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y Drive\Formats\CACLUB\"/>
    </mc:Choice>
  </mc:AlternateContent>
  <bookViews>
    <workbookView xWindow="0" yWindow="1800" windowWidth="20430" windowHeight="7740" firstSheet="1" activeTab="2"/>
  </bookViews>
  <sheets>
    <sheet name="Reference" sheetId="11" state="hidden" r:id="rId1"/>
    <sheet name="Instructions" sheetId="21" r:id="rId2"/>
    <sheet name="GSTR 9-AR" sheetId="4" r:id="rId3"/>
    <sheet name="Annexure-1" sheetId="5" r:id="rId4"/>
    <sheet name="Annexure-2" sheetId="10" r:id="rId5"/>
    <sheet name="GSTR-1" sheetId="2" r:id="rId6"/>
    <sheet name="GSTR-1 Paste data" sheetId="16" r:id="rId7"/>
    <sheet name="GSTR-3B" sheetId="1" r:id="rId8"/>
    <sheet name="GSTR-3B Paste Data" sheetId="18" r:id="rId9"/>
    <sheet name="GSTR-3B vs GSTR-1" sheetId="13" r:id="rId10"/>
    <sheet name="ITC Annexure" sheetId="20" r:id="rId11"/>
    <sheet name="GSTR-2A" sheetId="3" state="hidden" r:id="rId12"/>
  </sheets>
  <definedNames>
    <definedName name="_xlnm._FilterDatabase" localSheetId="3" hidden="1">'Annexure-1'!$B$5:$L$15</definedName>
    <definedName name="_xlnm._FilterDatabase" localSheetId="5" hidden="1">'GSTR-1'!$A$5:$AD$247</definedName>
    <definedName name="_xlnm._FilterDatabase" localSheetId="7" hidden="1">'GSTR-3B'!#REF!</definedName>
    <definedName name="_xlnm._FilterDatabase" localSheetId="1" hidden="1">Instructions!$A$6:$B$46</definedName>
    <definedName name="_xlnm.Print_Area" localSheetId="3">'Annexure-1'!$A$1:$L$16</definedName>
    <definedName name="_xlnm.Print_Area" localSheetId="4">'Annexure-2'!$A$1:$L$34</definedName>
    <definedName name="_xlnm.Print_Area" localSheetId="2">'GSTR 9-AR'!$B$2:$J$176</definedName>
    <definedName name="_xlnm.Print_Area" localSheetId="10">'ITC Annexure'!$A$1:$F$27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5" i="4" l="1"/>
  <c r="E104" i="4"/>
  <c r="E103" i="4"/>
  <c r="E102" i="4"/>
  <c r="N13" i="10" l="1"/>
  <c r="N12" i="10"/>
  <c r="N11" i="10"/>
  <c r="N10" i="10"/>
  <c r="N9" i="10"/>
  <c r="N8" i="10"/>
  <c r="N7" i="10"/>
  <c r="N6" i="10"/>
  <c r="N7" i="5"/>
  <c r="N8" i="5"/>
  <c r="N9" i="5"/>
  <c r="N10" i="5"/>
  <c r="N11" i="5"/>
  <c r="N12" i="5"/>
  <c r="N13" i="5"/>
  <c r="N6" i="5"/>
  <c r="F33" i="4" l="1"/>
  <c r="A226" i="2" l="1"/>
  <c r="J32" i="1" l="1"/>
  <c r="N33" i="13" s="1"/>
  <c r="I32" i="1"/>
  <c r="M33" i="13" s="1"/>
  <c r="H32" i="1"/>
  <c r="L33" i="13" s="1"/>
  <c r="G32" i="1"/>
  <c r="K33" i="13" s="1"/>
  <c r="F32" i="1"/>
  <c r="J33" i="13" s="1"/>
  <c r="E32" i="1"/>
  <c r="I33" i="13" s="1"/>
  <c r="D32" i="1"/>
  <c r="H33" i="13" s="1"/>
  <c r="C32" i="1"/>
  <c r="G33" i="13" s="1"/>
  <c r="B32" i="1"/>
  <c r="F33" i="13" s="1"/>
  <c r="A231" i="2"/>
  <c r="O33" i="13" l="1"/>
  <c r="J115" i="4"/>
  <c r="H115" i="4"/>
  <c r="G115" i="4"/>
  <c r="I115" i="4"/>
  <c r="I116" i="4"/>
  <c r="J89" i="4"/>
  <c r="H89" i="4"/>
  <c r="H116" i="4" s="1"/>
  <c r="G89" i="4"/>
  <c r="G116" i="4" s="1"/>
  <c r="I89" i="4"/>
  <c r="J58" i="4" l="1"/>
  <c r="H58" i="4"/>
  <c r="G58" i="4"/>
  <c r="I58" i="4"/>
  <c r="J57" i="4"/>
  <c r="H57" i="4"/>
  <c r="G57" i="4"/>
  <c r="I57" i="4"/>
  <c r="J56" i="4"/>
  <c r="H56" i="4"/>
  <c r="G56" i="4"/>
  <c r="I56" i="4"/>
  <c r="H70" i="4"/>
  <c r="G70" i="4"/>
  <c r="I70" i="4"/>
  <c r="H69" i="4"/>
  <c r="G69" i="4"/>
  <c r="H68" i="4"/>
  <c r="G68" i="4"/>
  <c r="J65" i="4"/>
  <c r="H65" i="4"/>
  <c r="G65" i="4"/>
  <c r="I65" i="4"/>
  <c r="J64" i="4"/>
  <c r="H64" i="4"/>
  <c r="G64" i="4"/>
  <c r="I64" i="4"/>
  <c r="I63" i="4"/>
  <c r="J61" i="4"/>
  <c r="J60" i="4"/>
  <c r="I61" i="4"/>
  <c r="I60" i="4"/>
  <c r="I55" i="4"/>
  <c r="I54" i="4"/>
  <c r="G54" i="4"/>
  <c r="H54" i="4"/>
  <c r="J54" i="4"/>
  <c r="G55" i="4"/>
  <c r="H55" i="4"/>
  <c r="J55" i="4"/>
  <c r="J53" i="4"/>
  <c r="H53" i="4"/>
  <c r="G53" i="4"/>
  <c r="I53" i="4"/>
  <c r="I51" i="4"/>
  <c r="I50" i="4"/>
  <c r="G50" i="4"/>
  <c r="H50" i="4"/>
  <c r="J50" i="4"/>
  <c r="G51" i="4"/>
  <c r="H51" i="4"/>
  <c r="J51" i="4"/>
  <c r="J49" i="4"/>
  <c r="H49" i="4"/>
  <c r="G49" i="4"/>
  <c r="I49" i="4"/>
  <c r="H11" i="20"/>
  <c r="H10" i="20"/>
  <c r="H9" i="20"/>
  <c r="H8" i="20"/>
  <c r="H7" i="20"/>
  <c r="H6" i="20"/>
  <c r="F27" i="20"/>
  <c r="E27" i="20"/>
  <c r="D27" i="20"/>
  <c r="C27" i="20"/>
  <c r="J93" i="1" l="1"/>
  <c r="I93" i="1"/>
  <c r="H93" i="1"/>
  <c r="G93" i="1"/>
  <c r="F93" i="1"/>
  <c r="E93" i="1"/>
  <c r="D93" i="1"/>
  <c r="C93" i="1"/>
  <c r="J92" i="1"/>
  <c r="I92" i="1"/>
  <c r="H92" i="1"/>
  <c r="G92" i="1"/>
  <c r="F92" i="1"/>
  <c r="E92" i="1"/>
  <c r="D92" i="1"/>
  <c r="C92" i="1"/>
  <c r="B93" i="1"/>
  <c r="B92" i="1"/>
  <c r="C90" i="1"/>
  <c r="D90" i="1"/>
  <c r="E90" i="1"/>
  <c r="F90" i="1"/>
  <c r="G90" i="1"/>
  <c r="H90" i="1"/>
  <c r="I90" i="1"/>
  <c r="J90" i="1"/>
  <c r="B90" i="1"/>
  <c r="J89" i="1"/>
  <c r="I89" i="1"/>
  <c r="H89" i="1"/>
  <c r="G89" i="1"/>
  <c r="F89" i="1"/>
  <c r="E89" i="1"/>
  <c r="D89" i="1"/>
  <c r="C89" i="1"/>
  <c r="B89" i="1"/>
  <c r="C118" i="1"/>
  <c r="D118" i="1"/>
  <c r="E118" i="1"/>
  <c r="F118" i="1"/>
  <c r="G118" i="1"/>
  <c r="H118" i="1"/>
  <c r="I118" i="1"/>
  <c r="J118" i="1"/>
  <c r="B118" i="1"/>
  <c r="C116" i="1"/>
  <c r="D116" i="1"/>
  <c r="E116" i="1"/>
  <c r="F116" i="1"/>
  <c r="G116" i="1"/>
  <c r="H116" i="1"/>
  <c r="I116" i="1"/>
  <c r="J116" i="1"/>
  <c r="B116" i="1"/>
  <c r="C108" i="1"/>
  <c r="D108" i="1"/>
  <c r="E108" i="1"/>
  <c r="F108" i="1"/>
  <c r="G108" i="1"/>
  <c r="H108" i="1"/>
  <c r="I108" i="1"/>
  <c r="J108" i="1"/>
  <c r="B108" i="1"/>
  <c r="C102" i="1"/>
  <c r="D102" i="1"/>
  <c r="E102" i="1"/>
  <c r="F102" i="1"/>
  <c r="G102" i="1"/>
  <c r="H102" i="1"/>
  <c r="I102" i="1"/>
  <c r="J102" i="1"/>
  <c r="B102" i="1"/>
  <c r="C110" i="1"/>
  <c r="D110" i="1"/>
  <c r="E110" i="1"/>
  <c r="F110" i="1"/>
  <c r="G110" i="1"/>
  <c r="H110" i="1"/>
  <c r="I110" i="1"/>
  <c r="J110" i="1"/>
  <c r="B110" i="1"/>
  <c r="C123" i="1"/>
  <c r="D123" i="1"/>
  <c r="E123" i="1"/>
  <c r="F123" i="1"/>
  <c r="G123" i="1"/>
  <c r="H123" i="1"/>
  <c r="I123" i="1"/>
  <c r="J123" i="1"/>
  <c r="B123" i="1"/>
  <c r="K116" i="1" l="1"/>
  <c r="K108" i="1"/>
  <c r="K102" i="1"/>
  <c r="K123" i="1"/>
  <c r="K118" i="1"/>
  <c r="K110" i="1"/>
  <c r="F3" i="13"/>
  <c r="A241" i="2"/>
  <c r="A242" i="2" s="1"/>
  <c r="A234" i="2"/>
  <c r="A235" i="2" s="1"/>
  <c r="I235" i="2" s="1"/>
  <c r="F107" i="4" l="1"/>
  <c r="E107" i="4"/>
  <c r="E106" i="4"/>
  <c r="F106" i="4"/>
  <c r="M235" i="2"/>
  <c r="T235" i="2"/>
  <c r="P235" i="2"/>
  <c r="L235" i="2"/>
  <c r="H235" i="2"/>
  <c r="D235" i="2"/>
  <c r="G235" i="2"/>
  <c r="A236" i="2"/>
  <c r="W235" i="2"/>
  <c r="S235" i="2"/>
  <c r="O235" i="2"/>
  <c r="K235" i="2"/>
  <c r="C235" i="2"/>
  <c r="V235" i="2"/>
  <c r="R235" i="2"/>
  <c r="N235" i="2"/>
  <c r="J235" i="2"/>
  <c r="F235" i="2"/>
  <c r="Q235" i="2"/>
  <c r="E235" i="2"/>
  <c r="U235" i="2"/>
  <c r="V242" i="2"/>
  <c r="R242" i="2"/>
  <c r="N242" i="2"/>
  <c r="J242" i="2"/>
  <c r="F242" i="2"/>
  <c r="W242" i="2"/>
  <c r="O242" i="2"/>
  <c r="C242" i="2"/>
  <c r="U242" i="2"/>
  <c r="Q242" i="2"/>
  <c r="M242" i="2"/>
  <c r="I242" i="2"/>
  <c r="E242" i="2"/>
  <c r="K242" i="2"/>
  <c r="T242" i="2"/>
  <c r="P242" i="2"/>
  <c r="L242" i="2"/>
  <c r="H242" i="2"/>
  <c r="D242" i="2"/>
  <c r="A243" i="2"/>
  <c r="S242" i="2"/>
  <c r="G242" i="2"/>
  <c r="K107" i="4" l="1"/>
  <c r="K106" i="4"/>
  <c r="U243" i="2"/>
  <c r="Q243" i="2"/>
  <c r="M243" i="2"/>
  <c r="I243" i="2"/>
  <c r="E243" i="2"/>
  <c r="V243" i="2"/>
  <c r="N243" i="2"/>
  <c r="F243" i="2"/>
  <c r="T243" i="2"/>
  <c r="P243" i="2"/>
  <c r="L243" i="2"/>
  <c r="H243" i="2"/>
  <c r="D243" i="2"/>
  <c r="A244" i="2"/>
  <c r="W243" i="2"/>
  <c r="S243" i="2"/>
  <c r="O243" i="2"/>
  <c r="K243" i="2"/>
  <c r="G243" i="2"/>
  <c r="C243" i="2"/>
  <c r="R243" i="2"/>
  <c r="J243" i="2"/>
  <c r="Z242" i="2"/>
  <c r="X242" i="2"/>
  <c r="A237" i="2"/>
  <c r="W236" i="2"/>
  <c r="S236" i="2"/>
  <c r="O236" i="2"/>
  <c r="K236" i="2"/>
  <c r="G236" i="2"/>
  <c r="C236" i="2"/>
  <c r="V236" i="2"/>
  <c r="R236" i="2"/>
  <c r="N236" i="2"/>
  <c r="J236" i="2"/>
  <c r="F236" i="2"/>
  <c r="U236" i="2"/>
  <c r="Q236" i="2"/>
  <c r="M236" i="2"/>
  <c r="I236" i="2"/>
  <c r="E236" i="2"/>
  <c r="P236" i="2"/>
  <c r="L236" i="2"/>
  <c r="D236" i="2"/>
  <c r="H236" i="2"/>
  <c r="T236" i="2"/>
  <c r="Y235" i="2"/>
  <c r="X235" i="2"/>
  <c r="Z235" i="2"/>
  <c r="Y242" i="2"/>
  <c r="X243" i="2" l="1"/>
  <c r="Z243" i="2"/>
  <c r="Y236" i="2"/>
  <c r="Z236" i="2"/>
  <c r="X236" i="2"/>
  <c r="Y243" i="2"/>
  <c r="T244" i="2"/>
  <c r="P244" i="2"/>
  <c r="L244" i="2"/>
  <c r="H244" i="2"/>
  <c r="D244" i="2"/>
  <c r="U244" i="2"/>
  <c r="M244" i="2"/>
  <c r="E244" i="2"/>
  <c r="A245" i="2"/>
  <c r="W244" i="2"/>
  <c r="S244" i="2"/>
  <c r="O244" i="2"/>
  <c r="K244" i="2"/>
  <c r="G244" i="2"/>
  <c r="C244" i="2"/>
  <c r="V244" i="2"/>
  <c r="R244" i="2"/>
  <c r="N244" i="2"/>
  <c r="J244" i="2"/>
  <c r="F244" i="2"/>
  <c r="Q244" i="2"/>
  <c r="I244" i="2"/>
  <c r="V237" i="2"/>
  <c r="R237" i="2"/>
  <c r="N237" i="2"/>
  <c r="J237" i="2"/>
  <c r="F237" i="2"/>
  <c r="S237" i="2"/>
  <c r="U237" i="2"/>
  <c r="Q237" i="2"/>
  <c r="M237" i="2"/>
  <c r="I237" i="2"/>
  <c r="E237" i="2"/>
  <c r="A238" i="2"/>
  <c r="T237" i="2"/>
  <c r="P237" i="2"/>
  <c r="L237" i="2"/>
  <c r="H237" i="2"/>
  <c r="D237" i="2"/>
  <c r="G237" i="2"/>
  <c r="W237" i="2"/>
  <c r="C237" i="2"/>
  <c r="K237" i="2"/>
  <c r="O237" i="2"/>
  <c r="Y237" i="2" l="1"/>
  <c r="A246" i="2"/>
  <c r="W245" i="2"/>
  <c r="S245" i="2"/>
  <c r="O245" i="2"/>
  <c r="K245" i="2"/>
  <c r="G245" i="2"/>
  <c r="C245" i="2"/>
  <c r="D245" i="2"/>
  <c r="V245" i="2"/>
  <c r="R245" i="2"/>
  <c r="N245" i="2"/>
  <c r="J245" i="2"/>
  <c r="F245" i="2"/>
  <c r="P245" i="2"/>
  <c r="U245" i="2"/>
  <c r="Q245" i="2"/>
  <c r="M245" i="2"/>
  <c r="I245" i="2"/>
  <c r="E245" i="2"/>
  <c r="T245" i="2"/>
  <c r="L245" i="2"/>
  <c r="H245" i="2"/>
  <c r="Z237" i="2"/>
  <c r="X237" i="2"/>
  <c r="U238" i="2"/>
  <c r="Q238" i="2"/>
  <c r="M238" i="2"/>
  <c r="I238" i="2"/>
  <c r="E238" i="2"/>
  <c r="F238" i="2"/>
  <c r="T238" i="2"/>
  <c r="P238" i="2"/>
  <c r="L238" i="2"/>
  <c r="H238" i="2"/>
  <c r="D238" i="2"/>
  <c r="V238" i="2"/>
  <c r="N238" i="2"/>
  <c r="A239" i="2"/>
  <c r="W238" i="2"/>
  <c r="S238" i="2"/>
  <c r="O238" i="2"/>
  <c r="K238" i="2"/>
  <c r="G238" i="2"/>
  <c r="C238" i="2"/>
  <c r="R238" i="2"/>
  <c r="J238" i="2"/>
  <c r="X244" i="2"/>
  <c r="Z244" i="2"/>
  <c r="Y244" i="2"/>
  <c r="Z245" i="2" l="1"/>
  <c r="X245" i="2"/>
  <c r="T239" i="2"/>
  <c r="P239" i="2"/>
  <c r="L239" i="2"/>
  <c r="H239" i="2"/>
  <c r="D239" i="2"/>
  <c r="Q239" i="2"/>
  <c r="M239" i="2"/>
  <c r="W239" i="2"/>
  <c r="S239" i="2"/>
  <c r="O239" i="2"/>
  <c r="K239" i="2"/>
  <c r="G239" i="2"/>
  <c r="C239" i="2"/>
  <c r="U239" i="2"/>
  <c r="I239" i="2"/>
  <c r="V239" i="2"/>
  <c r="R239" i="2"/>
  <c r="N239" i="2"/>
  <c r="J239" i="2"/>
  <c r="F239" i="2"/>
  <c r="E239" i="2"/>
  <c r="Y238" i="2"/>
  <c r="Y245" i="2"/>
  <c r="V246" i="2"/>
  <c r="R246" i="2"/>
  <c r="N246" i="2"/>
  <c r="J246" i="2"/>
  <c r="F246" i="2"/>
  <c r="C246" i="2"/>
  <c r="U246" i="2"/>
  <c r="Q246" i="2"/>
  <c r="M246" i="2"/>
  <c r="I246" i="2"/>
  <c r="E246" i="2"/>
  <c r="T246" i="2"/>
  <c r="P246" i="2"/>
  <c r="L246" i="2"/>
  <c r="H246" i="2"/>
  <c r="D246" i="2"/>
  <c r="W246" i="2"/>
  <c r="S246" i="2"/>
  <c r="O246" i="2"/>
  <c r="K246" i="2"/>
  <c r="G246" i="2"/>
  <c r="Z238" i="2"/>
  <c r="X238" i="2"/>
  <c r="Y246" i="2" l="1"/>
  <c r="Z246" i="2"/>
  <c r="X246" i="2"/>
  <c r="X239" i="2"/>
  <c r="Z239" i="2"/>
  <c r="Y239" i="2"/>
  <c r="J121" i="1" l="1"/>
  <c r="I121" i="1"/>
  <c r="H121" i="1"/>
  <c r="G121" i="1"/>
  <c r="F121" i="1"/>
  <c r="E121" i="1"/>
  <c r="D121" i="1"/>
  <c r="C121" i="1"/>
  <c r="B121" i="1"/>
  <c r="J120" i="1"/>
  <c r="I120" i="1"/>
  <c r="H120" i="1"/>
  <c r="G120" i="1"/>
  <c r="F120" i="1"/>
  <c r="E120" i="1"/>
  <c r="D120" i="1"/>
  <c r="C120" i="1"/>
  <c r="B120" i="1"/>
  <c r="J114" i="1"/>
  <c r="I114" i="1"/>
  <c r="H114" i="1"/>
  <c r="G114" i="1"/>
  <c r="F114" i="1"/>
  <c r="E114" i="1"/>
  <c r="D114" i="1"/>
  <c r="C114" i="1"/>
  <c r="B114" i="1"/>
  <c r="J113" i="1"/>
  <c r="I113" i="1"/>
  <c r="H113" i="1"/>
  <c r="G113" i="1"/>
  <c r="F113" i="1"/>
  <c r="E113" i="1"/>
  <c r="D113" i="1"/>
  <c r="C113" i="1"/>
  <c r="B113" i="1"/>
  <c r="J112" i="1"/>
  <c r="I112" i="1"/>
  <c r="H112" i="1"/>
  <c r="G112" i="1"/>
  <c r="F112" i="1"/>
  <c r="E112" i="1"/>
  <c r="D112" i="1"/>
  <c r="C112" i="1"/>
  <c r="B112" i="1"/>
  <c r="J106" i="1"/>
  <c r="I106" i="1"/>
  <c r="H106" i="1"/>
  <c r="G106" i="1"/>
  <c r="F106" i="1"/>
  <c r="E106" i="1"/>
  <c r="D106" i="1"/>
  <c r="C106" i="1"/>
  <c r="B106" i="1"/>
  <c r="J105" i="1"/>
  <c r="I105" i="1"/>
  <c r="H105" i="1"/>
  <c r="G105" i="1"/>
  <c r="F105" i="1"/>
  <c r="E105" i="1"/>
  <c r="D105" i="1"/>
  <c r="C105" i="1"/>
  <c r="B105" i="1"/>
  <c r="J104" i="1"/>
  <c r="I104" i="1"/>
  <c r="H104" i="1"/>
  <c r="G104" i="1"/>
  <c r="F104" i="1"/>
  <c r="E104" i="1"/>
  <c r="D104" i="1"/>
  <c r="C104" i="1"/>
  <c r="B104" i="1"/>
  <c r="J100" i="1"/>
  <c r="I100" i="1"/>
  <c r="H100" i="1"/>
  <c r="G100" i="1"/>
  <c r="F100" i="1"/>
  <c r="E100" i="1"/>
  <c r="D100" i="1"/>
  <c r="C100" i="1"/>
  <c r="B100" i="1"/>
  <c r="J99" i="1"/>
  <c r="I99" i="1"/>
  <c r="H99" i="1"/>
  <c r="G99" i="1"/>
  <c r="F99" i="1"/>
  <c r="E99" i="1"/>
  <c r="D99" i="1"/>
  <c r="C99" i="1"/>
  <c r="B99" i="1"/>
  <c r="J98" i="1"/>
  <c r="I98" i="1"/>
  <c r="H98" i="1"/>
  <c r="G98" i="1"/>
  <c r="F98" i="1"/>
  <c r="E98" i="1"/>
  <c r="D98" i="1"/>
  <c r="C98" i="1"/>
  <c r="B98" i="1"/>
  <c r="J97" i="1"/>
  <c r="I97" i="1"/>
  <c r="H97" i="1"/>
  <c r="G97" i="1"/>
  <c r="F97" i="1"/>
  <c r="E97" i="1"/>
  <c r="D97" i="1"/>
  <c r="C97" i="1"/>
  <c r="B97" i="1"/>
  <c r="J62" i="1"/>
  <c r="I62" i="1"/>
  <c r="H62" i="1"/>
  <c r="G62" i="1"/>
  <c r="F62" i="1"/>
  <c r="E62" i="1"/>
  <c r="D62" i="1"/>
  <c r="C62" i="1"/>
  <c r="B62" i="1"/>
  <c r="J61" i="1"/>
  <c r="I61" i="1"/>
  <c r="H61" i="1"/>
  <c r="G61" i="1"/>
  <c r="F61" i="1"/>
  <c r="E61" i="1"/>
  <c r="D61" i="1"/>
  <c r="C61" i="1"/>
  <c r="B61" i="1"/>
  <c r="J60" i="1"/>
  <c r="I60" i="1"/>
  <c r="H60" i="1"/>
  <c r="G60" i="1"/>
  <c r="F60" i="1"/>
  <c r="E60" i="1"/>
  <c r="D60" i="1"/>
  <c r="C60" i="1"/>
  <c r="B60" i="1"/>
  <c r="J59" i="1"/>
  <c r="I59" i="1"/>
  <c r="H59" i="1"/>
  <c r="G59" i="1"/>
  <c r="F59" i="1"/>
  <c r="E59" i="1"/>
  <c r="D59" i="1"/>
  <c r="C59" i="1"/>
  <c r="B59" i="1"/>
  <c r="J85" i="1"/>
  <c r="I85" i="1"/>
  <c r="H85" i="1"/>
  <c r="G85" i="1"/>
  <c r="F85" i="1"/>
  <c r="E85" i="1"/>
  <c r="D85" i="1"/>
  <c r="C85" i="1"/>
  <c r="B85" i="1"/>
  <c r="J84" i="1"/>
  <c r="I84" i="1"/>
  <c r="H84" i="1"/>
  <c r="G84" i="1"/>
  <c r="F84" i="1"/>
  <c r="E84" i="1"/>
  <c r="D84" i="1"/>
  <c r="C84" i="1"/>
  <c r="B84" i="1"/>
  <c r="J83" i="1"/>
  <c r="I83" i="1"/>
  <c r="H83" i="1"/>
  <c r="G83" i="1"/>
  <c r="F83" i="1"/>
  <c r="E83" i="1"/>
  <c r="D83" i="1"/>
  <c r="C83" i="1"/>
  <c r="B83" i="1"/>
  <c r="J82" i="1"/>
  <c r="I82" i="1"/>
  <c r="H82" i="1"/>
  <c r="G82" i="1"/>
  <c r="F82" i="1"/>
  <c r="E82" i="1"/>
  <c r="D82" i="1"/>
  <c r="C82" i="1"/>
  <c r="B82" i="1"/>
  <c r="J80" i="1"/>
  <c r="I80" i="1"/>
  <c r="H80" i="1"/>
  <c r="G80" i="1"/>
  <c r="F80" i="1"/>
  <c r="E80" i="1"/>
  <c r="D80" i="1"/>
  <c r="C80" i="1"/>
  <c r="B80" i="1"/>
  <c r="J79" i="1"/>
  <c r="I79" i="1"/>
  <c r="H79" i="1"/>
  <c r="G79" i="1"/>
  <c r="F79" i="1"/>
  <c r="E79" i="1"/>
  <c r="D79" i="1"/>
  <c r="C79" i="1"/>
  <c r="B79" i="1"/>
  <c r="J78" i="1"/>
  <c r="I78" i="1"/>
  <c r="H78" i="1"/>
  <c r="G78" i="1"/>
  <c r="F78" i="1"/>
  <c r="E78" i="1"/>
  <c r="D78" i="1"/>
  <c r="C78" i="1"/>
  <c r="B78" i="1"/>
  <c r="J77" i="1"/>
  <c r="I77" i="1"/>
  <c r="H77" i="1"/>
  <c r="G77" i="1"/>
  <c r="F77" i="1"/>
  <c r="E77" i="1"/>
  <c r="D77" i="1"/>
  <c r="C77" i="1"/>
  <c r="B77" i="1"/>
  <c r="J67" i="1"/>
  <c r="I67" i="1"/>
  <c r="H67" i="1"/>
  <c r="G67" i="1"/>
  <c r="F67" i="1"/>
  <c r="E67" i="1"/>
  <c r="D67" i="1"/>
  <c r="C67" i="1"/>
  <c r="B67" i="1"/>
  <c r="J66" i="1"/>
  <c r="I66" i="1"/>
  <c r="H66" i="1"/>
  <c r="G66" i="1"/>
  <c r="F66" i="1"/>
  <c r="E66" i="1"/>
  <c r="D66" i="1"/>
  <c r="C66" i="1"/>
  <c r="B66" i="1"/>
  <c r="J65" i="1"/>
  <c r="I65" i="1"/>
  <c r="H65" i="1"/>
  <c r="G65" i="1"/>
  <c r="F65" i="1"/>
  <c r="E65" i="1"/>
  <c r="D65" i="1"/>
  <c r="C65" i="1"/>
  <c r="B65" i="1"/>
  <c r="J64" i="1"/>
  <c r="I64" i="1"/>
  <c r="H64" i="1"/>
  <c r="G64" i="1"/>
  <c r="F64" i="1"/>
  <c r="E64" i="1"/>
  <c r="D64" i="1"/>
  <c r="C64" i="1"/>
  <c r="B64" i="1"/>
  <c r="J55" i="1"/>
  <c r="I55" i="1"/>
  <c r="H55" i="1"/>
  <c r="G55" i="1"/>
  <c r="F55" i="1"/>
  <c r="E55" i="1"/>
  <c r="D55" i="1"/>
  <c r="C55" i="1"/>
  <c r="B55" i="1"/>
  <c r="J54" i="1"/>
  <c r="I54" i="1"/>
  <c r="H54" i="1"/>
  <c r="G54" i="1"/>
  <c r="F54" i="1"/>
  <c r="E54" i="1"/>
  <c r="D54" i="1"/>
  <c r="C54" i="1"/>
  <c r="B54" i="1"/>
  <c r="J53" i="1"/>
  <c r="I53" i="1"/>
  <c r="H53" i="1"/>
  <c r="G53" i="1"/>
  <c r="F53" i="1"/>
  <c r="E53" i="1"/>
  <c r="D53" i="1"/>
  <c r="C53" i="1"/>
  <c r="B53" i="1"/>
  <c r="J52" i="1"/>
  <c r="I52" i="1"/>
  <c r="H52" i="1"/>
  <c r="G52" i="1"/>
  <c r="F52" i="1"/>
  <c r="E52" i="1"/>
  <c r="D52" i="1"/>
  <c r="C52" i="1"/>
  <c r="B52" i="1"/>
  <c r="J50" i="1"/>
  <c r="I50" i="1"/>
  <c r="H50" i="1"/>
  <c r="G50" i="1"/>
  <c r="F50" i="1"/>
  <c r="E50" i="1"/>
  <c r="D50" i="1"/>
  <c r="C50" i="1"/>
  <c r="B50" i="1"/>
  <c r="J49" i="1"/>
  <c r="I49" i="1"/>
  <c r="H49" i="1"/>
  <c r="G49" i="1"/>
  <c r="F49" i="1"/>
  <c r="E49" i="1"/>
  <c r="D49" i="1"/>
  <c r="C49" i="1"/>
  <c r="B49" i="1"/>
  <c r="J48" i="1"/>
  <c r="I48" i="1"/>
  <c r="H48" i="1"/>
  <c r="G48" i="1"/>
  <c r="F48" i="1"/>
  <c r="E48" i="1"/>
  <c r="D48" i="1"/>
  <c r="C48" i="1"/>
  <c r="B48" i="1"/>
  <c r="J47" i="1"/>
  <c r="I47" i="1"/>
  <c r="H47" i="1"/>
  <c r="G47" i="1"/>
  <c r="F47" i="1"/>
  <c r="E47" i="1"/>
  <c r="D47" i="1"/>
  <c r="C47" i="1"/>
  <c r="B47" i="1"/>
  <c r="J45" i="1"/>
  <c r="I45" i="1"/>
  <c r="H45" i="1"/>
  <c r="G45" i="1"/>
  <c r="F45" i="1"/>
  <c r="E45" i="1"/>
  <c r="D45" i="1"/>
  <c r="C45" i="1"/>
  <c r="B45" i="1"/>
  <c r="J44" i="1"/>
  <c r="I44" i="1"/>
  <c r="H44" i="1"/>
  <c r="G44" i="1"/>
  <c r="F44" i="1"/>
  <c r="E44" i="1"/>
  <c r="D44" i="1"/>
  <c r="C44" i="1"/>
  <c r="B44" i="1"/>
  <c r="J43" i="1"/>
  <c r="I43" i="1"/>
  <c r="H43" i="1"/>
  <c r="G43" i="1"/>
  <c r="F43" i="1"/>
  <c r="E43" i="1"/>
  <c r="D43" i="1"/>
  <c r="C43" i="1"/>
  <c r="B43" i="1"/>
  <c r="J42" i="1"/>
  <c r="I42" i="1"/>
  <c r="H42" i="1"/>
  <c r="G42" i="1"/>
  <c r="F42" i="1"/>
  <c r="E42" i="1"/>
  <c r="D42" i="1"/>
  <c r="C42" i="1"/>
  <c r="B42" i="1"/>
  <c r="C39" i="1"/>
  <c r="D39" i="1"/>
  <c r="E39" i="1"/>
  <c r="F39" i="1"/>
  <c r="G39" i="1"/>
  <c r="H39" i="1"/>
  <c r="I39" i="1"/>
  <c r="J39" i="1"/>
  <c r="C40" i="1"/>
  <c r="D40" i="1"/>
  <c r="E40" i="1"/>
  <c r="F40" i="1"/>
  <c r="G40" i="1"/>
  <c r="H40" i="1"/>
  <c r="I40" i="1"/>
  <c r="J40" i="1"/>
  <c r="B40" i="1"/>
  <c r="B39" i="1"/>
  <c r="B37" i="1"/>
  <c r="C37" i="1"/>
  <c r="D37" i="1"/>
  <c r="E37" i="1"/>
  <c r="F37" i="1"/>
  <c r="G37" i="1"/>
  <c r="H37" i="1"/>
  <c r="I37" i="1"/>
  <c r="J37" i="1"/>
  <c r="C36" i="1"/>
  <c r="D36" i="1"/>
  <c r="E36" i="1"/>
  <c r="F36" i="1"/>
  <c r="G36" i="1"/>
  <c r="H36" i="1"/>
  <c r="I36" i="1"/>
  <c r="J36" i="1"/>
  <c r="B36" i="1"/>
  <c r="J30" i="1"/>
  <c r="I30" i="1"/>
  <c r="H30" i="1"/>
  <c r="G30" i="1"/>
  <c r="F30" i="1"/>
  <c r="E30" i="1"/>
  <c r="D30" i="1"/>
  <c r="C30" i="1"/>
  <c r="B30" i="1"/>
  <c r="J29" i="1"/>
  <c r="I29" i="1"/>
  <c r="H29" i="1"/>
  <c r="G29" i="1"/>
  <c r="F29" i="1"/>
  <c r="E29" i="1"/>
  <c r="D29" i="1"/>
  <c r="C29" i="1"/>
  <c r="B29" i="1"/>
  <c r="J28" i="1"/>
  <c r="I28" i="1"/>
  <c r="H28" i="1"/>
  <c r="G28" i="1"/>
  <c r="F28" i="1"/>
  <c r="E28" i="1"/>
  <c r="D28" i="1"/>
  <c r="C28" i="1"/>
  <c r="B28" i="1"/>
  <c r="J27" i="1"/>
  <c r="I27" i="1"/>
  <c r="H27" i="1"/>
  <c r="G27" i="1"/>
  <c r="F27" i="1"/>
  <c r="E27" i="1"/>
  <c r="D27" i="1"/>
  <c r="C27" i="1"/>
  <c r="B27" i="1"/>
  <c r="J26" i="1"/>
  <c r="I26" i="1"/>
  <c r="H26" i="1"/>
  <c r="G26" i="1"/>
  <c r="F26" i="1"/>
  <c r="E26" i="1"/>
  <c r="D26" i="1"/>
  <c r="C26" i="1"/>
  <c r="B26" i="1"/>
  <c r="C24" i="1"/>
  <c r="G30" i="13" s="1"/>
  <c r="D24" i="1"/>
  <c r="H30" i="13" s="1"/>
  <c r="E24" i="1"/>
  <c r="I30" i="13" s="1"/>
  <c r="F24" i="1"/>
  <c r="J30" i="13" s="1"/>
  <c r="G24" i="1"/>
  <c r="K30" i="13" s="1"/>
  <c r="H24" i="1"/>
  <c r="L30" i="13" s="1"/>
  <c r="I24" i="1"/>
  <c r="M30" i="13" s="1"/>
  <c r="J24" i="1"/>
  <c r="N30" i="13" s="1"/>
  <c r="B24" i="1"/>
  <c r="F30" i="13" s="1"/>
  <c r="B22" i="1"/>
  <c r="F27" i="13" s="1"/>
  <c r="C22" i="1"/>
  <c r="G27" i="13" s="1"/>
  <c r="D22" i="1"/>
  <c r="H27" i="13" s="1"/>
  <c r="E22" i="1"/>
  <c r="I27" i="13" s="1"/>
  <c r="F22" i="1"/>
  <c r="J27" i="13" s="1"/>
  <c r="G22" i="1"/>
  <c r="K27" i="13" s="1"/>
  <c r="H22" i="1"/>
  <c r="L27" i="13" s="1"/>
  <c r="I22" i="1"/>
  <c r="M27" i="13" s="1"/>
  <c r="J22" i="1"/>
  <c r="N27" i="13" s="1"/>
  <c r="J21" i="1"/>
  <c r="N24" i="13" s="1"/>
  <c r="I21" i="1"/>
  <c r="M24" i="13" s="1"/>
  <c r="H21" i="1"/>
  <c r="L24" i="13" s="1"/>
  <c r="G21" i="1"/>
  <c r="K24" i="13" s="1"/>
  <c r="F21" i="1"/>
  <c r="J24" i="13" s="1"/>
  <c r="E21" i="1"/>
  <c r="I24" i="13" s="1"/>
  <c r="D21" i="1"/>
  <c r="H24" i="13" s="1"/>
  <c r="C21" i="1"/>
  <c r="G24" i="13" s="1"/>
  <c r="B21" i="1"/>
  <c r="F24" i="13" s="1"/>
  <c r="J20" i="1"/>
  <c r="N21" i="13" s="1"/>
  <c r="I20" i="1"/>
  <c r="M21" i="13" s="1"/>
  <c r="H20" i="1"/>
  <c r="L21" i="13" s="1"/>
  <c r="G20" i="1"/>
  <c r="K21" i="13" s="1"/>
  <c r="F20" i="1"/>
  <c r="J21" i="13" s="1"/>
  <c r="E20" i="1"/>
  <c r="I21" i="13" s="1"/>
  <c r="D20" i="1"/>
  <c r="H21" i="13" s="1"/>
  <c r="C20" i="1"/>
  <c r="G21" i="13" s="1"/>
  <c r="B20" i="1"/>
  <c r="F21" i="13" s="1"/>
  <c r="J18" i="1"/>
  <c r="N18" i="13" s="1"/>
  <c r="I18" i="1"/>
  <c r="M18" i="13" s="1"/>
  <c r="H18" i="1"/>
  <c r="L18" i="13" s="1"/>
  <c r="G18" i="1"/>
  <c r="K18" i="13" s="1"/>
  <c r="F18" i="1"/>
  <c r="J18" i="13" s="1"/>
  <c r="E18" i="1"/>
  <c r="I18" i="13" s="1"/>
  <c r="D18" i="1"/>
  <c r="H18" i="13" s="1"/>
  <c r="C18" i="1"/>
  <c r="G18" i="13" s="1"/>
  <c r="B18" i="1"/>
  <c r="F18" i="13" s="1"/>
  <c r="J17" i="1"/>
  <c r="N15" i="13" s="1"/>
  <c r="I17" i="1"/>
  <c r="M15" i="13" s="1"/>
  <c r="H17" i="1"/>
  <c r="L15" i="13" s="1"/>
  <c r="G17" i="1"/>
  <c r="K15" i="13" s="1"/>
  <c r="F17" i="1"/>
  <c r="J15" i="13" s="1"/>
  <c r="E17" i="1"/>
  <c r="I15" i="13" s="1"/>
  <c r="D17" i="1"/>
  <c r="H15" i="13" s="1"/>
  <c r="C17" i="1"/>
  <c r="G15" i="13" s="1"/>
  <c r="B17" i="1"/>
  <c r="F15" i="13" s="1"/>
  <c r="J16" i="1"/>
  <c r="N12" i="13" s="1"/>
  <c r="I16" i="1"/>
  <c r="M12" i="13" s="1"/>
  <c r="H16" i="1"/>
  <c r="L12" i="13" s="1"/>
  <c r="G16" i="1"/>
  <c r="K12" i="13" s="1"/>
  <c r="F16" i="1"/>
  <c r="J12" i="13" s="1"/>
  <c r="E16" i="1"/>
  <c r="I12" i="13" s="1"/>
  <c r="D16" i="1"/>
  <c r="H12" i="13" s="1"/>
  <c r="C16" i="1"/>
  <c r="G12" i="13" s="1"/>
  <c r="B16" i="1"/>
  <c r="F12" i="13" s="1"/>
  <c r="J15" i="1"/>
  <c r="N9" i="13" s="1"/>
  <c r="I15" i="1"/>
  <c r="M9" i="13" s="1"/>
  <c r="H15" i="1"/>
  <c r="L9" i="13" s="1"/>
  <c r="G15" i="1"/>
  <c r="K9" i="13" s="1"/>
  <c r="F15" i="1"/>
  <c r="J9" i="13" s="1"/>
  <c r="E15" i="1"/>
  <c r="I9" i="13" s="1"/>
  <c r="D15" i="1"/>
  <c r="H9" i="13" s="1"/>
  <c r="C15" i="1"/>
  <c r="G9" i="13" s="1"/>
  <c r="B15" i="1"/>
  <c r="F9" i="13" s="1"/>
  <c r="J14" i="1"/>
  <c r="N6" i="13" s="1"/>
  <c r="I14" i="1"/>
  <c r="M6" i="13" s="1"/>
  <c r="H14" i="1"/>
  <c r="L6" i="13" s="1"/>
  <c r="G14" i="1"/>
  <c r="K6" i="13" s="1"/>
  <c r="F14" i="1"/>
  <c r="J6" i="13" s="1"/>
  <c r="E14" i="1"/>
  <c r="I6" i="13" s="1"/>
  <c r="D14" i="1"/>
  <c r="H6" i="13" s="1"/>
  <c r="C14" i="1"/>
  <c r="G6" i="13" s="1"/>
  <c r="B14" i="1"/>
  <c r="F6" i="13" s="1"/>
  <c r="J10" i="1"/>
  <c r="I10" i="1"/>
  <c r="H10" i="1"/>
  <c r="G10" i="1"/>
  <c r="F10" i="1"/>
  <c r="E10" i="1"/>
  <c r="D10" i="1"/>
  <c r="C10" i="1"/>
  <c r="B10" i="1"/>
  <c r="J9" i="1"/>
  <c r="I9" i="1"/>
  <c r="H9" i="1"/>
  <c r="G9" i="1"/>
  <c r="F9" i="1"/>
  <c r="E9" i="1"/>
  <c r="D9" i="1"/>
  <c r="C9" i="1"/>
  <c r="B9" i="1"/>
  <c r="J8" i="1"/>
  <c r="I8" i="1"/>
  <c r="H8" i="1"/>
  <c r="G8" i="1"/>
  <c r="F8" i="1"/>
  <c r="E8" i="1"/>
  <c r="D8" i="1"/>
  <c r="C8" i="1"/>
  <c r="B8" i="1"/>
  <c r="J7" i="1"/>
  <c r="I7" i="1"/>
  <c r="H7" i="1"/>
  <c r="G7" i="1"/>
  <c r="F7" i="1"/>
  <c r="E7" i="1"/>
  <c r="D7" i="1"/>
  <c r="C7" i="1"/>
  <c r="B7" i="1"/>
  <c r="O27" i="13" l="1"/>
  <c r="O18" i="13"/>
  <c r="O30" i="13"/>
  <c r="K18" i="1"/>
  <c r="K120" i="1"/>
  <c r="J105" i="4" s="1"/>
  <c r="K121" i="1"/>
  <c r="F105" i="4" s="1"/>
  <c r="K22" i="1"/>
  <c r="K24" i="1"/>
  <c r="A229" i="2"/>
  <c r="A230" i="2" s="1"/>
  <c r="A224" i="2"/>
  <c r="A225" i="2" s="1"/>
  <c r="A200" i="2"/>
  <c r="A201" i="2" s="1"/>
  <c r="A202" i="2" s="1"/>
  <c r="A203" i="2" s="1"/>
  <c r="W203" i="2" s="1"/>
  <c r="A195" i="2"/>
  <c r="A196" i="2" s="1"/>
  <c r="A197" i="2" s="1"/>
  <c r="A198" i="2" s="1"/>
  <c r="V198" i="2" s="1"/>
  <c r="A151" i="2"/>
  <c r="A152" i="2" s="1"/>
  <c r="A217" i="2"/>
  <c r="A218" i="2" s="1"/>
  <c r="A219" i="2" s="1"/>
  <c r="A220" i="2" s="1"/>
  <c r="A211" i="2"/>
  <c r="A212" i="2" s="1"/>
  <c r="A213" i="2" s="1"/>
  <c r="A214" i="2" s="1"/>
  <c r="A215" i="2" s="1"/>
  <c r="A216" i="2" s="1"/>
  <c r="U216" i="2" s="1"/>
  <c r="A205" i="2"/>
  <c r="A192" i="2"/>
  <c r="A193" i="2" s="1"/>
  <c r="A189" i="2"/>
  <c r="A190" i="2" s="1"/>
  <c r="A186" i="2"/>
  <c r="A187" i="2" s="1"/>
  <c r="A181" i="2"/>
  <c r="A182" i="2" s="1"/>
  <c r="T182" i="2" s="1"/>
  <c r="A178" i="2"/>
  <c r="A179" i="2" s="1"/>
  <c r="D179" i="2" s="1"/>
  <c r="A173" i="2"/>
  <c r="A174" i="2" s="1"/>
  <c r="A166" i="2"/>
  <c r="A159" i="2"/>
  <c r="A156" i="2"/>
  <c r="A148" i="2"/>
  <c r="A143" i="2"/>
  <c r="A144" i="2" s="1"/>
  <c r="A136" i="2"/>
  <c r="A129" i="2"/>
  <c r="A126" i="2"/>
  <c r="A122" i="2"/>
  <c r="A119" i="2"/>
  <c r="A114" i="2"/>
  <c r="A107" i="2"/>
  <c r="A100" i="2"/>
  <c r="A93" i="2"/>
  <c r="A86" i="2"/>
  <c r="A87" i="2" s="1"/>
  <c r="A83" i="2"/>
  <c r="A80" i="2"/>
  <c r="A77" i="2"/>
  <c r="A72" i="2"/>
  <c r="A69" i="2"/>
  <c r="A64" i="2"/>
  <c r="A57" i="2"/>
  <c r="A50" i="2"/>
  <c r="A36" i="2"/>
  <c r="A37" i="2" s="1"/>
  <c r="A221" i="2" l="1"/>
  <c r="A222" i="2" s="1"/>
  <c r="W225" i="2"/>
  <c r="U225" i="2"/>
  <c r="Q225" i="2"/>
  <c r="M225" i="2"/>
  <c r="I225" i="2"/>
  <c r="E225" i="2"/>
  <c r="R225" i="2"/>
  <c r="J225" i="2"/>
  <c r="A227" i="2"/>
  <c r="T225" i="2"/>
  <c r="P225" i="2"/>
  <c r="L225" i="2"/>
  <c r="H225" i="2"/>
  <c r="D225" i="2"/>
  <c r="N225" i="2"/>
  <c r="F225" i="2"/>
  <c r="S225" i="2"/>
  <c r="O225" i="2"/>
  <c r="K225" i="2"/>
  <c r="G225" i="2"/>
  <c r="C225" i="2"/>
  <c r="W230" i="2"/>
  <c r="S230" i="2"/>
  <c r="O230" i="2"/>
  <c r="K230" i="2"/>
  <c r="G230" i="2"/>
  <c r="C230" i="2"/>
  <c r="Q230" i="2"/>
  <c r="I230" i="2"/>
  <c r="E230" i="2"/>
  <c r="D230" i="2"/>
  <c r="A232" i="2"/>
  <c r="V230" i="2"/>
  <c r="R230" i="2"/>
  <c r="N230" i="2"/>
  <c r="J230" i="2"/>
  <c r="F230" i="2"/>
  <c r="U230" i="2"/>
  <c r="M230" i="2"/>
  <c r="T230" i="2"/>
  <c r="P230" i="2"/>
  <c r="L230" i="2"/>
  <c r="H230" i="2"/>
  <c r="V225" i="2"/>
  <c r="T174" i="2"/>
  <c r="I174" i="2"/>
  <c r="Q182" i="2"/>
  <c r="E182" i="2"/>
  <c r="U182" i="2"/>
  <c r="M174" i="2"/>
  <c r="I182" i="2"/>
  <c r="Q174" i="2"/>
  <c r="M182" i="2"/>
  <c r="E174" i="2"/>
  <c r="U174" i="2"/>
  <c r="N174" i="2"/>
  <c r="C174" i="2"/>
  <c r="G174" i="2"/>
  <c r="K174" i="2"/>
  <c r="O174" i="2"/>
  <c r="S174" i="2"/>
  <c r="W174" i="2"/>
  <c r="A175" i="2"/>
  <c r="F174" i="2"/>
  <c r="J174" i="2"/>
  <c r="R174" i="2"/>
  <c r="V174" i="2"/>
  <c r="D174" i="2"/>
  <c r="H174" i="2"/>
  <c r="L174" i="2"/>
  <c r="P174" i="2"/>
  <c r="F182" i="2"/>
  <c r="J182" i="2"/>
  <c r="R182" i="2"/>
  <c r="V182" i="2"/>
  <c r="C182" i="2"/>
  <c r="G182" i="2"/>
  <c r="K182" i="2"/>
  <c r="O182" i="2"/>
  <c r="S182" i="2"/>
  <c r="W182" i="2"/>
  <c r="A183" i="2"/>
  <c r="N182" i="2"/>
  <c r="D182" i="2"/>
  <c r="H182" i="2"/>
  <c r="L182" i="2"/>
  <c r="P182" i="2"/>
  <c r="R201" i="2"/>
  <c r="M202" i="2"/>
  <c r="H203" i="2"/>
  <c r="F201" i="2"/>
  <c r="V201" i="2"/>
  <c r="Q202" i="2"/>
  <c r="L203" i="2"/>
  <c r="J201" i="2"/>
  <c r="E202" i="2"/>
  <c r="U202" i="2"/>
  <c r="P203" i="2"/>
  <c r="N201" i="2"/>
  <c r="I202" i="2"/>
  <c r="D203" i="2"/>
  <c r="T203" i="2"/>
  <c r="U144" i="2"/>
  <c r="K144" i="2"/>
  <c r="O144" i="2"/>
  <c r="G144" i="2"/>
  <c r="S144" i="2"/>
  <c r="C144" i="2"/>
  <c r="M196" i="2"/>
  <c r="L197" i="2"/>
  <c r="F196" i="2"/>
  <c r="J196" i="2"/>
  <c r="N196" i="2"/>
  <c r="R196" i="2"/>
  <c r="V196" i="2"/>
  <c r="E197" i="2"/>
  <c r="I197" i="2"/>
  <c r="M197" i="2"/>
  <c r="Q197" i="2"/>
  <c r="U197" i="2"/>
  <c r="D198" i="2"/>
  <c r="H198" i="2"/>
  <c r="L198" i="2"/>
  <c r="P198" i="2"/>
  <c r="T198" i="2"/>
  <c r="C201" i="2"/>
  <c r="G201" i="2"/>
  <c r="K201" i="2"/>
  <c r="O201" i="2"/>
  <c r="S201" i="2"/>
  <c r="W201" i="2"/>
  <c r="F202" i="2"/>
  <c r="J202" i="2"/>
  <c r="N202" i="2"/>
  <c r="R202" i="2"/>
  <c r="V202" i="2"/>
  <c r="E203" i="2"/>
  <c r="I203" i="2"/>
  <c r="M203" i="2"/>
  <c r="Q203" i="2"/>
  <c r="U203" i="2"/>
  <c r="E196" i="2"/>
  <c r="Q196" i="2"/>
  <c r="H197" i="2"/>
  <c r="C196" i="2"/>
  <c r="G196" i="2"/>
  <c r="K196" i="2"/>
  <c r="O196" i="2"/>
  <c r="S196" i="2"/>
  <c r="W196" i="2"/>
  <c r="F197" i="2"/>
  <c r="J197" i="2"/>
  <c r="N197" i="2"/>
  <c r="R197" i="2"/>
  <c r="V197" i="2"/>
  <c r="E198" i="2"/>
  <c r="I198" i="2"/>
  <c r="M198" i="2"/>
  <c r="Q198" i="2"/>
  <c r="U198" i="2"/>
  <c r="D201" i="2"/>
  <c r="H201" i="2"/>
  <c r="L201" i="2"/>
  <c r="P201" i="2"/>
  <c r="T201" i="2"/>
  <c r="C202" i="2"/>
  <c r="G202" i="2"/>
  <c r="K202" i="2"/>
  <c r="O202" i="2"/>
  <c r="S202" i="2"/>
  <c r="W202" i="2"/>
  <c r="F203" i="2"/>
  <c r="J203" i="2"/>
  <c r="N203" i="2"/>
  <c r="R203" i="2"/>
  <c r="V203" i="2"/>
  <c r="I196" i="2"/>
  <c r="U196" i="2"/>
  <c r="D197" i="2"/>
  <c r="P197" i="2"/>
  <c r="T197" i="2"/>
  <c r="C198" i="2"/>
  <c r="G198" i="2"/>
  <c r="K198" i="2"/>
  <c r="O198" i="2"/>
  <c r="S198" i="2"/>
  <c r="W198" i="2"/>
  <c r="D196" i="2"/>
  <c r="H196" i="2"/>
  <c r="L196" i="2"/>
  <c r="P196" i="2"/>
  <c r="T196" i="2"/>
  <c r="C197" i="2"/>
  <c r="G197" i="2"/>
  <c r="K197" i="2"/>
  <c r="O197" i="2"/>
  <c r="S197" i="2"/>
  <c r="W197" i="2"/>
  <c r="F198" i="2"/>
  <c r="J198" i="2"/>
  <c r="N198" i="2"/>
  <c r="R198" i="2"/>
  <c r="E201" i="2"/>
  <c r="I201" i="2"/>
  <c r="M201" i="2"/>
  <c r="Q201" i="2"/>
  <c r="U201" i="2"/>
  <c r="D202" i="2"/>
  <c r="H202" i="2"/>
  <c r="L202" i="2"/>
  <c r="P202" i="2"/>
  <c r="T202" i="2"/>
  <c r="C203" i="2"/>
  <c r="G203" i="2"/>
  <c r="K203" i="2"/>
  <c r="O203" i="2"/>
  <c r="S203" i="2"/>
  <c r="H144" i="2"/>
  <c r="P144" i="2"/>
  <c r="A145" i="2"/>
  <c r="P145" i="2" s="1"/>
  <c r="L144" i="2"/>
  <c r="E144" i="2"/>
  <c r="I144" i="2"/>
  <c r="M144" i="2"/>
  <c r="Q144" i="2"/>
  <c r="W144" i="2"/>
  <c r="D144" i="2"/>
  <c r="V144" i="2"/>
  <c r="F144" i="2"/>
  <c r="J144" i="2"/>
  <c r="N144" i="2"/>
  <c r="R144" i="2"/>
  <c r="V152" i="2"/>
  <c r="R152" i="2"/>
  <c r="N152" i="2"/>
  <c r="J152" i="2"/>
  <c r="F152" i="2"/>
  <c r="H152" i="2"/>
  <c r="S152" i="2"/>
  <c r="K152" i="2"/>
  <c r="C152" i="2"/>
  <c r="A153" i="2"/>
  <c r="U152" i="2"/>
  <c r="Q152" i="2"/>
  <c r="M152" i="2"/>
  <c r="I152" i="2"/>
  <c r="E152" i="2"/>
  <c r="T152" i="2"/>
  <c r="P152" i="2"/>
  <c r="L152" i="2"/>
  <c r="D152" i="2"/>
  <c r="W152" i="2"/>
  <c r="O152" i="2"/>
  <c r="G152" i="2"/>
  <c r="T144" i="2"/>
  <c r="L220" i="2"/>
  <c r="F218" i="2"/>
  <c r="G221" i="2"/>
  <c r="V218" i="2"/>
  <c r="W221" i="2"/>
  <c r="Q219" i="2"/>
  <c r="L214" i="2"/>
  <c r="I213" i="2"/>
  <c r="T214" i="2"/>
  <c r="J216" i="2"/>
  <c r="M218" i="2"/>
  <c r="H219" i="2"/>
  <c r="C220" i="2"/>
  <c r="S220" i="2"/>
  <c r="N221" i="2"/>
  <c r="W215" i="2"/>
  <c r="F212" i="2"/>
  <c r="Q213" i="2"/>
  <c r="G215" i="2"/>
  <c r="R216" i="2"/>
  <c r="N218" i="2"/>
  <c r="I219" i="2"/>
  <c r="D220" i="2"/>
  <c r="T220" i="2"/>
  <c r="O221" i="2"/>
  <c r="V212" i="2"/>
  <c r="N212" i="2"/>
  <c r="D214" i="2"/>
  <c r="O215" i="2"/>
  <c r="E218" i="2"/>
  <c r="U218" i="2"/>
  <c r="P219" i="2"/>
  <c r="K220" i="2"/>
  <c r="F221" i="2"/>
  <c r="V221" i="2"/>
  <c r="R213" i="2"/>
  <c r="J212" i="2"/>
  <c r="R212" i="2"/>
  <c r="E213" i="2"/>
  <c r="M213" i="2"/>
  <c r="U213" i="2"/>
  <c r="H214" i="2"/>
  <c r="P214" i="2"/>
  <c r="C215" i="2"/>
  <c r="K215" i="2"/>
  <c r="S215" i="2"/>
  <c r="F216" i="2"/>
  <c r="N216" i="2"/>
  <c r="V216" i="2"/>
  <c r="I218" i="2"/>
  <c r="Q218" i="2"/>
  <c r="D219" i="2"/>
  <c r="L219" i="2"/>
  <c r="T219" i="2"/>
  <c r="G220" i="2"/>
  <c r="O220" i="2"/>
  <c r="W220" i="2"/>
  <c r="J221" i="2"/>
  <c r="R221" i="2"/>
  <c r="G212" i="2"/>
  <c r="O212" i="2"/>
  <c r="W212" i="2"/>
  <c r="J213" i="2"/>
  <c r="E214" i="2"/>
  <c r="M214" i="2"/>
  <c r="U214" i="2"/>
  <c r="H215" i="2"/>
  <c r="P215" i="2"/>
  <c r="C216" i="2"/>
  <c r="K216" i="2"/>
  <c r="S216" i="2"/>
  <c r="C212" i="2"/>
  <c r="K212" i="2"/>
  <c r="S212" i="2"/>
  <c r="F213" i="2"/>
  <c r="N213" i="2"/>
  <c r="V213" i="2"/>
  <c r="I214" i="2"/>
  <c r="Q214" i="2"/>
  <c r="D215" i="2"/>
  <c r="L215" i="2"/>
  <c r="T215" i="2"/>
  <c r="G216" i="2"/>
  <c r="O216" i="2"/>
  <c r="W216" i="2"/>
  <c r="J218" i="2"/>
  <c r="R218" i="2"/>
  <c r="E219" i="2"/>
  <c r="M219" i="2"/>
  <c r="U219" i="2"/>
  <c r="H220" i="2"/>
  <c r="P220" i="2"/>
  <c r="C221" i="2"/>
  <c r="K221" i="2"/>
  <c r="S221" i="2"/>
  <c r="D212" i="2"/>
  <c r="H212" i="2"/>
  <c r="L212" i="2"/>
  <c r="P212" i="2"/>
  <c r="T212" i="2"/>
  <c r="C213" i="2"/>
  <c r="G213" i="2"/>
  <c r="K213" i="2"/>
  <c r="O213" i="2"/>
  <c r="S213" i="2"/>
  <c r="W213" i="2"/>
  <c r="F214" i="2"/>
  <c r="J214" i="2"/>
  <c r="N214" i="2"/>
  <c r="R214" i="2"/>
  <c r="V214" i="2"/>
  <c r="E215" i="2"/>
  <c r="I215" i="2"/>
  <c r="M215" i="2"/>
  <c r="Q215" i="2"/>
  <c r="U215" i="2"/>
  <c r="D216" i="2"/>
  <c r="H216" i="2"/>
  <c r="L216" i="2"/>
  <c r="P216" i="2"/>
  <c r="T216" i="2"/>
  <c r="C218" i="2"/>
  <c r="G218" i="2"/>
  <c r="K218" i="2"/>
  <c r="O218" i="2"/>
  <c r="S218" i="2"/>
  <c r="W218" i="2"/>
  <c r="F219" i="2"/>
  <c r="J219" i="2"/>
  <c r="N219" i="2"/>
  <c r="R219" i="2"/>
  <c r="V219" i="2"/>
  <c r="E220" i="2"/>
  <c r="I220" i="2"/>
  <c r="M220" i="2"/>
  <c r="Q220" i="2"/>
  <c r="U220" i="2"/>
  <c r="D221" i="2"/>
  <c r="H221" i="2"/>
  <c r="L221" i="2"/>
  <c r="P221" i="2"/>
  <c r="T221" i="2"/>
  <c r="E212" i="2"/>
  <c r="I212" i="2"/>
  <c r="M212" i="2"/>
  <c r="Q212" i="2"/>
  <c r="U212" i="2"/>
  <c r="D213" i="2"/>
  <c r="H213" i="2"/>
  <c r="L213" i="2"/>
  <c r="P213" i="2"/>
  <c r="T213" i="2"/>
  <c r="C214" i="2"/>
  <c r="G214" i="2"/>
  <c r="K214" i="2"/>
  <c r="O214" i="2"/>
  <c r="S214" i="2"/>
  <c r="W214" i="2"/>
  <c r="F215" i="2"/>
  <c r="J215" i="2"/>
  <c r="N215" i="2"/>
  <c r="R215" i="2"/>
  <c r="V215" i="2"/>
  <c r="E216" i="2"/>
  <c r="I216" i="2"/>
  <c r="M216" i="2"/>
  <c r="Q216" i="2"/>
  <c r="D218" i="2"/>
  <c r="H218" i="2"/>
  <c r="L218" i="2"/>
  <c r="P218" i="2"/>
  <c r="T218" i="2"/>
  <c r="C219" i="2"/>
  <c r="G219" i="2"/>
  <c r="K219" i="2"/>
  <c r="O219" i="2"/>
  <c r="S219" i="2"/>
  <c r="W219" i="2"/>
  <c r="F220" i="2"/>
  <c r="J220" i="2"/>
  <c r="N220" i="2"/>
  <c r="R220" i="2"/>
  <c r="V220" i="2"/>
  <c r="E221" i="2"/>
  <c r="I221" i="2"/>
  <c r="M221" i="2"/>
  <c r="Q221" i="2"/>
  <c r="U221" i="2"/>
  <c r="W179" i="2"/>
  <c r="S179" i="2"/>
  <c r="O179" i="2"/>
  <c r="K179" i="2"/>
  <c r="G179" i="2"/>
  <c r="C179" i="2"/>
  <c r="V179" i="2"/>
  <c r="R179" i="2"/>
  <c r="N179" i="2"/>
  <c r="J179" i="2"/>
  <c r="F179" i="2"/>
  <c r="U179" i="2"/>
  <c r="Q179" i="2"/>
  <c r="M179" i="2"/>
  <c r="I179" i="2"/>
  <c r="E179" i="2"/>
  <c r="T179" i="2"/>
  <c r="P179" i="2"/>
  <c r="L179" i="2"/>
  <c r="H179" i="2"/>
  <c r="W187" i="2"/>
  <c r="S187" i="2"/>
  <c r="O187" i="2"/>
  <c r="K187" i="2"/>
  <c r="G187" i="2"/>
  <c r="C187" i="2"/>
  <c r="V187" i="2"/>
  <c r="R187" i="2"/>
  <c r="N187" i="2"/>
  <c r="J187" i="2"/>
  <c r="F187" i="2"/>
  <c r="U187" i="2"/>
  <c r="Q187" i="2"/>
  <c r="M187" i="2"/>
  <c r="I187" i="2"/>
  <c r="E187" i="2"/>
  <c r="T187" i="2"/>
  <c r="P187" i="2"/>
  <c r="L187" i="2"/>
  <c r="H187" i="2"/>
  <c r="D187" i="2"/>
  <c r="T190" i="2"/>
  <c r="P190" i="2"/>
  <c r="L190" i="2"/>
  <c r="H190" i="2"/>
  <c r="D190" i="2"/>
  <c r="W190" i="2"/>
  <c r="S190" i="2"/>
  <c r="O190" i="2"/>
  <c r="K190" i="2"/>
  <c r="G190" i="2"/>
  <c r="C190" i="2"/>
  <c r="Q190" i="2"/>
  <c r="I190" i="2"/>
  <c r="V190" i="2"/>
  <c r="R190" i="2"/>
  <c r="N190" i="2"/>
  <c r="J190" i="2"/>
  <c r="F190" i="2"/>
  <c r="U190" i="2"/>
  <c r="M190" i="2"/>
  <c r="E190" i="2"/>
  <c r="T193" i="2"/>
  <c r="P193" i="2"/>
  <c r="L193" i="2"/>
  <c r="H193" i="2"/>
  <c r="D193" i="2"/>
  <c r="W193" i="2"/>
  <c r="S193" i="2"/>
  <c r="O193" i="2"/>
  <c r="K193" i="2"/>
  <c r="G193" i="2"/>
  <c r="C193" i="2"/>
  <c r="V193" i="2"/>
  <c r="R193" i="2"/>
  <c r="N193" i="2"/>
  <c r="J193" i="2"/>
  <c r="F193" i="2"/>
  <c r="U193" i="2"/>
  <c r="Q193" i="2"/>
  <c r="M193" i="2"/>
  <c r="I193" i="2"/>
  <c r="E193" i="2"/>
  <c r="T37" i="2"/>
  <c r="P37" i="2"/>
  <c r="L37" i="2"/>
  <c r="H37" i="2"/>
  <c r="D37" i="2"/>
  <c r="I37" i="2"/>
  <c r="W37" i="2"/>
  <c r="S37" i="2"/>
  <c r="O37" i="2"/>
  <c r="K37" i="2"/>
  <c r="G37" i="2"/>
  <c r="C37" i="2"/>
  <c r="U37" i="2"/>
  <c r="M37" i="2"/>
  <c r="V37" i="2"/>
  <c r="R37" i="2"/>
  <c r="N37" i="2"/>
  <c r="J37" i="2"/>
  <c r="F37" i="2"/>
  <c r="A38" i="2"/>
  <c r="Q37" i="2"/>
  <c r="E37" i="2"/>
  <c r="T87" i="2"/>
  <c r="P87" i="2"/>
  <c r="L87" i="2"/>
  <c r="H87" i="2"/>
  <c r="D87" i="2"/>
  <c r="R87" i="2"/>
  <c r="J87" i="2"/>
  <c r="A88" i="2"/>
  <c r="Q87" i="2"/>
  <c r="I87" i="2"/>
  <c r="W87" i="2"/>
  <c r="S87" i="2"/>
  <c r="O87" i="2"/>
  <c r="K87" i="2"/>
  <c r="G87" i="2"/>
  <c r="C87" i="2"/>
  <c r="V87" i="2"/>
  <c r="N87" i="2"/>
  <c r="F87" i="2"/>
  <c r="U87" i="2"/>
  <c r="M87" i="2"/>
  <c r="E87" i="2"/>
  <c r="A206" i="2"/>
  <c r="W206" i="2" s="1"/>
  <c r="A84" i="2"/>
  <c r="A81" i="2"/>
  <c r="A6" i="2"/>
  <c r="A13" i="2"/>
  <c r="A14" i="2" s="1"/>
  <c r="U14" i="2" s="1"/>
  <c r="A20" i="2"/>
  <c r="A21" i="2" s="1"/>
  <c r="T21" i="2" s="1"/>
  <c r="A25" i="2"/>
  <c r="A26" i="2" s="1"/>
  <c r="F26" i="2" s="1"/>
  <c r="A28" i="2"/>
  <c r="A29" i="2" s="1"/>
  <c r="A33" i="2"/>
  <c r="A34" i="2" s="1"/>
  <c r="A43" i="2"/>
  <c r="A44" i="2" s="1"/>
  <c r="A51" i="2"/>
  <c r="A58" i="2"/>
  <c r="A65" i="2"/>
  <c r="A70" i="2"/>
  <c r="A73" i="2"/>
  <c r="A78" i="2"/>
  <c r="A94" i="2"/>
  <c r="A101" i="2"/>
  <c r="A108" i="2"/>
  <c r="A120" i="2"/>
  <c r="A127" i="2"/>
  <c r="A130" i="2"/>
  <c r="A137" i="2"/>
  <c r="A149" i="2"/>
  <c r="A157" i="2"/>
  <c r="A160" i="2"/>
  <c r="A167" i="2"/>
  <c r="O24" i="13"/>
  <c r="O21" i="13"/>
  <c r="O15" i="13"/>
  <c r="O12" i="13"/>
  <c r="O9" i="13"/>
  <c r="O6" i="13"/>
  <c r="A2" i="10"/>
  <c r="T222" i="2" l="1"/>
  <c r="I222" i="2"/>
  <c r="M222" i="2"/>
  <c r="V222" i="2"/>
  <c r="O222" i="2"/>
  <c r="P222" i="2"/>
  <c r="U222" i="2"/>
  <c r="Q222" i="2"/>
  <c r="C222" i="2"/>
  <c r="S222" i="2"/>
  <c r="D222" i="2"/>
  <c r="G222" i="2"/>
  <c r="W222" i="2"/>
  <c r="H222" i="2"/>
  <c r="E222" i="2"/>
  <c r="K222" i="2"/>
  <c r="R222" i="2"/>
  <c r="F222" i="2"/>
  <c r="J222" i="2"/>
  <c r="N222" i="2"/>
  <c r="Y222" i="2" s="1"/>
  <c r="L222" i="2"/>
  <c r="U227" i="2"/>
  <c r="A7" i="2"/>
  <c r="V7" i="2" s="1"/>
  <c r="N227" i="2"/>
  <c r="D227" i="2"/>
  <c r="T227" i="2"/>
  <c r="G227" i="2"/>
  <c r="V227" i="2"/>
  <c r="S227" i="2"/>
  <c r="H227" i="2"/>
  <c r="I227" i="2"/>
  <c r="W227" i="2"/>
  <c r="J227" i="2"/>
  <c r="M227" i="2"/>
  <c r="C227" i="2"/>
  <c r="P227" i="2"/>
  <c r="O227" i="2"/>
  <c r="Q227" i="2"/>
  <c r="F227" i="2"/>
  <c r="K227" i="2"/>
  <c r="L227" i="2"/>
  <c r="R227" i="2"/>
  <c r="E227" i="2"/>
  <c r="X225" i="2"/>
  <c r="U84" i="2"/>
  <c r="Q84" i="2"/>
  <c r="M84" i="2"/>
  <c r="I84" i="2"/>
  <c r="E84" i="2"/>
  <c r="T84" i="2"/>
  <c r="P84" i="2"/>
  <c r="L84" i="2"/>
  <c r="H84" i="2"/>
  <c r="D84" i="2"/>
  <c r="W84" i="2"/>
  <c r="S84" i="2"/>
  <c r="O84" i="2"/>
  <c r="K84" i="2"/>
  <c r="G84" i="2"/>
  <c r="C84" i="2"/>
  <c r="V84" i="2"/>
  <c r="R84" i="2"/>
  <c r="N84" i="2"/>
  <c r="J84" i="2"/>
  <c r="F84" i="2"/>
  <c r="Y230" i="2"/>
  <c r="Z230" i="2"/>
  <c r="Y225" i="2"/>
  <c r="V232" i="2"/>
  <c r="R232" i="2"/>
  <c r="N232" i="2"/>
  <c r="J232" i="2"/>
  <c r="F232" i="2"/>
  <c r="T232" i="2"/>
  <c r="L232" i="2"/>
  <c r="D232" i="2"/>
  <c r="U232" i="2"/>
  <c r="Q232" i="2"/>
  <c r="M232" i="2"/>
  <c r="I232" i="2"/>
  <c r="E232" i="2"/>
  <c r="P232" i="2"/>
  <c r="H232" i="2"/>
  <c r="W232" i="2"/>
  <c r="S232" i="2"/>
  <c r="O232" i="2"/>
  <c r="K232" i="2"/>
  <c r="G232" i="2"/>
  <c r="C232" i="2"/>
  <c r="X230" i="2"/>
  <c r="Z225" i="2"/>
  <c r="A176" i="2"/>
  <c r="W175" i="2"/>
  <c r="S175" i="2"/>
  <c r="O175" i="2"/>
  <c r="K175" i="2"/>
  <c r="G175" i="2"/>
  <c r="C175" i="2"/>
  <c r="U175" i="2"/>
  <c r="M175" i="2"/>
  <c r="E175" i="2"/>
  <c r="T175" i="2"/>
  <c r="L175" i="2"/>
  <c r="H175" i="2"/>
  <c r="D175" i="2"/>
  <c r="V175" i="2"/>
  <c r="R175" i="2"/>
  <c r="N175" i="2"/>
  <c r="J175" i="2"/>
  <c r="F175" i="2"/>
  <c r="Q175" i="2"/>
  <c r="I175" i="2"/>
  <c r="P175" i="2"/>
  <c r="Y174" i="2"/>
  <c r="X174" i="2"/>
  <c r="Z174" i="2"/>
  <c r="A184" i="2"/>
  <c r="W183" i="2"/>
  <c r="S183" i="2"/>
  <c r="O183" i="2"/>
  <c r="K183" i="2"/>
  <c r="G183" i="2"/>
  <c r="C183" i="2"/>
  <c r="U183" i="2"/>
  <c r="M183" i="2"/>
  <c r="V183" i="2"/>
  <c r="R183" i="2"/>
  <c r="N183" i="2"/>
  <c r="J183" i="2"/>
  <c r="F183" i="2"/>
  <c r="Q183" i="2"/>
  <c r="I183" i="2"/>
  <c r="E183" i="2"/>
  <c r="T183" i="2"/>
  <c r="P183" i="2"/>
  <c r="L183" i="2"/>
  <c r="H183" i="2"/>
  <c r="D183" i="2"/>
  <c r="Y182" i="2"/>
  <c r="X182" i="2"/>
  <c r="Z182" i="2"/>
  <c r="Y152" i="2"/>
  <c r="Y202" i="2"/>
  <c r="Y196" i="2"/>
  <c r="Y218" i="2"/>
  <c r="Y213" i="2"/>
  <c r="Y221" i="2"/>
  <c r="Y144" i="2"/>
  <c r="Y37" i="2"/>
  <c r="Y215" i="2"/>
  <c r="Y214" i="2"/>
  <c r="Y197" i="2"/>
  <c r="Y203" i="2"/>
  <c r="Y87" i="2"/>
  <c r="Y190" i="2"/>
  <c r="Y216" i="2"/>
  <c r="Y220" i="2"/>
  <c r="Y193" i="2"/>
  <c r="Y179" i="2"/>
  <c r="X37" i="2"/>
  <c r="F19" i="4" s="1"/>
  <c r="Y187" i="2"/>
  <c r="Y212" i="2"/>
  <c r="Y219" i="2"/>
  <c r="Y201" i="2"/>
  <c r="Y198" i="2"/>
  <c r="X218" i="2"/>
  <c r="X187" i="2"/>
  <c r="X213" i="2"/>
  <c r="X221" i="2"/>
  <c r="X216" i="2"/>
  <c r="X215" i="2"/>
  <c r="X198" i="2"/>
  <c r="X202" i="2"/>
  <c r="X201" i="2"/>
  <c r="X212" i="2"/>
  <c r="X152" i="2"/>
  <c r="X203" i="2"/>
  <c r="X197" i="2"/>
  <c r="X196" i="2"/>
  <c r="X87" i="2"/>
  <c r="X193" i="2"/>
  <c r="X190" i="2"/>
  <c r="X179" i="2"/>
  <c r="X219" i="2"/>
  <c r="X214" i="2"/>
  <c r="X220" i="2"/>
  <c r="X144" i="2"/>
  <c r="Z202" i="2"/>
  <c r="Z203" i="2"/>
  <c r="Z197" i="2"/>
  <c r="Z196" i="2"/>
  <c r="Z198" i="2"/>
  <c r="Z201" i="2"/>
  <c r="T145" i="2"/>
  <c r="U145" i="2"/>
  <c r="V145" i="2"/>
  <c r="O145" i="2"/>
  <c r="K145" i="2"/>
  <c r="G145" i="2"/>
  <c r="C145" i="2"/>
  <c r="M145" i="2"/>
  <c r="A146" i="2"/>
  <c r="S145" i="2"/>
  <c r="N145" i="2"/>
  <c r="J145" i="2"/>
  <c r="F145" i="2"/>
  <c r="I145" i="2"/>
  <c r="E145" i="2"/>
  <c r="W145" i="2"/>
  <c r="L145" i="2"/>
  <c r="D145" i="2"/>
  <c r="R145" i="2"/>
  <c r="Q145" i="2"/>
  <c r="H145" i="2"/>
  <c r="Z144" i="2"/>
  <c r="W153" i="2"/>
  <c r="S153" i="2"/>
  <c r="O153" i="2"/>
  <c r="K153" i="2"/>
  <c r="G153" i="2"/>
  <c r="C153" i="2"/>
  <c r="A154" i="2"/>
  <c r="Q153" i="2"/>
  <c r="I153" i="2"/>
  <c r="T153" i="2"/>
  <c r="P153" i="2"/>
  <c r="L153" i="2"/>
  <c r="D153" i="2"/>
  <c r="V153" i="2"/>
  <c r="R153" i="2"/>
  <c r="N153" i="2"/>
  <c r="J153" i="2"/>
  <c r="F153" i="2"/>
  <c r="U153" i="2"/>
  <c r="M153" i="2"/>
  <c r="E153" i="2"/>
  <c r="H153" i="2"/>
  <c r="Z152" i="2"/>
  <c r="Z221" i="2"/>
  <c r="Z212" i="2"/>
  <c r="Z220" i="2"/>
  <c r="Z219" i="2"/>
  <c r="Z214" i="2"/>
  <c r="Z216" i="2"/>
  <c r="Z213" i="2"/>
  <c r="Z215" i="2"/>
  <c r="Z218" i="2"/>
  <c r="A124" i="2"/>
  <c r="M124" i="2" s="1"/>
  <c r="A123" i="2"/>
  <c r="A116" i="2"/>
  <c r="V116" i="2" s="1"/>
  <c r="A115" i="2"/>
  <c r="A117" i="2" s="1"/>
  <c r="Z187" i="2"/>
  <c r="Z179" i="2"/>
  <c r="Z193" i="2"/>
  <c r="Z190" i="2"/>
  <c r="A39" i="2"/>
  <c r="U38" i="2"/>
  <c r="Q38" i="2"/>
  <c r="M38" i="2"/>
  <c r="I38" i="2"/>
  <c r="E38" i="2"/>
  <c r="R38" i="2"/>
  <c r="F38" i="2"/>
  <c r="T38" i="2"/>
  <c r="P38" i="2"/>
  <c r="L38" i="2"/>
  <c r="H38" i="2"/>
  <c r="D38" i="2"/>
  <c r="V38" i="2"/>
  <c r="J38" i="2"/>
  <c r="W38" i="2"/>
  <c r="S38" i="2"/>
  <c r="O38" i="2"/>
  <c r="K38" i="2"/>
  <c r="G38" i="2"/>
  <c r="C38" i="2"/>
  <c r="N38" i="2"/>
  <c r="Z37" i="2"/>
  <c r="Z87" i="2"/>
  <c r="A89" i="2"/>
  <c r="U88" i="2"/>
  <c r="Q88" i="2"/>
  <c r="M88" i="2"/>
  <c r="I88" i="2"/>
  <c r="E88" i="2"/>
  <c r="S88" i="2"/>
  <c r="K88" i="2"/>
  <c r="C88" i="2"/>
  <c r="R88" i="2"/>
  <c r="J88" i="2"/>
  <c r="T88" i="2"/>
  <c r="P88" i="2"/>
  <c r="L88" i="2"/>
  <c r="H88" i="2"/>
  <c r="D88" i="2"/>
  <c r="W88" i="2"/>
  <c r="O88" i="2"/>
  <c r="G88" i="2"/>
  <c r="V88" i="2"/>
  <c r="N88" i="2"/>
  <c r="F88" i="2"/>
  <c r="D206" i="2"/>
  <c r="H206" i="2"/>
  <c r="P206" i="2"/>
  <c r="A207" i="2"/>
  <c r="E206" i="2"/>
  <c r="I206" i="2"/>
  <c r="M206" i="2"/>
  <c r="Q206" i="2"/>
  <c r="U206" i="2"/>
  <c r="F206" i="2"/>
  <c r="J206" i="2"/>
  <c r="N206" i="2"/>
  <c r="R206" i="2"/>
  <c r="V206" i="2"/>
  <c r="L206" i="2"/>
  <c r="T206" i="2"/>
  <c r="C206" i="2"/>
  <c r="G206" i="2"/>
  <c r="K206" i="2"/>
  <c r="O206" i="2"/>
  <c r="S206" i="2"/>
  <c r="V157" i="2"/>
  <c r="R157" i="2"/>
  <c r="N157" i="2"/>
  <c r="J157" i="2"/>
  <c r="F157" i="2"/>
  <c r="U157" i="2"/>
  <c r="Q157" i="2"/>
  <c r="M157" i="2"/>
  <c r="I157" i="2"/>
  <c r="E157" i="2"/>
  <c r="T157" i="2"/>
  <c r="P157" i="2"/>
  <c r="L157" i="2"/>
  <c r="H157" i="2"/>
  <c r="D157" i="2"/>
  <c r="K157" i="2"/>
  <c r="W157" i="2"/>
  <c r="G157" i="2"/>
  <c r="S157" i="2"/>
  <c r="C157" i="2"/>
  <c r="O157" i="2"/>
  <c r="T101" i="2"/>
  <c r="P101" i="2"/>
  <c r="L101" i="2"/>
  <c r="H101" i="2"/>
  <c r="D101" i="2"/>
  <c r="W101" i="2"/>
  <c r="S101" i="2"/>
  <c r="O101" i="2"/>
  <c r="K101" i="2"/>
  <c r="G101" i="2"/>
  <c r="C101" i="2"/>
  <c r="V101" i="2"/>
  <c r="R101" i="2"/>
  <c r="N101" i="2"/>
  <c r="J101" i="2"/>
  <c r="F101" i="2"/>
  <c r="U101" i="2"/>
  <c r="Q101" i="2"/>
  <c r="M101" i="2"/>
  <c r="I101" i="2"/>
  <c r="E101" i="2"/>
  <c r="V78" i="2"/>
  <c r="R78" i="2"/>
  <c r="N78" i="2"/>
  <c r="J78" i="2"/>
  <c r="F78" i="2"/>
  <c r="U78" i="2"/>
  <c r="Q78" i="2"/>
  <c r="M78" i="2"/>
  <c r="I78" i="2"/>
  <c r="E78" i="2"/>
  <c r="T78" i="2"/>
  <c r="P78" i="2"/>
  <c r="L78" i="2"/>
  <c r="H78" i="2"/>
  <c r="D78" i="2"/>
  <c r="W78" i="2"/>
  <c r="S78" i="2"/>
  <c r="O78" i="2"/>
  <c r="K78" i="2"/>
  <c r="G78" i="2"/>
  <c r="C78" i="2"/>
  <c r="V58" i="2"/>
  <c r="R58" i="2"/>
  <c r="N58" i="2"/>
  <c r="J58" i="2"/>
  <c r="F58" i="2"/>
  <c r="U58" i="2"/>
  <c r="Q58" i="2"/>
  <c r="M58" i="2"/>
  <c r="I58" i="2"/>
  <c r="E58" i="2"/>
  <c r="T58" i="2"/>
  <c r="P58" i="2"/>
  <c r="L58" i="2"/>
  <c r="H58" i="2"/>
  <c r="D58" i="2"/>
  <c r="W58" i="2"/>
  <c r="S58" i="2"/>
  <c r="O58" i="2"/>
  <c r="K58" i="2"/>
  <c r="G58" i="2"/>
  <c r="C58" i="2"/>
  <c r="T29" i="2"/>
  <c r="P29" i="2"/>
  <c r="L29" i="2"/>
  <c r="H29" i="2"/>
  <c r="D29" i="2"/>
  <c r="W29" i="2"/>
  <c r="S29" i="2"/>
  <c r="O29" i="2"/>
  <c r="K29" i="2"/>
  <c r="G29" i="2"/>
  <c r="C29" i="2"/>
  <c r="V29" i="2"/>
  <c r="R29" i="2"/>
  <c r="N29" i="2"/>
  <c r="J29" i="2"/>
  <c r="F29" i="2"/>
  <c r="U29" i="2"/>
  <c r="Q29" i="2"/>
  <c r="M29" i="2"/>
  <c r="I29" i="2"/>
  <c r="E29" i="2"/>
  <c r="G7" i="2"/>
  <c r="F14" i="2"/>
  <c r="J14" i="2"/>
  <c r="N14" i="2"/>
  <c r="R14" i="2"/>
  <c r="V14" i="2"/>
  <c r="E21" i="2"/>
  <c r="I21" i="2"/>
  <c r="M21" i="2"/>
  <c r="Q21" i="2"/>
  <c r="U21" i="2"/>
  <c r="V137" i="2"/>
  <c r="R137" i="2"/>
  <c r="N137" i="2"/>
  <c r="J137" i="2"/>
  <c r="F137" i="2"/>
  <c r="U137" i="2"/>
  <c r="Q137" i="2"/>
  <c r="M137" i="2"/>
  <c r="I137" i="2"/>
  <c r="E137" i="2"/>
  <c r="T137" i="2"/>
  <c r="P137" i="2"/>
  <c r="L137" i="2"/>
  <c r="H137" i="2"/>
  <c r="D137" i="2"/>
  <c r="O137" i="2"/>
  <c r="K137" i="2"/>
  <c r="W137" i="2"/>
  <c r="G137" i="2"/>
  <c r="S137" i="2"/>
  <c r="C137" i="2"/>
  <c r="V120" i="2"/>
  <c r="R120" i="2"/>
  <c r="N120" i="2"/>
  <c r="J120" i="2"/>
  <c r="F120" i="2"/>
  <c r="U120" i="2"/>
  <c r="Q120" i="2"/>
  <c r="M120" i="2"/>
  <c r="I120" i="2"/>
  <c r="E120" i="2"/>
  <c r="T120" i="2"/>
  <c r="P120" i="2"/>
  <c r="L120" i="2"/>
  <c r="H120" i="2"/>
  <c r="D120" i="2"/>
  <c r="W120" i="2"/>
  <c r="G120" i="2"/>
  <c r="S120" i="2"/>
  <c r="C120" i="2"/>
  <c r="O120" i="2"/>
  <c r="K120" i="2"/>
  <c r="W94" i="2"/>
  <c r="S94" i="2"/>
  <c r="O94" i="2"/>
  <c r="K94" i="2"/>
  <c r="G94" i="2"/>
  <c r="C94" i="2"/>
  <c r="V94" i="2"/>
  <c r="R94" i="2"/>
  <c r="N94" i="2"/>
  <c r="J94" i="2"/>
  <c r="F94" i="2"/>
  <c r="U94" i="2"/>
  <c r="Q94" i="2"/>
  <c r="M94" i="2"/>
  <c r="I94" i="2"/>
  <c r="E94" i="2"/>
  <c r="T94" i="2"/>
  <c r="P94" i="2"/>
  <c r="L94" i="2"/>
  <c r="H94" i="2"/>
  <c r="D94" i="2"/>
  <c r="U73" i="2"/>
  <c r="Q73" i="2"/>
  <c r="M73" i="2"/>
  <c r="I73" i="2"/>
  <c r="E73" i="2"/>
  <c r="T73" i="2"/>
  <c r="P73" i="2"/>
  <c r="L73" i="2"/>
  <c r="H73" i="2"/>
  <c r="D73" i="2"/>
  <c r="W73" i="2"/>
  <c r="S73" i="2"/>
  <c r="O73" i="2"/>
  <c r="K73" i="2"/>
  <c r="G73" i="2"/>
  <c r="C73" i="2"/>
  <c r="V73" i="2"/>
  <c r="R73" i="2"/>
  <c r="N73" i="2"/>
  <c r="J73" i="2"/>
  <c r="F73" i="2"/>
  <c r="W51" i="2"/>
  <c r="S51" i="2"/>
  <c r="O51" i="2"/>
  <c r="K51" i="2"/>
  <c r="G51" i="2"/>
  <c r="C51" i="2"/>
  <c r="V51" i="2"/>
  <c r="R51" i="2"/>
  <c r="N51" i="2"/>
  <c r="J51" i="2"/>
  <c r="F51" i="2"/>
  <c r="U51" i="2"/>
  <c r="Q51" i="2"/>
  <c r="M51" i="2"/>
  <c r="I51" i="2"/>
  <c r="E51" i="2"/>
  <c r="T51" i="2"/>
  <c r="P51" i="2"/>
  <c r="L51" i="2"/>
  <c r="H51" i="2"/>
  <c r="D51" i="2"/>
  <c r="U26" i="2"/>
  <c r="Q26" i="2"/>
  <c r="M26" i="2"/>
  <c r="T26" i="2"/>
  <c r="P26" i="2"/>
  <c r="L26" i="2"/>
  <c r="W26" i="2"/>
  <c r="S26" i="2"/>
  <c r="O26" i="2"/>
  <c r="K26" i="2"/>
  <c r="V26" i="2"/>
  <c r="R26" i="2"/>
  <c r="N26" i="2"/>
  <c r="J26" i="2"/>
  <c r="C14" i="2"/>
  <c r="G14" i="2"/>
  <c r="K14" i="2"/>
  <c r="O14" i="2"/>
  <c r="S14" i="2"/>
  <c r="W14" i="2"/>
  <c r="F21" i="2"/>
  <c r="J21" i="2"/>
  <c r="N21" i="2"/>
  <c r="R21" i="2"/>
  <c r="V21" i="2"/>
  <c r="C26" i="2"/>
  <c r="G26" i="2"/>
  <c r="T167" i="2"/>
  <c r="P167" i="2"/>
  <c r="L167" i="2"/>
  <c r="H167" i="2"/>
  <c r="D167" i="2"/>
  <c r="W167" i="2"/>
  <c r="S167" i="2"/>
  <c r="O167" i="2"/>
  <c r="K167" i="2"/>
  <c r="G167" i="2"/>
  <c r="C167" i="2"/>
  <c r="V167" i="2"/>
  <c r="R167" i="2"/>
  <c r="N167" i="2"/>
  <c r="J167" i="2"/>
  <c r="F167" i="2"/>
  <c r="M167" i="2"/>
  <c r="I167" i="2"/>
  <c r="U167" i="2"/>
  <c r="E167" i="2"/>
  <c r="Q167" i="2"/>
  <c r="T149" i="2"/>
  <c r="P149" i="2"/>
  <c r="L149" i="2"/>
  <c r="H149" i="2"/>
  <c r="D149" i="2"/>
  <c r="W149" i="2"/>
  <c r="S149" i="2"/>
  <c r="O149" i="2"/>
  <c r="K149" i="2"/>
  <c r="G149" i="2"/>
  <c r="C149" i="2"/>
  <c r="V149" i="2"/>
  <c r="R149" i="2"/>
  <c r="N149" i="2"/>
  <c r="J149" i="2"/>
  <c r="F149" i="2"/>
  <c r="U149" i="2"/>
  <c r="E149" i="2"/>
  <c r="Q149" i="2"/>
  <c r="M149" i="2"/>
  <c r="I149" i="2"/>
  <c r="W130" i="2"/>
  <c r="S130" i="2"/>
  <c r="O130" i="2"/>
  <c r="K130" i="2"/>
  <c r="G130" i="2"/>
  <c r="C130" i="2"/>
  <c r="V130" i="2"/>
  <c r="R130" i="2"/>
  <c r="N130" i="2"/>
  <c r="J130" i="2"/>
  <c r="F130" i="2"/>
  <c r="U130" i="2"/>
  <c r="Q130" i="2"/>
  <c r="M130" i="2"/>
  <c r="I130" i="2"/>
  <c r="E130" i="2"/>
  <c r="H130" i="2"/>
  <c r="T130" i="2"/>
  <c r="D130" i="2"/>
  <c r="P130" i="2"/>
  <c r="L130" i="2"/>
  <c r="V70" i="2"/>
  <c r="R70" i="2"/>
  <c r="N70" i="2"/>
  <c r="J70" i="2"/>
  <c r="F70" i="2"/>
  <c r="U70" i="2"/>
  <c r="Q70" i="2"/>
  <c r="M70" i="2"/>
  <c r="I70" i="2"/>
  <c r="E70" i="2"/>
  <c r="T70" i="2"/>
  <c r="P70" i="2"/>
  <c r="L70" i="2"/>
  <c r="H70" i="2"/>
  <c r="D70" i="2"/>
  <c r="W70" i="2"/>
  <c r="S70" i="2"/>
  <c r="O70" i="2"/>
  <c r="K70" i="2"/>
  <c r="G70" i="2"/>
  <c r="C70" i="2"/>
  <c r="T44" i="2"/>
  <c r="P44" i="2"/>
  <c r="L44" i="2"/>
  <c r="H44" i="2"/>
  <c r="D44" i="2"/>
  <c r="W44" i="2"/>
  <c r="S44" i="2"/>
  <c r="O44" i="2"/>
  <c r="K44" i="2"/>
  <c r="G44" i="2"/>
  <c r="C44" i="2"/>
  <c r="V44" i="2"/>
  <c r="R44" i="2"/>
  <c r="N44" i="2"/>
  <c r="J44" i="2"/>
  <c r="F44" i="2"/>
  <c r="U44" i="2"/>
  <c r="Q44" i="2"/>
  <c r="M44" i="2"/>
  <c r="I44" i="2"/>
  <c r="E44" i="2"/>
  <c r="D14" i="2"/>
  <c r="H14" i="2"/>
  <c r="L14" i="2"/>
  <c r="P14" i="2"/>
  <c r="T14" i="2"/>
  <c r="C21" i="2"/>
  <c r="G21" i="2"/>
  <c r="K21" i="2"/>
  <c r="O21" i="2"/>
  <c r="S21" i="2"/>
  <c r="W21" i="2"/>
  <c r="D26" i="2"/>
  <c r="H26" i="2"/>
  <c r="U160" i="2"/>
  <c r="Q160" i="2"/>
  <c r="M160" i="2"/>
  <c r="I160" i="2"/>
  <c r="E160" i="2"/>
  <c r="T160" i="2"/>
  <c r="P160" i="2"/>
  <c r="L160" i="2"/>
  <c r="H160" i="2"/>
  <c r="D160" i="2"/>
  <c r="W160" i="2"/>
  <c r="S160" i="2"/>
  <c r="O160" i="2"/>
  <c r="K160" i="2"/>
  <c r="G160" i="2"/>
  <c r="C160" i="2"/>
  <c r="V160" i="2"/>
  <c r="F160" i="2"/>
  <c r="R160" i="2"/>
  <c r="N160" i="2"/>
  <c r="J160" i="2"/>
  <c r="T127" i="2"/>
  <c r="P127" i="2"/>
  <c r="L127" i="2"/>
  <c r="H127" i="2"/>
  <c r="D127" i="2"/>
  <c r="W127" i="2"/>
  <c r="S127" i="2"/>
  <c r="O127" i="2"/>
  <c r="K127" i="2"/>
  <c r="G127" i="2"/>
  <c r="C127" i="2"/>
  <c r="V127" i="2"/>
  <c r="R127" i="2"/>
  <c r="N127" i="2"/>
  <c r="J127" i="2"/>
  <c r="F127" i="2"/>
  <c r="M127" i="2"/>
  <c r="I127" i="2"/>
  <c r="U127" i="2"/>
  <c r="E127" i="2"/>
  <c r="Q127" i="2"/>
  <c r="W108" i="2"/>
  <c r="S108" i="2"/>
  <c r="O108" i="2"/>
  <c r="K108" i="2"/>
  <c r="G108" i="2"/>
  <c r="C108" i="2"/>
  <c r="V108" i="2"/>
  <c r="R108" i="2"/>
  <c r="N108" i="2"/>
  <c r="J108" i="2"/>
  <c r="F108" i="2"/>
  <c r="U108" i="2"/>
  <c r="Q108" i="2"/>
  <c r="M108" i="2"/>
  <c r="I108" i="2"/>
  <c r="E108" i="2"/>
  <c r="T108" i="2"/>
  <c r="P108" i="2"/>
  <c r="L108" i="2"/>
  <c r="H108" i="2"/>
  <c r="D108" i="2"/>
  <c r="U81" i="2"/>
  <c r="Q81" i="2"/>
  <c r="M81" i="2"/>
  <c r="I81" i="2"/>
  <c r="E81" i="2"/>
  <c r="T81" i="2"/>
  <c r="P81" i="2"/>
  <c r="L81" i="2"/>
  <c r="H81" i="2"/>
  <c r="D81" i="2"/>
  <c r="W81" i="2"/>
  <c r="S81" i="2"/>
  <c r="O81" i="2"/>
  <c r="K81" i="2"/>
  <c r="G81" i="2"/>
  <c r="C81" i="2"/>
  <c r="V81" i="2"/>
  <c r="R81" i="2"/>
  <c r="N81" i="2"/>
  <c r="J81" i="2"/>
  <c r="F81" i="2"/>
  <c r="U65" i="2"/>
  <c r="Q65" i="2"/>
  <c r="M65" i="2"/>
  <c r="I65" i="2"/>
  <c r="E65" i="2"/>
  <c r="T65" i="2"/>
  <c r="P65" i="2"/>
  <c r="L65" i="2"/>
  <c r="H65" i="2"/>
  <c r="D65" i="2"/>
  <c r="W65" i="2"/>
  <c r="S65" i="2"/>
  <c r="O65" i="2"/>
  <c r="K65" i="2"/>
  <c r="G65" i="2"/>
  <c r="C65" i="2"/>
  <c r="V65" i="2"/>
  <c r="R65" i="2"/>
  <c r="N65" i="2"/>
  <c r="J65" i="2"/>
  <c r="F65" i="2"/>
  <c r="U34" i="2"/>
  <c r="Q34" i="2"/>
  <c r="M34" i="2"/>
  <c r="I34" i="2"/>
  <c r="E34" i="2"/>
  <c r="T34" i="2"/>
  <c r="P34" i="2"/>
  <c r="L34" i="2"/>
  <c r="H34" i="2"/>
  <c r="D34" i="2"/>
  <c r="W34" i="2"/>
  <c r="S34" i="2"/>
  <c r="O34" i="2"/>
  <c r="K34" i="2"/>
  <c r="G34" i="2"/>
  <c r="C34" i="2"/>
  <c r="V34" i="2"/>
  <c r="R34" i="2"/>
  <c r="N34" i="2"/>
  <c r="J34" i="2"/>
  <c r="F34" i="2"/>
  <c r="E14" i="2"/>
  <c r="I14" i="2"/>
  <c r="M14" i="2"/>
  <c r="Q14" i="2"/>
  <c r="D21" i="2"/>
  <c r="H21" i="2"/>
  <c r="L21" i="2"/>
  <c r="P21" i="2"/>
  <c r="E26" i="2"/>
  <c r="I26" i="2"/>
  <c r="A102" i="2"/>
  <c r="A30" i="2"/>
  <c r="A95" i="2"/>
  <c r="A52" i="2"/>
  <c r="A66" i="2"/>
  <c r="A15" i="2"/>
  <c r="A59" i="2"/>
  <c r="A131" i="2"/>
  <c r="A74" i="2"/>
  <c r="A161" i="2"/>
  <c r="A45" i="2"/>
  <c r="A22" i="2"/>
  <c r="A109" i="2"/>
  <c r="A168" i="2"/>
  <c r="A138" i="2"/>
  <c r="J73" i="1"/>
  <c r="I73" i="1"/>
  <c r="H73" i="1"/>
  <c r="G73" i="1"/>
  <c r="F73" i="1"/>
  <c r="E73" i="1"/>
  <c r="D73" i="1"/>
  <c r="C73" i="1"/>
  <c r="B73" i="1"/>
  <c r="B72" i="1"/>
  <c r="C72" i="1"/>
  <c r="D72" i="1"/>
  <c r="E72" i="1"/>
  <c r="F72" i="1"/>
  <c r="G72" i="1"/>
  <c r="H72" i="1"/>
  <c r="I72" i="1"/>
  <c r="J72" i="1"/>
  <c r="C71" i="1"/>
  <c r="D71" i="1"/>
  <c r="E71" i="1"/>
  <c r="F71" i="1"/>
  <c r="G71" i="1"/>
  <c r="H71" i="1"/>
  <c r="I71" i="1"/>
  <c r="J71" i="1"/>
  <c r="B71" i="1"/>
  <c r="C70" i="1"/>
  <c r="D70" i="1"/>
  <c r="E70" i="1"/>
  <c r="F70" i="1"/>
  <c r="G70" i="1"/>
  <c r="H70" i="1"/>
  <c r="I70" i="1"/>
  <c r="J70" i="1"/>
  <c r="B70" i="1"/>
  <c r="K50" i="1"/>
  <c r="K49" i="1"/>
  <c r="K48" i="1"/>
  <c r="K47" i="1"/>
  <c r="K40" i="1"/>
  <c r="K45" i="1"/>
  <c r="J59" i="4" s="1"/>
  <c r="K44" i="1"/>
  <c r="H59" i="4" s="1"/>
  <c r="K43" i="1"/>
  <c r="G59" i="4" s="1"/>
  <c r="K42" i="1"/>
  <c r="I59" i="4" s="1"/>
  <c r="K21" i="1"/>
  <c r="A2" i="13"/>
  <c r="A2" i="1"/>
  <c r="K30" i="1"/>
  <c r="K29" i="1"/>
  <c r="K28" i="1"/>
  <c r="K27" i="1"/>
  <c r="K17" i="1"/>
  <c r="K16" i="1"/>
  <c r="K15" i="1"/>
  <c r="P7" i="2" l="1"/>
  <c r="Q7" i="2"/>
  <c r="E7" i="2"/>
  <c r="L7" i="2"/>
  <c r="R7" i="2"/>
  <c r="F7" i="2"/>
  <c r="U7" i="2"/>
  <c r="W7" i="2"/>
  <c r="X222" i="2"/>
  <c r="K7" i="2"/>
  <c r="Z222" i="2"/>
  <c r="M7" i="2"/>
  <c r="H7" i="2"/>
  <c r="S7" i="2"/>
  <c r="C7" i="2"/>
  <c r="N7" i="2"/>
  <c r="A8" i="2"/>
  <c r="J7" i="2"/>
  <c r="I7" i="2"/>
  <c r="T7" i="2"/>
  <c r="D7" i="2"/>
  <c r="O7" i="2"/>
  <c r="X227" i="2"/>
  <c r="Z227" i="2"/>
  <c r="Y227" i="2"/>
  <c r="F38" i="4"/>
  <c r="G66" i="4"/>
  <c r="H66" i="4"/>
  <c r="Q56" i="4"/>
  <c r="Q53" i="4"/>
  <c r="O53" i="4"/>
  <c r="P53" i="4"/>
  <c r="N53" i="4"/>
  <c r="Q63" i="4"/>
  <c r="J63" i="4"/>
  <c r="I21" i="4"/>
  <c r="H21" i="4"/>
  <c r="J21" i="4"/>
  <c r="G21" i="4"/>
  <c r="Z84" i="2"/>
  <c r="X84" i="2"/>
  <c r="Y84" i="2"/>
  <c r="Y232" i="2"/>
  <c r="Z232" i="2"/>
  <c r="X232" i="2"/>
  <c r="F35" i="4" s="1"/>
  <c r="Y183" i="2"/>
  <c r="Y175" i="2"/>
  <c r="X175" i="2"/>
  <c r="Z175" i="2"/>
  <c r="V176" i="2"/>
  <c r="R176" i="2"/>
  <c r="N176" i="2"/>
  <c r="J176" i="2"/>
  <c r="F176" i="2"/>
  <c r="T176" i="2"/>
  <c r="L176" i="2"/>
  <c r="D176" i="2"/>
  <c r="W176" i="2"/>
  <c r="S176" i="2"/>
  <c r="O176" i="2"/>
  <c r="K176" i="2"/>
  <c r="G176" i="2"/>
  <c r="C176" i="2"/>
  <c r="U176" i="2"/>
  <c r="Q176" i="2"/>
  <c r="M176" i="2"/>
  <c r="I176" i="2"/>
  <c r="E176" i="2"/>
  <c r="P176" i="2"/>
  <c r="H176" i="2"/>
  <c r="Z183" i="2"/>
  <c r="X183" i="2"/>
  <c r="V184" i="2"/>
  <c r="R184" i="2"/>
  <c r="N184" i="2"/>
  <c r="J184" i="2"/>
  <c r="F184" i="2"/>
  <c r="T184" i="2"/>
  <c r="P184" i="2"/>
  <c r="L184" i="2"/>
  <c r="D184" i="2"/>
  <c r="U184" i="2"/>
  <c r="Q184" i="2"/>
  <c r="M184" i="2"/>
  <c r="I184" i="2"/>
  <c r="E184" i="2"/>
  <c r="H184" i="2"/>
  <c r="W184" i="2"/>
  <c r="S184" i="2"/>
  <c r="O184" i="2"/>
  <c r="K184" i="2"/>
  <c r="G184" i="2"/>
  <c r="C184" i="2"/>
  <c r="W117" i="2"/>
  <c r="S117" i="2"/>
  <c r="O117" i="2"/>
  <c r="K117" i="2"/>
  <c r="G117" i="2"/>
  <c r="C117" i="2"/>
  <c r="T117" i="2"/>
  <c r="L117" i="2"/>
  <c r="V117" i="2"/>
  <c r="R117" i="2"/>
  <c r="N117" i="2"/>
  <c r="J117" i="2"/>
  <c r="F117" i="2"/>
  <c r="H117" i="2"/>
  <c r="U117" i="2"/>
  <c r="Q117" i="2"/>
  <c r="M117" i="2"/>
  <c r="I117" i="2"/>
  <c r="E117" i="2"/>
  <c r="P117" i="2"/>
  <c r="D117" i="2"/>
  <c r="Y26" i="2"/>
  <c r="Y29" i="2"/>
  <c r="Y78" i="2"/>
  <c r="Y108" i="2"/>
  <c r="Y120" i="2"/>
  <c r="Y206" i="2"/>
  <c r="Y153" i="2"/>
  <c r="Y70" i="2"/>
  <c r="Y65" i="2"/>
  <c r="Y127" i="2"/>
  <c r="Y160" i="2"/>
  <c r="Y44" i="2"/>
  <c r="Y149" i="2"/>
  <c r="Y94" i="2"/>
  <c r="X137" i="2"/>
  <c r="Y137" i="2"/>
  <c r="Y157" i="2"/>
  <c r="Y145" i="2"/>
  <c r="Y14" i="2"/>
  <c r="Y73" i="2"/>
  <c r="Y88" i="2"/>
  <c r="Y21" i="2"/>
  <c r="Y34" i="2"/>
  <c r="Y81" i="2"/>
  <c r="Y130" i="2"/>
  <c r="Y167" i="2"/>
  <c r="Y58" i="2"/>
  <c r="Y101" i="2"/>
  <c r="Y38" i="2"/>
  <c r="Y51" i="2"/>
  <c r="X21" i="2"/>
  <c r="F18" i="4" s="1"/>
  <c r="X34" i="2"/>
  <c r="X65" i="2"/>
  <c r="F17" i="4" s="1"/>
  <c r="X108" i="2"/>
  <c r="X127" i="2"/>
  <c r="X160" i="2"/>
  <c r="F24" i="4" s="1"/>
  <c r="X44" i="2"/>
  <c r="X130" i="2"/>
  <c r="X149" i="2"/>
  <c r="X14" i="2"/>
  <c r="X81" i="2"/>
  <c r="X167" i="2"/>
  <c r="X26" i="2"/>
  <c r="F31" i="4" s="1"/>
  <c r="X94" i="2"/>
  <c r="X120" i="2"/>
  <c r="X58" i="2"/>
  <c r="X101" i="2"/>
  <c r="X157" i="2"/>
  <c r="X206" i="2"/>
  <c r="X153" i="2"/>
  <c r="X73" i="2"/>
  <c r="X29" i="2"/>
  <c r="X78" i="2"/>
  <c r="X145" i="2"/>
  <c r="X70" i="2"/>
  <c r="F30" i="4" s="1"/>
  <c r="X51" i="2"/>
  <c r="X88" i="2"/>
  <c r="X38" i="2"/>
  <c r="I19" i="4" s="1"/>
  <c r="D124" i="2"/>
  <c r="K124" i="2"/>
  <c r="Z145" i="2"/>
  <c r="U146" i="2"/>
  <c r="W146" i="2"/>
  <c r="Q146" i="2"/>
  <c r="M146" i="2"/>
  <c r="I146" i="2"/>
  <c r="E146" i="2"/>
  <c r="K146" i="2"/>
  <c r="C146" i="2"/>
  <c r="V146" i="2"/>
  <c r="P146" i="2"/>
  <c r="L146" i="2"/>
  <c r="H146" i="2"/>
  <c r="D146" i="2"/>
  <c r="O146" i="2"/>
  <c r="G146" i="2"/>
  <c r="J146" i="2"/>
  <c r="S146" i="2"/>
  <c r="R146" i="2"/>
  <c r="N146" i="2"/>
  <c r="F146" i="2"/>
  <c r="T146" i="2"/>
  <c r="T154" i="2"/>
  <c r="P154" i="2"/>
  <c r="L154" i="2"/>
  <c r="H154" i="2"/>
  <c r="D154" i="2"/>
  <c r="V154" i="2"/>
  <c r="N154" i="2"/>
  <c r="F154" i="2"/>
  <c r="Q154" i="2"/>
  <c r="I154" i="2"/>
  <c r="E154" i="2"/>
  <c r="W154" i="2"/>
  <c r="S154" i="2"/>
  <c r="O154" i="2"/>
  <c r="K154" i="2"/>
  <c r="G154" i="2"/>
  <c r="C154" i="2"/>
  <c r="R154" i="2"/>
  <c r="J154" i="2"/>
  <c r="U154" i="2"/>
  <c r="M154" i="2"/>
  <c r="Z153" i="2"/>
  <c r="T124" i="2"/>
  <c r="M116" i="2"/>
  <c r="U116" i="2"/>
  <c r="T116" i="2"/>
  <c r="N124" i="2"/>
  <c r="Q124" i="2"/>
  <c r="R124" i="2"/>
  <c r="E124" i="2"/>
  <c r="F124" i="2"/>
  <c r="O124" i="2"/>
  <c r="H124" i="2"/>
  <c r="U124" i="2"/>
  <c r="V124" i="2"/>
  <c r="C124" i="2"/>
  <c r="S124" i="2"/>
  <c r="L124" i="2"/>
  <c r="I124" i="2"/>
  <c r="J124" i="2"/>
  <c r="G124" i="2"/>
  <c r="W124" i="2"/>
  <c r="P124" i="2"/>
  <c r="K116" i="2"/>
  <c r="O116" i="2"/>
  <c r="P116" i="2"/>
  <c r="F116" i="2"/>
  <c r="S116" i="2"/>
  <c r="L116" i="2"/>
  <c r="Q116" i="2"/>
  <c r="C116" i="2"/>
  <c r="E116" i="2"/>
  <c r="J116" i="2"/>
  <c r="R116" i="2"/>
  <c r="W116" i="2"/>
  <c r="D116" i="2"/>
  <c r="G116" i="2"/>
  <c r="H116" i="2"/>
  <c r="I116" i="2"/>
  <c r="N116" i="2"/>
  <c r="U115" i="2"/>
  <c r="L115" i="2"/>
  <c r="D115" i="2"/>
  <c r="P115" i="2"/>
  <c r="H115" i="2"/>
  <c r="M115" i="2"/>
  <c r="E115" i="2"/>
  <c r="Q115" i="2"/>
  <c r="I115" i="2"/>
  <c r="W115" i="2"/>
  <c r="T115" i="2"/>
  <c r="N115" i="2"/>
  <c r="G115" i="2"/>
  <c r="R115" i="2"/>
  <c r="K115" i="2"/>
  <c r="F115" i="2"/>
  <c r="V115" i="2"/>
  <c r="O115" i="2"/>
  <c r="J115" i="2"/>
  <c r="S115" i="2"/>
  <c r="C115" i="2"/>
  <c r="U123" i="2"/>
  <c r="E123" i="2"/>
  <c r="M123" i="2"/>
  <c r="I123" i="2"/>
  <c r="J123" i="2"/>
  <c r="C123" i="2"/>
  <c r="S123" i="2"/>
  <c r="L123" i="2"/>
  <c r="T123" i="2"/>
  <c r="N123" i="2"/>
  <c r="G123" i="2"/>
  <c r="W123" i="2"/>
  <c r="P123" i="2"/>
  <c r="Q123" i="2"/>
  <c r="R123" i="2"/>
  <c r="K123" i="2"/>
  <c r="D123" i="2"/>
  <c r="F123" i="2"/>
  <c r="O123" i="2"/>
  <c r="V123" i="2"/>
  <c r="H123" i="2"/>
  <c r="Z58" i="2"/>
  <c r="Z160" i="2"/>
  <c r="Z38" i="2"/>
  <c r="V39" i="2"/>
  <c r="R39" i="2"/>
  <c r="N39" i="2"/>
  <c r="J39" i="2"/>
  <c r="F39" i="2"/>
  <c r="W39" i="2"/>
  <c r="K39" i="2"/>
  <c r="C39" i="2"/>
  <c r="A40" i="2"/>
  <c r="U39" i="2"/>
  <c r="Q39" i="2"/>
  <c r="M39" i="2"/>
  <c r="I39" i="2"/>
  <c r="E39" i="2"/>
  <c r="O39" i="2"/>
  <c r="T39" i="2"/>
  <c r="P39" i="2"/>
  <c r="L39" i="2"/>
  <c r="H39" i="2"/>
  <c r="D39" i="2"/>
  <c r="S39" i="2"/>
  <c r="G39" i="2"/>
  <c r="Z206" i="2"/>
  <c r="Z88" i="2"/>
  <c r="V89" i="2"/>
  <c r="R89" i="2"/>
  <c r="N89" i="2"/>
  <c r="J89" i="2"/>
  <c r="F89" i="2"/>
  <c r="L89" i="2"/>
  <c r="D89" i="2"/>
  <c r="S89" i="2"/>
  <c r="K89" i="2"/>
  <c r="C89" i="2"/>
  <c r="A90" i="2"/>
  <c r="U89" i="2"/>
  <c r="Q89" i="2"/>
  <c r="M89" i="2"/>
  <c r="I89" i="2"/>
  <c r="E89" i="2"/>
  <c r="T89" i="2"/>
  <c r="P89" i="2"/>
  <c r="H89" i="2"/>
  <c r="W89" i="2"/>
  <c r="O89" i="2"/>
  <c r="G89" i="2"/>
  <c r="Z65" i="2"/>
  <c r="A208" i="2"/>
  <c r="V207" i="2"/>
  <c r="R207" i="2"/>
  <c r="N207" i="2"/>
  <c r="J207" i="2"/>
  <c r="F207" i="2"/>
  <c r="P207" i="2"/>
  <c r="D207" i="2"/>
  <c r="S207" i="2"/>
  <c r="O207" i="2"/>
  <c r="G207" i="2"/>
  <c r="U207" i="2"/>
  <c r="Q207" i="2"/>
  <c r="M207" i="2"/>
  <c r="I207" i="2"/>
  <c r="E207" i="2"/>
  <c r="T207" i="2"/>
  <c r="L207" i="2"/>
  <c r="H207" i="2"/>
  <c r="W207" i="2"/>
  <c r="K207" i="2"/>
  <c r="C207" i="2"/>
  <c r="Z21" i="2"/>
  <c r="Z73" i="2"/>
  <c r="Z137" i="2"/>
  <c r="Z78" i="2"/>
  <c r="Z127" i="2"/>
  <c r="Z34" i="2"/>
  <c r="V52" i="2"/>
  <c r="R52" i="2"/>
  <c r="N52" i="2"/>
  <c r="J52" i="2"/>
  <c r="F52" i="2"/>
  <c r="U52" i="2"/>
  <c r="Q52" i="2"/>
  <c r="M52" i="2"/>
  <c r="I52" i="2"/>
  <c r="E52" i="2"/>
  <c r="T52" i="2"/>
  <c r="P52" i="2"/>
  <c r="L52" i="2"/>
  <c r="H52" i="2"/>
  <c r="D52" i="2"/>
  <c r="W52" i="2"/>
  <c r="S52" i="2"/>
  <c r="O52" i="2"/>
  <c r="K52" i="2"/>
  <c r="G52" i="2"/>
  <c r="C52" i="2"/>
  <c r="V109" i="2"/>
  <c r="R109" i="2"/>
  <c r="N109" i="2"/>
  <c r="J109" i="2"/>
  <c r="F109" i="2"/>
  <c r="U109" i="2"/>
  <c r="Q109" i="2"/>
  <c r="M109" i="2"/>
  <c r="I109" i="2"/>
  <c r="E109" i="2"/>
  <c r="T109" i="2"/>
  <c r="P109" i="2"/>
  <c r="L109" i="2"/>
  <c r="H109" i="2"/>
  <c r="D109" i="2"/>
  <c r="W109" i="2"/>
  <c r="S109" i="2"/>
  <c r="O109" i="2"/>
  <c r="K109" i="2"/>
  <c r="G109" i="2"/>
  <c r="C109" i="2"/>
  <c r="T74" i="2"/>
  <c r="P74" i="2"/>
  <c r="L74" i="2"/>
  <c r="H74" i="2"/>
  <c r="D74" i="2"/>
  <c r="W74" i="2"/>
  <c r="S74" i="2"/>
  <c r="O74" i="2"/>
  <c r="K74" i="2"/>
  <c r="G74" i="2"/>
  <c r="C74" i="2"/>
  <c r="V74" i="2"/>
  <c r="R74" i="2"/>
  <c r="N74" i="2"/>
  <c r="J74" i="2"/>
  <c r="F74" i="2"/>
  <c r="U74" i="2"/>
  <c r="Q74" i="2"/>
  <c r="M74" i="2"/>
  <c r="I74" i="2"/>
  <c r="E74" i="2"/>
  <c r="U59" i="2"/>
  <c r="Q59" i="2"/>
  <c r="M59" i="2"/>
  <c r="I59" i="2"/>
  <c r="E59" i="2"/>
  <c r="T59" i="2"/>
  <c r="P59" i="2"/>
  <c r="L59" i="2"/>
  <c r="H59" i="2"/>
  <c r="D59" i="2"/>
  <c r="W59" i="2"/>
  <c r="S59" i="2"/>
  <c r="O59" i="2"/>
  <c r="K59" i="2"/>
  <c r="G59" i="2"/>
  <c r="C59" i="2"/>
  <c r="V59" i="2"/>
  <c r="R59" i="2"/>
  <c r="N59" i="2"/>
  <c r="J59" i="2"/>
  <c r="F59" i="2"/>
  <c r="W22" i="2"/>
  <c r="S22" i="2"/>
  <c r="O22" i="2"/>
  <c r="K22" i="2"/>
  <c r="G22" i="2"/>
  <c r="C22" i="2"/>
  <c r="V22" i="2"/>
  <c r="R22" i="2"/>
  <c r="N22" i="2"/>
  <c r="J22" i="2"/>
  <c r="F22" i="2"/>
  <c r="U22" i="2"/>
  <c r="Q22" i="2"/>
  <c r="M22" i="2"/>
  <c r="I22" i="2"/>
  <c r="E22" i="2"/>
  <c r="T22" i="2"/>
  <c r="P22" i="2"/>
  <c r="L22" i="2"/>
  <c r="H22" i="2"/>
  <c r="D22" i="2"/>
  <c r="T161" i="2"/>
  <c r="P161" i="2"/>
  <c r="L161" i="2"/>
  <c r="H161" i="2"/>
  <c r="D161" i="2"/>
  <c r="W161" i="2"/>
  <c r="S161" i="2"/>
  <c r="O161" i="2"/>
  <c r="K161" i="2"/>
  <c r="G161" i="2"/>
  <c r="C161" i="2"/>
  <c r="V161" i="2"/>
  <c r="R161" i="2"/>
  <c r="N161" i="2"/>
  <c r="J161" i="2"/>
  <c r="F161" i="2"/>
  <c r="Q161" i="2"/>
  <c r="M161" i="2"/>
  <c r="I161" i="2"/>
  <c r="U161" i="2"/>
  <c r="E161" i="2"/>
  <c r="T15" i="2"/>
  <c r="P15" i="2"/>
  <c r="L15" i="2"/>
  <c r="H15" i="2"/>
  <c r="D15" i="2"/>
  <c r="W15" i="2"/>
  <c r="S15" i="2"/>
  <c r="O15" i="2"/>
  <c r="K15" i="2"/>
  <c r="G15" i="2"/>
  <c r="C15" i="2"/>
  <c r="V15" i="2"/>
  <c r="R15" i="2"/>
  <c r="N15" i="2"/>
  <c r="J15" i="2"/>
  <c r="F15" i="2"/>
  <c r="U15" i="2"/>
  <c r="Q15" i="2"/>
  <c r="M15" i="2"/>
  <c r="I15" i="2"/>
  <c r="E15" i="2"/>
  <c r="W30" i="2"/>
  <c r="S30" i="2"/>
  <c r="O30" i="2"/>
  <c r="K30" i="2"/>
  <c r="G30" i="2"/>
  <c r="C30" i="2"/>
  <c r="V30" i="2"/>
  <c r="R30" i="2"/>
  <c r="N30" i="2"/>
  <c r="J30" i="2"/>
  <c r="F30" i="2"/>
  <c r="U30" i="2"/>
  <c r="Q30" i="2"/>
  <c r="M30" i="2"/>
  <c r="I30" i="2"/>
  <c r="E30" i="2"/>
  <c r="T30" i="2"/>
  <c r="P30" i="2"/>
  <c r="L30" i="2"/>
  <c r="H30" i="2"/>
  <c r="D30" i="2"/>
  <c r="U138" i="2"/>
  <c r="Q138" i="2"/>
  <c r="M138" i="2"/>
  <c r="I138" i="2"/>
  <c r="E138" i="2"/>
  <c r="T138" i="2"/>
  <c r="P138" i="2"/>
  <c r="L138" i="2"/>
  <c r="H138" i="2"/>
  <c r="D138" i="2"/>
  <c r="W138" i="2"/>
  <c r="S138" i="2"/>
  <c r="O138" i="2"/>
  <c r="K138" i="2"/>
  <c r="G138" i="2"/>
  <c r="C138" i="2"/>
  <c r="J138" i="2"/>
  <c r="V138" i="2"/>
  <c r="F138" i="2"/>
  <c r="R138" i="2"/>
  <c r="N138" i="2"/>
  <c r="W45" i="2"/>
  <c r="S45" i="2"/>
  <c r="O45" i="2"/>
  <c r="K45" i="2"/>
  <c r="G45" i="2"/>
  <c r="C45" i="2"/>
  <c r="V45" i="2"/>
  <c r="R45" i="2"/>
  <c r="N45" i="2"/>
  <c r="J45" i="2"/>
  <c r="F45" i="2"/>
  <c r="U45" i="2"/>
  <c r="Q45" i="2"/>
  <c r="M45" i="2"/>
  <c r="I45" i="2"/>
  <c r="E45" i="2"/>
  <c r="T45" i="2"/>
  <c r="P45" i="2"/>
  <c r="L45" i="2"/>
  <c r="H45" i="2"/>
  <c r="D45" i="2"/>
  <c r="V131" i="2"/>
  <c r="R131" i="2"/>
  <c r="N131" i="2"/>
  <c r="J131" i="2"/>
  <c r="F131" i="2"/>
  <c r="U131" i="2"/>
  <c r="Q131" i="2"/>
  <c r="M131" i="2"/>
  <c r="I131" i="2"/>
  <c r="E131" i="2"/>
  <c r="T131" i="2"/>
  <c r="P131" i="2"/>
  <c r="L131" i="2"/>
  <c r="H131" i="2"/>
  <c r="D131" i="2"/>
  <c r="S131" i="2"/>
  <c r="C131" i="2"/>
  <c r="O131" i="2"/>
  <c r="K131" i="2"/>
  <c r="W131" i="2"/>
  <c r="G131" i="2"/>
  <c r="T66" i="2"/>
  <c r="P66" i="2"/>
  <c r="L66" i="2"/>
  <c r="H66" i="2"/>
  <c r="D66" i="2"/>
  <c r="W66" i="2"/>
  <c r="S66" i="2"/>
  <c r="O66" i="2"/>
  <c r="K66" i="2"/>
  <c r="G66" i="2"/>
  <c r="C66" i="2"/>
  <c r="V66" i="2"/>
  <c r="R66" i="2"/>
  <c r="N66" i="2"/>
  <c r="J66" i="2"/>
  <c r="F66" i="2"/>
  <c r="U66" i="2"/>
  <c r="Q66" i="2"/>
  <c r="M66" i="2"/>
  <c r="I66" i="2"/>
  <c r="E66" i="2"/>
  <c r="W102" i="2"/>
  <c r="S102" i="2"/>
  <c r="O102" i="2"/>
  <c r="K102" i="2"/>
  <c r="G102" i="2"/>
  <c r="C102" i="2"/>
  <c r="V102" i="2"/>
  <c r="R102" i="2"/>
  <c r="N102" i="2"/>
  <c r="J102" i="2"/>
  <c r="F102" i="2"/>
  <c r="U102" i="2"/>
  <c r="Q102" i="2"/>
  <c r="M102" i="2"/>
  <c r="I102" i="2"/>
  <c r="E102" i="2"/>
  <c r="T102" i="2"/>
  <c r="P102" i="2"/>
  <c r="L102" i="2"/>
  <c r="H102" i="2"/>
  <c r="D102" i="2"/>
  <c r="W168" i="2"/>
  <c r="S168" i="2"/>
  <c r="O168" i="2"/>
  <c r="K168" i="2"/>
  <c r="G168" i="2"/>
  <c r="C168" i="2"/>
  <c r="V168" i="2"/>
  <c r="R168" i="2"/>
  <c r="N168" i="2"/>
  <c r="J168" i="2"/>
  <c r="F168" i="2"/>
  <c r="U168" i="2"/>
  <c r="Q168" i="2"/>
  <c r="M168" i="2"/>
  <c r="I168" i="2"/>
  <c r="E168" i="2"/>
  <c r="H168" i="2"/>
  <c r="T168" i="2"/>
  <c r="D168" i="2"/>
  <c r="P168" i="2"/>
  <c r="L168" i="2"/>
  <c r="M8" i="2"/>
  <c r="P8" i="2"/>
  <c r="G8" i="2"/>
  <c r="N8" i="2"/>
  <c r="V95" i="2"/>
  <c r="R95" i="2"/>
  <c r="N95" i="2"/>
  <c r="J95" i="2"/>
  <c r="F95" i="2"/>
  <c r="U95" i="2"/>
  <c r="Q95" i="2"/>
  <c r="M95" i="2"/>
  <c r="I95" i="2"/>
  <c r="E95" i="2"/>
  <c r="T95" i="2"/>
  <c r="P95" i="2"/>
  <c r="L95" i="2"/>
  <c r="H95" i="2"/>
  <c r="D95" i="2"/>
  <c r="W95" i="2"/>
  <c r="S95" i="2"/>
  <c r="O95" i="2"/>
  <c r="K95" i="2"/>
  <c r="G95" i="2"/>
  <c r="C95" i="2"/>
  <c r="Z167" i="2"/>
  <c r="Z44" i="2"/>
  <c r="Z26" i="2"/>
  <c r="Z157" i="2"/>
  <c r="Z51" i="2"/>
  <c r="Z94" i="2"/>
  <c r="Z149" i="2"/>
  <c r="Z29" i="2"/>
  <c r="Z101" i="2"/>
  <c r="Z120" i="2"/>
  <c r="Z70" i="2"/>
  <c r="Z108" i="2"/>
  <c r="Z130" i="2"/>
  <c r="Z14" i="2"/>
  <c r="Z81" i="2"/>
  <c r="A46" i="2"/>
  <c r="A67" i="2"/>
  <c r="A53" i="2"/>
  <c r="A96" i="2"/>
  <c r="A103" i="2"/>
  <c r="A16" i="2"/>
  <c r="A31" i="2"/>
  <c r="A110" i="2"/>
  <c r="A60" i="2"/>
  <c r="A139" i="2"/>
  <c r="A169" i="2"/>
  <c r="A23" i="2"/>
  <c r="A162" i="2"/>
  <c r="A75" i="2"/>
  <c r="A132" i="2"/>
  <c r="B2" i="2"/>
  <c r="K71" i="1"/>
  <c r="K72" i="1"/>
  <c r="K73" i="1"/>
  <c r="K70" i="1"/>
  <c r="K80" i="1"/>
  <c r="K79" i="1"/>
  <c r="K78" i="1"/>
  <c r="K77" i="1"/>
  <c r="K85" i="1"/>
  <c r="K84" i="1"/>
  <c r="K83" i="1"/>
  <c r="K82" i="1"/>
  <c r="K90" i="1"/>
  <c r="K89" i="1"/>
  <c r="K93" i="1"/>
  <c r="K92" i="1"/>
  <c r="K98" i="1"/>
  <c r="K99" i="1"/>
  <c r="K100" i="1"/>
  <c r="K7" i="1"/>
  <c r="K8" i="1"/>
  <c r="K9" i="1"/>
  <c r="K10" i="1"/>
  <c r="K14" i="1"/>
  <c r="K20" i="1"/>
  <c r="K26" i="1"/>
  <c r="K32" i="1"/>
  <c r="K36" i="1"/>
  <c r="N60" i="4" s="1"/>
  <c r="K37" i="1"/>
  <c r="Q60" i="4" s="1"/>
  <c r="K39" i="1"/>
  <c r="N63" i="4" s="1"/>
  <c r="K52" i="1"/>
  <c r="I52" i="4" s="1"/>
  <c r="K53" i="1"/>
  <c r="G52" i="4" s="1"/>
  <c r="K54" i="1"/>
  <c r="H52" i="4" s="1"/>
  <c r="K55" i="1"/>
  <c r="J52" i="4" s="1"/>
  <c r="K59" i="1"/>
  <c r="K60" i="1"/>
  <c r="K61" i="1"/>
  <c r="K62" i="1"/>
  <c r="K64" i="1"/>
  <c r="K65" i="1"/>
  <c r="K66" i="1"/>
  <c r="K67" i="1"/>
  <c r="J81" i="4" s="1"/>
  <c r="J84" i="4" s="1"/>
  <c r="K97" i="1"/>
  <c r="K104" i="1"/>
  <c r="K105" i="1"/>
  <c r="K106" i="1"/>
  <c r="K112" i="1"/>
  <c r="K113" i="1"/>
  <c r="K114" i="1"/>
  <c r="D8" i="2" l="1"/>
  <c r="T8" i="2"/>
  <c r="R8" i="2"/>
  <c r="Q8" i="2"/>
  <c r="K8" i="2"/>
  <c r="W8" i="2"/>
  <c r="F139" i="4"/>
  <c r="Y7" i="2"/>
  <c r="J66" i="4"/>
  <c r="G81" i="4"/>
  <c r="I81" i="4"/>
  <c r="H81" i="4"/>
  <c r="X7" i="2"/>
  <c r="Z7" i="2"/>
  <c r="A9" i="2"/>
  <c r="H9" i="2" s="1"/>
  <c r="F8" i="2"/>
  <c r="V8" i="2"/>
  <c r="O8" i="2"/>
  <c r="H8" i="2"/>
  <c r="E8" i="2"/>
  <c r="U8" i="2"/>
  <c r="J8" i="2"/>
  <c r="C8" i="2"/>
  <c r="S8" i="2"/>
  <c r="L8" i="2"/>
  <c r="I8" i="2"/>
  <c r="F15" i="4"/>
  <c r="G48" i="4"/>
  <c r="O49" i="4"/>
  <c r="N49" i="4"/>
  <c r="I62" i="4"/>
  <c r="Q81" i="4"/>
  <c r="Q76" i="4"/>
  <c r="O76" i="4"/>
  <c r="P76" i="4"/>
  <c r="H48" i="4"/>
  <c r="J62" i="4"/>
  <c r="G102" i="4"/>
  <c r="H102" i="4"/>
  <c r="N76" i="4"/>
  <c r="Q49" i="4"/>
  <c r="P49" i="4"/>
  <c r="I66" i="4"/>
  <c r="J48" i="4"/>
  <c r="I48" i="4"/>
  <c r="F21" i="4"/>
  <c r="F37" i="4"/>
  <c r="F41" i="4" s="1"/>
  <c r="F34" i="4"/>
  <c r="Y176" i="2"/>
  <c r="Z176" i="2"/>
  <c r="X176" i="2"/>
  <c r="Y184" i="2"/>
  <c r="Z184" i="2"/>
  <c r="X184" i="2"/>
  <c r="Y117" i="2"/>
  <c r="Z117" i="2"/>
  <c r="X117" i="2"/>
  <c r="Y168" i="2"/>
  <c r="Y30" i="2"/>
  <c r="Y39" i="2"/>
  <c r="Y109" i="2"/>
  <c r="Y154" i="2"/>
  <c r="Y15" i="2"/>
  <c r="Y74" i="2"/>
  <c r="Y52" i="2"/>
  <c r="Y207" i="2"/>
  <c r="Y115" i="2"/>
  <c r="Y124" i="2"/>
  <c r="Y146" i="2"/>
  <c r="Y66" i="2"/>
  <c r="Y89" i="2"/>
  <c r="Y95" i="2"/>
  <c r="Y45" i="2"/>
  <c r="Y138" i="2"/>
  <c r="Y161" i="2"/>
  <c r="Y123" i="2"/>
  <c r="Y116" i="2"/>
  <c r="Y102" i="2"/>
  <c r="Y131" i="2"/>
  <c r="Y22" i="2"/>
  <c r="Y59" i="2"/>
  <c r="F20" i="4"/>
  <c r="X109" i="2"/>
  <c r="X102" i="2"/>
  <c r="X66" i="2"/>
  <c r="I17" i="4" s="1"/>
  <c r="X146" i="2"/>
  <c r="X30" i="2"/>
  <c r="X15" i="2"/>
  <c r="X74" i="2"/>
  <c r="X52" i="2"/>
  <c r="X207" i="2"/>
  <c r="X22" i="2"/>
  <c r="I18" i="4" s="1"/>
  <c r="X89" i="2"/>
  <c r="X95" i="2"/>
  <c r="X138" i="2"/>
  <c r="X161" i="2"/>
  <c r="I24" i="4" s="1"/>
  <c r="X39" i="2"/>
  <c r="G19" i="4" s="1"/>
  <c r="X115" i="2"/>
  <c r="F23" i="4" s="1"/>
  <c r="X154" i="2"/>
  <c r="X123" i="2"/>
  <c r="X116" i="2"/>
  <c r="X168" i="2"/>
  <c r="X131" i="2"/>
  <c r="X45" i="2"/>
  <c r="X59" i="2"/>
  <c r="X124" i="2"/>
  <c r="Z146" i="2"/>
  <c r="Z154" i="2"/>
  <c r="Z124" i="2"/>
  <c r="Z116" i="2"/>
  <c r="Z123" i="2"/>
  <c r="Z115" i="2"/>
  <c r="W40" i="2"/>
  <c r="S40" i="2"/>
  <c r="O40" i="2"/>
  <c r="K40" i="2"/>
  <c r="G40" i="2"/>
  <c r="C40" i="2"/>
  <c r="P40" i="2"/>
  <c r="H40" i="2"/>
  <c r="V40" i="2"/>
  <c r="R40" i="2"/>
  <c r="N40" i="2"/>
  <c r="J40" i="2"/>
  <c r="F40" i="2"/>
  <c r="T40" i="2"/>
  <c r="L40" i="2"/>
  <c r="D40" i="2"/>
  <c r="A41" i="2"/>
  <c r="U40" i="2"/>
  <c r="Q40" i="2"/>
  <c r="M40" i="2"/>
  <c r="I40" i="2"/>
  <c r="E40" i="2"/>
  <c r="Z39" i="2"/>
  <c r="Z89" i="2"/>
  <c r="W90" i="2"/>
  <c r="S90" i="2"/>
  <c r="O90" i="2"/>
  <c r="K90" i="2"/>
  <c r="G90" i="2"/>
  <c r="C90" i="2"/>
  <c r="Q90" i="2"/>
  <c r="I90" i="2"/>
  <c r="T90" i="2"/>
  <c r="L90" i="2"/>
  <c r="V90" i="2"/>
  <c r="R90" i="2"/>
  <c r="N90" i="2"/>
  <c r="J90" i="2"/>
  <c r="F90" i="2"/>
  <c r="A91" i="2"/>
  <c r="U90" i="2"/>
  <c r="M90" i="2"/>
  <c r="E90" i="2"/>
  <c r="P90" i="2"/>
  <c r="H90" i="2"/>
  <c r="D90" i="2"/>
  <c r="Z207" i="2"/>
  <c r="A209" i="2"/>
  <c r="U208" i="2"/>
  <c r="Q208" i="2"/>
  <c r="M208" i="2"/>
  <c r="I208" i="2"/>
  <c r="E208" i="2"/>
  <c r="S208" i="2"/>
  <c r="K208" i="2"/>
  <c r="C208" i="2"/>
  <c r="V208" i="2"/>
  <c r="N208" i="2"/>
  <c r="F208" i="2"/>
  <c r="T208" i="2"/>
  <c r="P208" i="2"/>
  <c r="L208" i="2"/>
  <c r="H208" i="2"/>
  <c r="D208" i="2"/>
  <c r="W208" i="2"/>
  <c r="O208" i="2"/>
  <c r="G208" i="2"/>
  <c r="R208" i="2"/>
  <c r="J208" i="2"/>
  <c r="W162" i="2"/>
  <c r="S162" i="2"/>
  <c r="O162" i="2"/>
  <c r="K162" i="2"/>
  <c r="G162" i="2"/>
  <c r="C162" i="2"/>
  <c r="V162" i="2"/>
  <c r="R162" i="2"/>
  <c r="N162" i="2"/>
  <c r="J162" i="2"/>
  <c r="F162" i="2"/>
  <c r="U162" i="2"/>
  <c r="Q162" i="2"/>
  <c r="M162" i="2"/>
  <c r="I162" i="2"/>
  <c r="E162" i="2"/>
  <c r="L162" i="2"/>
  <c r="H162" i="2"/>
  <c r="T162" i="2"/>
  <c r="D162" i="2"/>
  <c r="P162" i="2"/>
  <c r="T60" i="2"/>
  <c r="P60" i="2"/>
  <c r="L60" i="2"/>
  <c r="H60" i="2"/>
  <c r="D60" i="2"/>
  <c r="W60" i="2"/>
  <c r="S60" i="2"/>
  <c r="O60" i="2"/>
  <c r="K60" i="2"/>
  <c r="G60" i="2"/>
  <c r="C60" i="2"/>
  <c r="V60" i="2"/>
  <c r="R60" i="2"/>
  <c r="N60" i="2"/>
  <c r="J60" i="2"/>
  <c r="F60" i="2"/>
  <c r="U60" i="2"/>
  <c r="Q60" i="2"/>
  <c r="M60" i="2"/>
  <c r="I60" i="2"/>
  <c r="E60" i="2"/>
  <c r="V103" i="2"/>
  <c r="R103" i="2"/>
  <c r="N103" i="2"/>
  <c r="J103" i="2"/>
  <c r="F103" i="2"/>
  <c r="U103" i="2"/>
  <c r="Q103" i="2"/>
  <c r="M103" i="2"/>
  <c r="I103" i="2"/>
  <c r="E103" i="2"/>
  <c r="T103" i="2"/>
  <c r="P103" i="2"/>
  <c r="L103" i="2"/>
  <c r="H103" i="2"/>
  <c r="D103" i="2"/>
  <c r="W103" i="2"/>
  <c r="S103" i="2"/>
  <c r="O103" i="2"/>
  <c r="K103" i="2"/>
  <c r="G103" i="2"/>
  <c r="C103" i="2"/>
  <c r="V46" i="2"/>
  <c r="R46" i="2"/>
  <c r="N46" i="2"/>
  <c r="J46" i="2"/>
  <c r="F46" i="2"/>
  <c r="U46" i="2"/>
  <c r="Q46" i="2"/>
  <c r="M46" i="2"/>
  <c r="I46" i="2"/>
  <c r="E46" i="2"/>
  <c r="T46" i="2"/>
  <c r="P46" i="2"/>
  <c r="L46" i="2"/>
  <c r="H46" i="2"/>
  <c r="D46" i="2"/>
  <c r="W46" i="2"/>
  <c r="S46" i="2"/>
  <c r="O46" i="2"/>
  <c r="K46" i="2"/>
  <c r="G46" i="2"/>
  <c r="C46" i="2"/>
  <c r="W96" i="2"/>
  <c r="V96" i="2"/>
  <c r="R96" i="2"/>
  <c r="U96" i="2"/>
  <c r="Q96" i="2"/>
  <c r="T96" i="2"/>
  <c r="S96" i="2"/>
  <c r="M96" i="2"/>
  <c r="I96" i="2"/>
  <c r="E96" i="2"/>
  <c r="P96" i="2"/>
  <c r="L96" i="2"/>
  <c r="H96" i="2"/>
  <c r="D96" i="2"/>
  <c r="O96" i="2"/>
  <c r="K96" i="2"/>
  <c r="G96" i="2"/>
  <c r="C96" i="2"/>
  <c r="N96" i="2"/>
  <c r="J96" i="2"/>
  <c r="F96" i="2"/>
  <c r="T9" i="2"/>
  <c r="L9" i="2"/>
  <c r="S9" i="2"/>
  <c r="O9" i="2"/>
  <c r="V9" i="2"/>
  <c r="R9" i="2"/>
  <c r="U9" i="2"/>
  <c r="M9" i="2"/>
  <c r="U110" i="2"/>
  <c r="Q110" i="2"/>
  <c r="M110" i="2"/>
  <c r="I110" i="2"/>
  <c r="E110" i="2"/>
  <c r="T110" i="2"/>
  <c r="P110" i="2"/>
  <c r="L110" i="2"/>
  <c r="H110" i="2"/>
  <c r="D110" i="2"/>
  <c r="W110" i="2"/>
  <c r="S110" i="2"/>
  <c r="O110" i="2"/>
  <c r="K110" i="2"/>
  <c r="G110" i="2"/>
  <c r="C110" i="2"/>
  <c r="V110" i="2"/>
  <c r="R110" i="2"/>
  <c r="N110" i="2"/>
  <c r="J110" i="2"/>
  <c r="F110" i="2"/>
  <c r="U53" i="2"/>
  <c r="Q53" i="2"/>
  <c r="M53" i="2"/>
  <c r="I53" i="2"/>
  <c r="E53" i="2"/>
  <c r="T53" i="2"/>
  <c r="P53" i="2"/>
  <c r="L53" i="2"/>
  <c r="H53" i="2"/>
  <c r="D53" i="2"/>
  <c r="W53" i="2"/>
  <c r="S53" i="2"/>
  <c r="O53" i="2"/>
  <c r="K53" i="2"/>
  <c r="G53" i="2"/>
  <c r="C53" i="2"/>
  <c r="V53" i="2"/>
  <c r="R53" i="2"/>
  <c r="N53" i="2"/>
  <c r="J53" i="2"/>
  <c r="F53" i="2"/>
  <c r="V23" i="2"/>
  <c r="R23" i="2"/>
  <c r="N23" i="2"/>
  <c r="J23" i="2"/>
  <c r="F23" i="2"/>
  <c r="U23" i="2"/>
  <c r="Q23" i="2"/>
  <c r="M23" i="2"/>
  <c r="I23" i="2"/>
  <c r="E23" i="2"/>
  <c r="T23" i="2"/>
  <c r="P23" i="2"/>
  <c r="L23" i="2"/>
  <c r="H23" i="2"/>
  <c r="D23" i="2"/>
  <c r="W23" i="2"/>
  <c r="S23" i="2"/>
  <c r="O23" i="2"/>
  <c r="K23" i="2"/>
  <c r="G23" i="2"/>
  <c r="C23" i="2"/>
  <c r="U132" i="2"/>
  <c r="Q132" i="2"/>
  <c r="M132" i="2"/>
  <c r="I132" i="2"/>
  <c r="E132" i="2"/>
  <c r="T132" i="2"/>
  <c r="P132" i="2"/>
  <c r="L132" i="2"/>
  <c r="H132" i="2"/>
  <c r="D132" i="2"/>
  <c r="W132" i="2"/>
  <c r="S132" i="2"/>
  <c r="O132" i="2"/>
  <c r="K132" i="2"/>
  <c r="G132" i="2"/>
  <c r="C132" i="2"/>
  <c r="N132" i="2"/>
  <c r="J132" i="2"/>
  <c r="V132" i="2"/>
  <c r="F132" i="2"/>
  <c r="R132" i="2"/>
  <c r="V169" i="2"/>
  <c r="R169" i="2"/>
  <c r="N169" i="2"/>
  <c r="J169" i="2"/>
  <c r="F169" i="2"/>
  <c r="U169" i="2"/>
  <c r="Q169" i="2"/>
  <c r="M169" i="2"/>
  <c r="I169" i="2"/>
  <c r="E169" i="2"/>
  <c r="T169" i="2"/>
  <c r="P169" i="2"/>
  <c r="L169" i="2"/>
  <c r="H169" i="2"/>
  <c r="D169" i="2"/>
  <c r="S169" i="2"/>
  <c r="C169" i="2"/>
  <c r="O169" i="2"/>
  <c r="K169" i="2"/>
  <c r="W169" i="2"/>
  <c r="G169" i="2"/>
  <c r="V31" i="2"/>
  <c r="R31" i="2"/>
  <c r="N31" i="2"/>
  <c r="J31" i="2"/>
  <c r="F31" i="2"/>
  <c r="U31" i="2"/>
  <c r="Q31" i="2"/>
  <c r="M31" i="2"/>
  <c r="I31" i="2"/>
  <c r="E31" i="2"/>
  <c r="T31" i="2"/>
  <c r="P31" i="2"/>
  <c r="L31" i="2"/>
  <c r="H31" i="2"/>
  <c r="D31" i="2"/>
  <c r="W31" i="2"/>
  <c r="S31" i="2"/>
  <c r="O31" i="2"/>
  <c r="K31" i="2"/>
  <c r="G31" i="2"/>
  <c r="C31" i="2"/>
  <c r="W75" i="2"/>
  <c r="S75" i="2"/>
  <c r="O75" i="2"/>
  <c r="K75" i="2"/>
  <c r="G75" i="2"/>
  <c r="C75" i="2"/>
  <c r="V75" i="2"/>
  <c r="R75" i="2"/>
  <c r="N75" i="2"/>
  <c r="J75" i="2"/>
  <c r="F75" i="2"/>
  <c r="U75" i="2"/>
  <c r="Q75" i="2"/>
  <c r="M75" i="2"/>
  <c r="I75" i="2"/>
  <c r="E75" i="2"/>
  <c r="T75" i="2"/>
  <c r="P75" i="2"/>
  <c r="L75" i="2"/>
  <c r="H75" i="2"/>
  <c r="D75" i="2"/>
  <c r="T139" i="2"/>
  <c r="P139" i="2"/>
  <c r="L139" i="2"/>
  <c r="H139" i="2"/>
  <c r="D139" i="2"/>
  <c r="W139" i="2"/>
  <c r="S139" i="2"/>
  <c r="O139" i="2"/>
  <c r="K139" i="2"/>
  <c r="G139" i="2"/>
  <c r="C139" i="2"/>
  <c r="V139" i="2"/>
  <c r="R139" i="2"/>
  <c r="N139" i="2"/>
  <c r="J139" i="2"/>
  <c r="F139" i="2"/>
  <c r="U139" i="2"/>
  <c r="E139" i="2"/>
  <c r="Q139" i="2"/>
  <c r="M139" i="2"/>
  <c r="I139" i="2"/>
  <c r="W16" i="2"/>
  <c r="S16" i="2"/>
  <c r="O16" i="2"/>
  <c r="K16" i="2"/>
  <c r="G16" i="2"/>
  <c r="C16" i="2"/>
  <c r="V16" i="2"/>
  <c r="R16" i="2"/>
  <c r="N16" i="2"/>
  <c r="J16" i="2"/>
  <c r="F16" i="2"/>
  <c r="U16" i="2"/>
  <c r="Q16" i="2"/>
  <c r="M16" i="2"/>
  <c r="I16" i="2"/>
  <c r="E16" i="2"/>
  <c r="T16" i="2"/>
  <c r="P16" i="2"/>
  <c r="L16" i="2"/>
  <c r="H16" i="2"/>
  <c r="D16" i="2"/>
  <c r="W67" i="2"/>
  <c r="S67" i="2"/>
  <c r="O67" i="2"/>
  <c r="K67" i="2"/>
  <c r="G67" i="2"/>
  <c r="C67" i="2"/>
  <c r="V67" i="2"/>
  <c r="R67" i="2"/>
  <c r="N67" i="2"/>
  <c r="J67" i="2"/>
  <c r="F67" i="2"/>
  <c r="U67" i="2"/>
  <c r="Q67" i="2"/>
  <c r="M67" i="2"/>
  <c r="I67" i="2"/>
  <c r="E67" i="2"/>
  <c r="T67" i="2"/>
  <c r="P67" i="2"/>
  <c r="L67" i="2"/>
  <c r="H67" i="2"/>
  <c r="D67" i="2"/>
  <c r="Z74" i="2"/>
  <c r="A140" i="2"/>
  <c r="Z59" i="2"/>
  <c r="A111" i="2"/>
  <c r="Z30" i="2"/>
  <c r="A17" i="2"/>
  <c r="A97" i="2"/>
  <c r="Z131" i="2"/>
  <c r="Z168" i="2"/>
  <c r="Z138" i="2"/>
  <c r="A133" i="2"/>
  <c r="A163" i="2"/>
  <c r="Z22" i="2"/>
  <c r="A170" i="2"/>
  <c r="Z109" i="2"/>
  <c r="Z15" i="2"/>
  <c r="Z102" i="2"/>
  <c r="Z95" i="2"/>
  <c r="Z45" i="2"/>
  <c r="Z52" i="2"/>
  <c r="Z161" i="2"/>
  <c r="A61" i="2"/>
  <c r="A104" i="2"/>
  <c r="A54" i="2"/>
  <c r="Z66" i="2"/>
  <c r="A47" i="2"/>
  <c r="A10" i="2"/>
  <c r="A1" i="5"/>
  <c r="A1" i="10" s="1"/>
  <c r="G94" i="4"/>
  <c r="G95" i="4" s="1"/>
  <c r="G96" i="4" s="1"/>
  <c r="G97" i="4" s="1"/>
  <c r="H94" i="4"/>
  <c r="H95" i="4" s="1"/>
  <c r="H96" i="4" s="1"/>
  <c r="H97" i="4" s="1"/>
  <c r="J94" i="4"/>
  <c r="J95" i="4" s="1"/>
  <c r="J96" i="4" s="1"/>
  <c r="J97" i="4" s="1"/>
  <c r="J88" i="4"/>
  <c r="J90" i="4" s="1"/>
  <c r="G71" i="4"/>
  <c r="H71" i="4"/>
  <c r="J71" i="4"/>
  <c r="I71" i="4"/>
  <c r="E9" i="2" l="1"/>
  <c r="F9" i="2"/>
  <c r="C9" i="2"/>
  <c r="D9" i="2"/>
  <c r="I9" i="2"/>
  <c r="J9" i="2"/>
  <c r="K9" i="2"/>
  <c r="I15" i="4"/>
  <c r="F16" i="4"/>
  <c r="Z8" i="2"/>
  <c r="Y8" i="2"/>
  <c r="X8" i="2"/>
  <c r="I16" i="4" s="1"/>
  <c r="Q9" i="2"/>
  <c r="N9" i="2"/>
  <c r="G9" i="2"/>
  <c r="W9" i="2"/>
  <c r="P9" i="2"/>
  <c r="I84" i="4"/>
  <c r="N81" i="4"/>
  <c r="H84" i="4"/>
  <c r="P81" i="4"/>
  <c r="G84" i="4"/>
  <c r="O81" i="4"/>
  <c r="I23" i="4"/>
  <c r="Y53" i="2"/>
  <c r="Y75" i="2"/>
  <c r="Y169" i="2"/>
  <c r="Y103" i="2"/>
  <c r="Y110" i="2"/>
  <c r="Y40" i="2"/>
  <c r="Y67" i="2"/>
  <c r="Y16" i="2"/>
  <c r="Y132" i="2"/>
  <c r="Y23" i="2"/>
  <c r="Y162" i="2"/>
  <c r="Y208" i="2"/>
  <c r="Y90" i="2"/>
  <c r="Y139" i="2"/>
  <c r="Y31" i="2"/>
  <c r="Y96" i="2"/>
  <c r="Y46" i="2"/>
  <c r="Y60" i="2"/>
  <c r="I20" i="4"/>
  <c r="X23" i="2"/>
  <c r="J18" i="4" s="1"/>
  <c r="X46" i="2"/>
  <c r="X169" i="2"/>
  <c r="X53" i="2"/>
  <c r="X103" i="2"/>
  <c r="G23" i="4" s="1"/>
  <c r="X208" i="2"/>
  <c r="X75" i="2"/>
  <c r="X110" i="2"/>
  <c r="X96" i="2"/>
  <c r="X162" i="2"/>
  <c r="G24" i="4" s="1"/>
  <c r="X67" i="2"/>
  <c r="J17" i="4" s="1"/>
  <c r="X132" i="2"/>
  <c r="X90" i="2"/>
  <c r="X40" i="2"/>
  <c r="H19" i="4" s="1"/>
  <c r="X16" i="2"/>
  <c r="X139" i="2"/>
  <c r="X31" i="2"/>
  <c r="X60" i="2"/>
  <c r="Z40" i="2"/>
  <c r="T41" i="2"/>
  <c r="P41" i="2"/>
  <c r="L41" i="2"/>
  <c r="H41" i="2"/>
  <c r="D41" i="2"/>
  <c r="Q41" i="2"/>
  <c r="E41" i="2"/>
  <c r="W41" i="2"/>
  <c r="S41" i="2"/>
  <c r="O41" i="2"/>
  <c r="K41" i="2"/>
  <c r="G41" i="2"/>
  <c r="C41" i="2"/>
  <c r="M41" i="2"/>
  <c r="I41" i="2"/>
  <c r="V41" i="2"/>
  <c r="R41" i="2"/>
  <c r="N41" i="2"/>
  <c r="J41" i="2"/>
  <c r="F41" i="2"/>
  <c r="U41" i="2"/>
  <c r="Z90" i="2"/>
  <c r="T91" i="2"/>
  <c r="P91" i="2"/>
  <c r="L91" i="2"/>
  <c r="H91" i="2"/>
  <c r="D91" i="2"/>
  <c r="V91" i="2"/>
  <c r="N91" i="2"/>
  <c r="F91" i="2"/>
  <c r="U91" i="2"/>
  <c r="M91" i="2"/>
  <c r="E91" i="2"/>
  <c r="W91" i="2"/>
  <c r="S91" i="2"/>
  <c r="O91" i="2"/>
  <c r="K91" i="2"/>
  <c r="G91" i="2"/>
  <c r="C91" i="2"/>
  <c r="R91" i="2"/>
  <c r="J91" i="2"/>
  <c r="Q91" i="2"/>
  <c r="I91" i="2"/>
  <c r="Z208" i="2"/>
  <c r="A210" i="2"/>
  <c r="T209" i="2"/>
  <c r="P209" i="2"/>
  <c r="L209" i="2"/>
  <c r="H209" i="2"/>
  <c r="D209" i="2"/>
  <c r="V209" i="2"/>
  <c r="N209" i="2"/>
  <c r="F209" i="2"/>
  <c r="M209" i="2"/>
  <c r="W209" i="2"/>
  <c r="S209" i="2"/>
  <c r="O209" i="2"/>
  <c r="K209" i="2"/>
  <c r="G209" i="2"/>
  <c r="C209" i="2"/>
  <c r="R209" i="2"/>
  <c r="J209" i="2"/>
  <c r="U209" i="2"/>
  <c r="Q209" i="2"/>
  <c r="I209" i="2"/>
  <c r="E209" i="2"/>
  <c r="W10" i="2"/>
  <c r="S10" i="2"/>
  <c r="O10" i="2"/>
  <c r="K10" i="2"/>
  <c r="G10" i="2"/>
  <c r="C10" i="2"/>
  <c r="V10" i="2"/>
  <c r="R10" i="2"/>
  <c r="N10" i="2"/>
  <c r="J10" i="2"/>
  <c r="F10" i="2"/>
  <c r="U10" i="2"/>
  <c r="Q10" i="2"/>
  <c r="M10" i="2"/>
  <c r="I10" i="2"/>
  <c r="E10" i="2"/>
  <c r="T10" i="2"/>
  <c r="P10" i="2"/>
  <c r="L10" i="2"/>
  <c r="H10" i="2"/>
  <c r="D10" i="2"/>
  <c r="T133" i="2"/>
  <c r="P133" i="2"/>
  <c r="L133" i="2"/>
  <c r="H133" i="2"/>
  <c r="D133" i="2"/>
  <c r="W133" i="2"/>
  <c r="S133" i="2"/>
  <c r="O133" i="2"/>
  <c r="K133" i="2"/>
  <c r="G133" i="2"/>
  <c r="C133" i="2"/>
  <c r="V133" i="2"/>
  <c r="R133" i="2"/>
  <c r="N133" i="2"/>
  <c r="J133" i="2"/>
  <c r="F133" i="2"/>
  <c r="I133" i="2"/>
  <c r="U133" i="2"/>
  <c r="E133" i="2"/>
  <c r="Q133" i="2"/>
  <c r="M133" i="2"/>
  <c r="V97" i="2"/>
  <c r="R97" i="2"/>
  <c r="N97" i="2"/>
  <c r="J97" i="2"/>
  <c r="F97" i="2"/>
  <c r="U97" i="2"/>
  <c r="Q97" i="2"/>
  <c r="M97" i="2"/>
  <c r="I97" i="2"/>
  <c r="E97" i="2"/>
  <c r="T97" i="2"/>
  <c r="P97" i="2"/>
  <c r="L97" i="2"/>
  <c r="H97" i="2"/>
  <c r="D97" i="2"/>
  <c r="W97" i="2"/>
  <c r="S97" i="2"/>
  <c r="O97" i="2"/>
  <c r="K97" i="2"/>
  <c r="G97" i="2"/>
  <c r="C97" i="2"/>
  <c r="U47" i="2"/>
  <c r="Q47" i="2"/>
  <c r="M47" i="2"/>
  <c r="I47" i="2"/>
  <c r="E47" i="2"/>
  <c r="T47" i="2"/>
  <c r="P47" i="2"/>
  <c r="L47" i="2"/>
  <c r="H47" i="2"/>
  <c r="D47" i="2"/>
  <c r="W47" i="2"/>
  <c r="S47" i="2"/>
  <c r="O47" i="2"/>
  <c r="K47" i="2"/>
  <c r="G47" i="2"/>
  <c r="C47" i="2"/>
  <c r="V47" i="2"/>
  <c r="R47" i="2"/>
  <c r="N47" i="2"/>
  <c r="J47" i="2"/>
  <c r="F47" i="2"/>
  <c r="W61" i="2"/>
  <c r="S61" i="2"/>
  <c r="O61" i="2"/>
  <c r="K61" i="2"/>
  <c r="G61" i="2"/>
  <c r="C61" i="2"/>
  <c r="V61" i="2"/>
  <c r="R61" i="2"/>
  <c r="N61" i="2"/>
  <c r="J61" i="2"/>
  <c r="F61" i="2"/>
  <c r="U61" i="2"/>
  <c r="Q61" i="2"/>
  <c r="M61" i="2"/>
  <c r="I61" i="2"/>
  <c r="E61" i="2"/>
  <c r="T61" i="2"/>
  <c r="P61" i="2"/>
  <c r="L61" i="2"/>
  <c r="H61" i="2"/>
  <c r="D61" i="2"/>
  <c r="U170" i="2"/>
  <c r="Q170" i="2"/>
  <c r="M170" i="2"/>
  <c r="I170" i="2"/>
  <c r="E170" i="2"/>
  <c r="T170" i="2"/>
  <c r="P170" i="2"/>
  <c r="L170" i="2"/>
  <c r="H170" i="2"/>
  <c r="D170" i="2"/>
  <c r="W170" i="2"/>
  <c r="S170" i="2"/>
  <c r="O170" i="2"/>
  <c r="K170" i="2"/>
  <c r="G170" i="2"/>
  <c r="C170" i="2"/>
  <c r="N170" i="2"/>
  <c r="J170" i="2"/>
  <c r="V170" i="2"/>
  <c r="F170" i="2"/>
  <c r="R170" i="2"/>
  <c r="V17" i="2"/>
  <c r="R17" i="2"/>
  <c r="N17" i="2"/>
  <c r="J17" i="2"/>
  <c r="F17" i="2"/>
  <c r="U17" i="2"/>
  <c r="Q17" i="2"/>
  <c r="M17" i="2"/>
  <c r="I17" i="2"/>
  <c r="E17" i="2"/>
  <c r="T17" i="2"/>
  <c r="P17" i="2"/>
  <c r="L17" i="2"/>
  <c r="H17" i="2"/>
  <c r="D17" i="2"/>
  <c r="W17" i="2"/>
  <c r="S17" i="2"/>
  <c r="O17" i="2"/>
  <c r="K17" i="2"/>
  <c r="G17" i="2"/>
  <c r="C17" i="2"/>
  <c r="W140" i="2"/>
  <c r="S140" i="2"/>
  <c r="V140" i="2"/>
  <c r="U140" i="2"/>
  <c r="T140" i="2"/>
  <c r="O140" i="2"/>
  <c r="K140" i="2"/>
  <c r="G140" i="2"/>
  <c r="C140" i="2"/>
  <c r="R140" i="2"/>
  <c r="N140" i="2"/>
  <c r="J140" i="2"/>
  <c r="F140" i="2"/>
  <c r="Q140" i="2"/>
  <c r="M140" i="2"/>
  <c r="I140" i="2"/>
  <c r="E140" i="2"/>
  <c r="P140" i="2"/>
  <c r="L140" i="2"/>
  <c r="H140" i="2"/>
  <c r="D140" i="2"/>
  <c r="T54" i="2"/>
  <c r="P54" i="2"/>
  <c r="L54" i="2"/>
  <c r="H54" i="2"/>
  <c r="D54" i="2"/>
  <c r="W54" i="2"/>
  <c r="S54" i="2"/>
  <c r="O54" i="2"/>
  <c r="K54" i="2"/>
  <c r="G54" i="2"/>
  <c r="C54" i="2"/>
  <c r="V54" i="2"/>
  <c r="R54" i="2"/>
  <c r="N54" i="2"/>
  <c r="J54" i="2"/>
  <c r="F54" i="2"/>
  <c r="U54" i="2"/>
  <c r="Q54" i="2"/>
  <c r="M54" i="2"/>
  <c r="I54" i="2"/>
  <c r="E54" i="2"/>
  <c r="V163" i="2"/>
  <c r="R163" i="2"/>
  <c r="N163" i="2"/>
  <c r="J163" i="2"/>
  <c r="F163" i="2"/>
  <c r="U163" i="2"/>
  <c r="Q163" i="2"/>
  <c r="M163" i="2"/>
  <c r="I163" i="2"/>
  <c r="E163" i="2"/>
  <c r="T163" i="2"/>
  <c r="P163" i="2"/>
  <c r="L163" i="2"/>
  <c r="H163" i="2"/>
  <c r="D163" i="2"/>
  <c r="W163" i="2"/>
  <c r="G163" i="2"/>
  <c r="S163" i="2"/>
  <c r="C163" i="2"/>
  <c r="O163" i="2"/>
  <c r="K163" i="2"/>
  <c r="T111" i="2"/>
  <c r="P111" i="2"/>
  <c r="L111" i="2"/>
  <c r="H111" i="2"/>
  <c r="D111" i="2"/>
  <c r="W111" i="2"/>
  <c r="S111" i="2"/>
  <c r="O111" i="2"/>
  <c r="K111" i="2"/>
  <c r="G111" i="2"/>
  <c r="C111" i="2"/>
  <c r="V111" i="2"/>
  <c r="R111" i="2"/>
  <c r="N111" i="2"/>
  <c r="J111" i="2"/>
  <c r="F111" i="2"/>
  <c r="U111" i="2"/>
  <c r="Q111" i="2"/>
  <c r="M111" i="2"/>
  <c r="I111" i="2"/>
  <c r="E111" i="2"/>
  <c r="U104" i="2"/>
  <c r="Q104" i="2"/>
  <c r="M104" i="2"/>
  <c r="I104" i="2"/>
  <c r="E104" i="2"/>
  <c r="T104" i="2"/>
  <c r="P104" i="2"/>
  <c r="L104" i="2"/>
  <c r="H104" i="2"/>
  <c r="D104" i="2"/>
  <c r="W104" i="2"/>
  <c r="S104" i="2"/>
  <c r="O104" i="2"/>
  <c r="K104" i="2"/>
  <c r="G104" i="2"/>
  <c r="C104" i="2"/>
  <c r="V104" i="2"/>
  <c r="R104" i="2"/>
  <c r="N104" i="2"/>
  <c r="J104" i="2"/>
  <c r="F104" i="2"/>
  <c r="Z31" i="2"/>
  <c r="A164" i="2"/>
  <c r="A18" i="2"/>
  <c r="Z53" i="2"/>
  <c r="A105" i="2"/>
  <c r="Z169" i="2"/>
  <c r="A171" i="2"/>
  <c r="Z75" i="2"/>
  <c r="Z67" i="2"/>
  <c r="Z110" i="2"/>
  <c r="A48" i="2"/>
  <c r="A62" i="2"/>
  <c r="Z96" i="2"/>
  <c r="Z103" i="2"/>
  <c r="Z162" i="2"/>
  <c r="Z132" i="2"/>
  <c r="A134" i="2"/>
  <c r="A98" i="2"/>
  <c r="Z16" i="2"/>
  <c r="Z139" i="2"/>
  <c r="A141" i="2"/>
  <c r="Z46" i="2"/>
  <c r="A55" i="2"/>
  <c r="Z60" i="2"/>
  <c r="A112" i="2"/>
  <c r="Z23" i="2"/>
  <c r="A11" i="2"/>
  <c r="A1" i="13"/>
  <c r="A1" i="1"/>
  <c r="B1" i="2"/>
  <c r="J72" i="4"/>
  <c r="J85" i="4" s="1"/>
  <c r="J67" i="4"/>
  <c r="E15" i="5"/>
  <c r="F15" i="5"/>
  <c r="X9" i="2" l="1"/>
  <c r="G16" i="4" s="1"/>
  <c r="N34" i="13"/>
  <c r="N35" i="13" s="1"/>
  <c r="M34" i="13"/>
  <c r="M35" i="13" s="1"/>
  <c r="F34" i="13"/>
  <c r="J34" i="13"/>
  <c r="J35" i="13" s="1"/>
  <c r="H34" i="13"/>
  <c r="H35" i="13" s="1"/>
  <c r="I34" i="13"/>
  <c r="I35" i="13" s="1"/>
  <c r="G34" i="13"/>
  <c r="G35" i="13" s="1"/>
  <c r="K34" i="13"/>
  <c r="K35" i="13" s="1"/>
  <c r="L34" i="13"/>
  <c r="L35" i="13" s="1"/>
  <c r="H31" i="13"/>
  <c r="H32" i="13" s="1"/>
  <c r="J31" i="13"/>
  <c r="J32" i="13" s="1"/>
  <c r="M31" i="13"/>
  <c r="M32" i="13" s="1"/>
  <c r="K31" i="13"/>
  <c r="K32" i="13" s="1"/>
  <c r="F31" i="13"/>
  <c r="I31" i="13"/>
  <c r="I32" i="13" s="1"/>
  <c r="N31" i="13"/>
  <c r="N32" i="13" s="1"/>
  <c r="G31" i="13"/>
  <c r="G32" i="13" s="1"/>
  <c r="L31" i="13"/>
  <c r="L32" i="13" s="1"/>
  <c r="N22" i="13"/>
  <c r="Y9" i="2"/>
  <c r="Z9" i="2"/>
  <c r="I13" i="13"/>
  <c r="I25" i="13"/>
  <c r="G22" i="13"/>
  <c r="I28" i="13"/>
  <c r="I29" i="13" s="1"/>
  <c r="L22" i="13"/>
  <c r="K13" i="13"/>
  <c r="K14" i="13" s="1"/>
  <c r="J22" i="13"/>
  <c r="M28" i="13"/>
  <c r="M29" i="13" s="1"/>
  <c r="M25" i="13"/>
  <c r="M22" i="13"/>
  <c r="F25" i="13"/>
  <c r="H16" i="13"/>
  <c r="H17" i="13" s="1"/>
  <c r="G28" i="13"/>
  <c r="G29" i="13" s="1"/>
  <c r="J28" i="13"/>
  <c r="J29" i="13" s="1"/>
  <c r="G25" i="13"/>
  <c r="F16" i="13"/>
  <c r="F17" i="13" s="1"/>
  <c r="K25" i="13"/>
  <c r="H25" i="13"/>
  <c r="H22" i="13"/>
  <c r="H28" i="13"/>
  <c r="H29" i="13" s="1"/>
  <c r="L28" i="13"/>
  <c r="L29" i="13" s="1"/>
  <c r="K22" i="13"/>
  <c r="L25" i="13"/>
  <c r="J7" i="13"/>
  <c r="J8" i="13" s="1"/>
  <c r="G16" i="13"/>
  <c r="J16" i="13"/>
  <c r="J17" i="13" s="1"/>
  <c r="I22" i="13"/>
  <c r="N25" i="13"/>
  <c r="F28" i="13"/>
  <c r="N28" i="13"/>
  <c r="N29" i="13" s="1"/>
  <c r="K28" i="13"/>
  <c r="K29" i="13" s="1"/>
  <c r="J25" i="13"/>
  <c r="I16" i="13"/>
  <c r="H7" i="13"/>
  <c r="G10" i="13"/>
  <c r="K16" i="13"/>
  <c r="G13" i="13"/>
  <c r="L13" i="13"/>
  <c r="M16" i="13"/>
  <c r="F10" i="13"/>
  <c r="M7" i="13"/>
  <c r="J13" i="13"/>
  <c r="H10" i="13"/>
  <c r="N13" i="13"/>
  <c r="F13" i="13"/>
  <c r="N10" i="13"/>
  <c r="H13" i="13"/>
  <c r="L16" i="13"/>
  <c r="I10" i="13"/>
  <c r="M13" i="13"/>
  <c r="K7" i="13"/>
  <c r="L7" i="13"/>
  <c r="K10" i="13"/>
  <c r="F7" i="13"/>
  <c r="F8" i="13" s="1"/>
  <c r="M10" i="13"/>
  <c r="F22" i="13"/>
  <c r="N16" i="13"/>
  <c r="G7" i="13"/>
  <c r="J10" i="13"/>
  <c r="N7" i="13"/>
  <c r="I7" i="13"/>
  <c r="L10" i="13"/>
  <c r="G15" i="4"/>
  <c r="Y54" i="2"/>
  <c r="Y17" i="2"/>
  <c r="Y61" i="2"/>
  <c r="Y47" i="2"/>
  <c r="Y97" i="2"/>
  <c r="Y10" i="2"/>
  <c r="Y91" i="2"/>
  <c r="Y133" i="2"/>
  <c r="Y209" i="2"/>
  <c r="Y104" i="2"/>
  <c r="Y163" i="2"/>
  <c r="Y140" i="2"/>
  <c r="Y111" i="2"/>
  <c r="Y170" i="2"/>
  <c r="Y41" i="2"/>
  <c r="G20" i="4"/>
  <c r="X104" i="2"/>
  <c r="H23" i="4" s="1"/>
  <c r="X54" i="2"/>
  <c r="X17" i="2"/>
  <c r="X47" i="2"/>
  <c r="X97" i="2"/>
  <c r="X41" i="2"/>
  <c r="J19" i="4" s="1"/>
  <c r="X61" i="2"/>
  <c r="X10" i="2"/>
  <c r="H16" i="4" s="1"/>
  <c r="X209" i="2"/>
  <c r="X111" i="2"/>
  <c r="X170" i="2"/>
  <c r="X91" i="2"/>
  <c r="X163" i="2"/>
  <c r="H24" i="4" s="1"/>
  <c r="X140" i="2"/>
  <c r="X133" i="2"/>
  <c r="Z17" i="2"/>
  <c r="Z41" i="2"/>
  <c r="Z91" i="2"/>
  <c r="W210" i="2"/>
  <c r="S210" i="2"/>
  <c r="O210" i="2"/>
  <c r="K210" i="2"/>
  <c r="G210" i="2"/>
  <c r="C210" i="2"/>
  <c r="U210" i="2"/>
  <c r="M210" i="2"/>
  <c r="I210" i="2"/>
  <c r="L210" i="2"/>
  <c r="V210" i="2"/>
  <c r="R210" i="2"/>
  <c r="N210" i="2"/>
  <c r="J210" i="2"/>
  <c r="F210" i="2"/>
  <c r="Q210" i="2"/>
  <c r="E210" i="2"/>
  <c r="T210" i="2"/>
  <c r="P210" i="2"/>
  <c r="H210" i="2"/>
  <c r="D210" i="2"/>
  <c r="Z209" i="2"/>
  <c r="T48" i="2"/>
  <c r="P48" i="2"/>
  <c r="L48" i="2"/>
  <c r="H48" i="2"/>
  <c r="D48" i="2"/>
  <c r="W48" i="2"/>
  <c r="S48" i="2"/>
  <c r="O48" i="2"/>
  <c r="K48" i="2"/>
  <c r="G48" i="2"/>
  <c r="C48" i="2"/>
  <c r="V48" i="2"/>
  <c r="R48" i="2"/>
  <c r="N48" i="2"/>
  <c r="J48" i="2"/>
  <c r="F48" i="2"/>
  <c r="U48" i="2"/>
  <c r="Q48" i="2"/>
  <c r="M48" i="2"/>
  <c r="I48" i="2"/>
  <c r="E48" i="2"/>
  <c r="T171" i="2"/>
  <c r="P171" i="2"/>
  <c r="L171" i="2"/>
  <c r="H171" i="2"/>
  <c r="D171" i="2"/>
  <c r="W171" i="2"/>
  <c r="S171" i="2"/>
  <c r="O171" i="2"/>
  <c r="K171" i="2"/>
  <c r="G171" i="2"/>
  <c r="C171" i="2"/>
  <c r="V171" i="2"/>
  <c r="R171" i="2"/>
  <c r="N171" i="2"/>
  <c r="J171" i="2"/>
  <c r="F171" i="2"/>
  <c r="I171" i="2"/>
  <c r="U171" i="2"/>
  <c r="E171" i="2"/>
  <c r="Q171" i="2"/>
  <c r="M171" i="2"/>
  <c r="U98" i="2"/>
  <c r="Q98" i="2"/>
  <c r="M98" i="2"/>
  <c r="I98" i="2"/>
  <c r="E98" i="2"/>
  <c r="T98" i="2"/>
  <c r="P98" i="2"/>
  <c r="L98" i="2"/>
  <c r="H98" i="2"/>
  <c r="D98" i="2"/>
  <c r="W98" i="2"/>
  <c r="S98" i="2"/>
  <c r="O98" i="2"/>
  <c r="K98" i="2"/>
  <c r="G98" i="2"/>
  <c r="C98" i="2"/>
  <c r="V98" i="2"/>
  <c r="R98" i="2"/>
  <c r="N98" i="2"/>
  <c r="J98" i="2"/>
  <c r="F98" i="2"/>
  <c r="U18" i="2"/>
  <c r="Q18" i="2"/>
  <c r="M18" i="2"/>
  <c r="I18" i="2"/>
  <c r="E18" i="2"/>
  <c r="T18" i="2"/>
  <c r="P18" i="2"/>
  <c r="L18" i="2"/>
  <c r="H18" i="2"/>
  <c r="D18" i="2"/>
  <c r="W18" i="2"/>
  <c r="S18" i="2"/>
  <c r="O18" i="2"/>
  <c r="K18" i="2"/>
  <c r="G18" i="2"/>
  <c r="C18" i="2"/>
  <c r="V18" i="2"/>
  <c r="R18" i="2"/>
  <c r="N18" i="2"/>
  <c r="J18" i="2"/>
  <c r="F18" i="2"/>
  <c r="W55" i="2"/>
  <c r="S55" i="2"/>
  <c r="O55" i="2"/>
  <c r="K55" i="2"/>
  <c r="G55" i="2"/>
  <c r="C55" i="2"/>
  <c r="V55" i="2"/>
  <c r="R55" i="2"/>
  <c r="N55" i="2"/>
  <c r="J55" i="2"/>
  <c r="F55" i="2"/>
  <c r="U55" i="2"/>
  <c r="Q55" i="2"/>
  <c r="M55" i="2"/>
  <c r="I55" i="2"/>
  <c r="E55" i="2"/>
  <c r="T55" i="2"/>
  <c r="P55" i="2"/>
  <c r="L55" i="2"/>
  <c r="H55" i="2"/>
  <c r="D55" i="2"/>
  <c r="W112" i="2"/>
  <c r="S112" i="2"/>
  <c r="O112" i="2"/>
  <c r="K112" i="2"/>
  <c r="G112" i="2"/>
  <c r="C112" i="2"/>
  <c r="V112" i="2"/>
  <c r="R112" i="2"/>
  <c r="N112" i="2"/>
  <c r="J112" i="2"/>
  <c r="F112" i="2"/>
  <c r="U112" i="2"/>
  <c r="Q112" i="2"/>
  <c r="M112" i="2"/>
  <c r="I112" i="2"/>
  <c r="E112" i="2"/>
  <c r="T112" i="2"/>
  <c r="P112" i="2"/>
  <c r="L112" i="2"/>
  <c r="H112" i="2"/>
  <c r="D112" i="2"/>
  <c r="V141" i="2"/>
  <c r="R141" i="2"/>
  <c r="N141" i="2"/>
  <c r="J141" i="2"/>
  <c r="F141" i="2"/>
  <c r="U141" i="2"/>
  <c r="Q141" i="2"/>
  <c r="M141" i="2"/>
  <c r="I141" i="2"/>
  <c r="E141" i="2"/>
  <c r="T141" i="2"/>
  <c r="P141" i="2"/>
  <c r="L141" i="2"/>
  <c r="H141" i="2"/>
  <c r="D141" i="2"/>
  <c r="O141" i="2"/>
  <c r="K141" i="2"/>
  <c r="W141" i="2"/>
  <c r="G141" i="2"/>
  <c r="S141" i="2"/>
  <c r="C141" i="2"/>
  <c r="W134" i="2"/>
  <c r="S134" i="2"/>
  <c r="O134" i="2"/>
  <c r="K134" i="2"/>
  <c r="G134" i="2"/>
  <c r="C134" i="2"/>
  <c r="V134" i="2"/>
  <c r="R134" i="2"/>
  <c r="N134" i="2"/>
  <c r="J134" i="2"/>
  <c r="F134" i="2"/>
  <c r="U134" i="2"/>
  <c r="Q134" i="2"/>
  <c r="M134" i="2"/>
  <c r="I134" i="2"/>
  <c r="E134" i="2"/>
  <c r="T134" i="2"/>
  <c r="D134" i="2"/>
  <c r="P134" i="2"/>
  <c r="L134" i="2"/>
  <c r="H134" i="2"/>
  <c r="T105" i="2"/>
  <c r="P105" i="2"/>
  <c r="L105" i="2"/>
  <c r="H105" i="2"/>
  <c r="D105" i="2"/>
  <c r="W105" i="2"/>
  <c r="S105" i="2"/>
  <c r="O105" i="2"/>
  <c r="K105" i="2"/>
  <c r="G105" i="2"/>
  <c r="C105" i="2"/>
  <c r="V105" i="2"/>
  <c r="R105" i="2"/>
  <c r="N105" i="2"/>
  <c r="J105" i="2"/>
  <c r="F105" i="2"/>
  <c r="U105" i="2"/>
  <c r="Q105" i="2"/>
  <c r="M105" i="2"/>
  <c r="I105" i="2"/>
  <c r="E105" i="2"/>
  <c r="U164" i="2"/>
  <c r="Q164" i="2"/>
  <c r="M164" i="2"/>
  <c r="I164" i="2"/>
  <c r="E164" i="2"/>
  <c r="T164" i="2"/>
  <c r="P164" i="2"/>
  <c r="L164" i="2"/>
  <c r="H164" i="2"/>
  <c r="D164" i="2"/>
  <c r="W164" i="2"/>
  <c r="S164" i="2"/>
  <c r="O164" i="2"/>
  <c r="K164" i="2"/>
  <c r="G164" i="2"/>
  <c r="C164" i="2"/>
  <c r="R164" i="2"/>
  <c r="N164" i="2"/>
  <c r="J164" i="2"/>
  <c r="V164" i="2"/>
  <c r="F164" i="2"/>
  <c r="V11" i="2"/>
  <c r="R11" i="2"/>
  <c r="N11" i="2"/>
  <c r="J11" i="2"/>
  <c r="F11" i="2"/>
  <c r="U11" i="2"/>
  <c r="Q11" i="2"/>
  <c r="M11" i="2"/>
  <c r="I11" i="2"/>
  <c r="E11" i="2"/>
  <c r="T11" i="2"/>
  <c r="P11" i="2"/>
  <c r="L11" i="2"/>
  <c r="H11" i="2"/>
  <c r="D11" i="2"/>
  <c r="W11" i="2"/>
  <c r="S11" i="2"/>
  <c r="O11" i="2"/>
  <c r="K11" i="2"/>
  <c r="G11" i="2"/>
  <c r="C11" i="2"/>
  <c r="V62" i="2"/>
  <c r="R62" i="2"/>
  <c r="N62" i="2"/>
  <c r="J62" i="2"/>
  <c r="F62" i="2"/>
  <c r="U62" i="2"/>
  <c r="Q62" i="2"/>
  <c r="M62" i="2"/>
  <c r="I62" i="2"/>
  <c r="E62" i="2"/>
  <c r="T62" i="2"/>
  <c r="P62" i="2"/>
  <c r="L62" i="2"/>
  <c r="H62" i="2"/>
  <c r="D62" i="2"/>
  <c r="W62" i="2"/>
  <c r="S62" i="2"/>
  <c r="O62" i="2"/>
  <c r="K62" i="2"/>
  <c r="G62" i="2"/>
  <c r="C62" i="2"/>
  <c r="Z163" i="2"/>
  <c r="Z47" i="2"/>
  <c r="Z140" i="2"/>
  <c r="Z97" i="2"/>
  <c r="Z54" i="2"/>
  <c r="Z61" i="2"/>
  <c r="Z104" i="2"/>
  <c r="Z111" i="2"/>
  <c r="Z133" i="2"/>
  <c r="Z170" i="2"/>
  <c r="Z10" i="2"/>
  <c r="F35" i="13" l="1"/>
  <c r="O35" i="13" s="1"/>
  <c r="O34" i="13"/>
  <c r="F32" i="13"/>
  <c r="O32" i="13" s="1"/>
  <c r="O31" i="13"/>
  <c r="I14" i="13"/>
  <c r="G19" i="13"/>
  <c r="G20" i="13" s="1"/>
  <c r="G17" i="13"/>
  <c r="L26" i="13"/>
  <c r="G26" i="13"/>
  <c r="F26" i="13"/>
  <c r="O25" i="13"/>
  <c r="H19" i="13"/>
  <c r="H20" i="13" s="1"/>
  <c r="N19" i="13"/>
  <c r="N20" i="13" s="1"/>
  <c r="L19" i="13"/>
  <c r="L20" i="13" s="1"/>
  <c r="M19" i="13"/>
  <c r="M20" i="13" s="1"/>
  <c r="F19" i="13"/>
  <c r="H26" i="13"/>
  <c r="I26" i="13"/>
  <c r="O28" i="13"/>
  <c r="F29" i="13"/>
  <c r="O29" i="13" s="1"/>
  <c r="K26" i="13"/>
  <c r="M26" i="13"/>
  <c r="I19" i="13"/>
  <c r="I20" i="13" s="1"/>
  <c r="J19" i="13"/>
  <c r="J20" i="13" s="1"/>
  <c r="K19" i="13"/>
  <c r="K20" i="13" s="1"/>
  <c r="J26" i="13"/>
  <c r="N26" i="13"/>
  <c r="M11" i="13"/>
  <c r="K8" i="13"/>
  <c r="J14" i="13"/>
  <c r="I17" i="13"/>
  <c r="L11" i="13"/>
  <c r="J11" i="13"/>
  <c r="F23" i="13"/>
  <c r="O22" i="13"/>
  <c r="G23" i="13"/>
  <c r="J23" i="13"/>
  <c r="L17" i="13"/>
  <c r="N11" i="13"/>
  <c r="N14" i="13"/>
  <c r="M17" i="13"/>
  <c r="K17" i="13"/>
  <c r="N8" i="13"/>
  <c r="I11" i="13"/>
  <c r="F14" i="13"/>
  <c r="O13" i="13"/>
  <c r="F11" i="13"/>
  <c r="O10" i="13"/>
  <c r="N23" i="13"/>
  <c r="G8" i="13"/>
  <c r="M23" i="13"/>
  <c r="O7" i="13"/>
  <c r="K11" i="13"/>
  <c r="H23" i="13"/>
  <c r="H14" i="13"/>
  <c r="K23" i="13"/>
  <c r="L14" i="13"/>
  <c r="G11" i="13"/>
  <c r="N17" i="13"/>
  <c r="I8" i="13"/>
  <c r="I23" i="13"/>
  <c r="L23" i="13"/>
  <c r="L8" i="13"/>
  <c r="M14" i="13"/>
  <c r="H11" i="13"/>
  <c r="M8" i="13"/>
  <c r="G14" i="13"/>
  <c r="H8" i="13"/>
  <c r="O16" i="13"/>
  <c r="H15" i="4"/>
  <c r="Y141" i="2"/>
  <c r="Y55" i="2"/>
  <c r="Y11" i="2"/>
  <c r="Y48" i="2"/>
  <c r="Y105" i="2"/>
  <c r="Y18" i="2"/>
  <c r="Y98" i="2"/>
  <c r="Y164" i="2"/>
  <c r="Y134" i="2"/>
  <c r="Y62" i="2"/>
  <c r="Y112" i="2"/>
  <c r="Y171" i="2"/>
  <c r="Y210" i="2"/>
  <c r="H20" i="4"/>
  <c r="X11" i="2"/>
  <c r="J16" i="4" s="1"/>
  <c r="X141" i="2"/>
  <c r="X105" i="2"/>
  <c r="J23" i="4" s="1"/>
  <c r="X112" i="2"/>
  <c r="X18" i="2"/>
  <c r="X48" i="2"/>
  <c r="X55" i="2"/>
  <c r="X98" i="2"/>
  <c r="X164" i="2"/>
  <c r="J24" i="4" s="1"/>
  <c r="X134" i="2"/>
  <c r="X62" i="2"/>
  <c r="X171" i="2"/>
  <c r="X210" i="2"/>
  <c r="Z210" i="2"/>
  <c r="Z134" i="2"/>
  <c r="Z18" i="2"/>
  <c r="Z105" i="2"/>
  <c r="Z141" i="2"/>
  <c r="Z62" i="2"/>
  <c r="Z164" i="2"/>
  <c r="Z171" i="2"/>
  <c r="Z48" i="2"/>
  <c r="Z98" i="2"/>
  <c r="Z55" i="2"/>
  <c r="Z112" i="2"/>
  <c r="Z11" i="2"/>
  <c r="I26" i="4" l="1"/>
  <c r="O19" i="13"/>
  <c r="F20" i="13"/>
  <c r="O20" i="13" s="1"/>
  <c r="O26" i="13"/>
  <c r="O8" i="13"/>
  <c r="O23" i="13"/>
  <c r="O14" i="13"/>
  <c r="O11" i="13"/>
  <c r="O17" i="13"/>
  <c r="H113" i="4"/>
  <c r="I113" i="4"/>
  <c r="G25" i="4"/>
  <c r="I25" i="4"/>
  <c r="H26" i="4"/>
  <c r="J25" i="4"/>
  <c r="F25" i="4"/>
  <c r="H25" i="4"/>
  <c r="F26" i="4"/>
  <c r="G26" i="4"/>
  <c r="J26" i="4"/>
  <c r="J113" i="4"/>
  <c r="F113" i="4"/>
  <c r="Z3" i="2"/>
  <c r="G113" i="4"/>
  <c r="F114" i="4"/>
  <c r="I114" i="4"/>
  <c r="G114" i="4"/>
  <c r="H114" i="4"/>
  <c r="J114" i="4"/>
  <c r="J15" i="4"/>
  <c r="Z4" i="2"/>
  <c r="J20" i="4"/>
  <c r="AA3" i="2"/>
  <c r="I122" i="4" l="1"/>
  <c r="I121" i="4"/>
  <c r="I123" i="4"/>
  <c r="I124" i="4"/>
  <c r="J27" i="4"/>
  <c r="J22" i="4"/>
  <c r="J28" i="4" l="1"/>
  <c r="J43" i="4" s="1"/>
  <c r="L15" i="5"/>
  <c r="I15" i="5"/>
  <c r="K15" i="5"/>
  <c r="J15" i="5"/>
  <c r="J118" i="4" l="1"/>
  <c r="K105" i="4"/>
  <c r="I88" i="4"/>
  <c r="I90" i="4" s="1"/>
  <c r="G88" i="4" l="1"/>
  <c r="G90" i="4" s="1"/>
  <c r="H88" i="4"/>
  <c r="H90" i="4" s="1"/>
  <c r="G72" i="4" l="1"/>
  <c r="H72" i="4"/>
  <c r="F104" i="4"/>
  <c r="H104" i="4"/>
  <c r="I104" i="4"/>
  <c r="F103" i="4"/>
  <c r="G103" i="4"/>
  <c r="I103" i="4"/>
  <c r="F102" i="4"/>
  <c r="I102" i="4"/>
  <c r="I94" i="4"/>
  <c r="I95" i="4" s="1"/>
  <c r="H67" i="4"/>
  <c r="G67" i="4"/>
  <c r="F36" i="4"/>
  <c r="F42" i="4" s="1"/>
  <c r="H85" i="4" l="1"/>
  <c r="G85" i="4"/>
  <c r="I72" i="4"/>
  <c r="I85" i="4" s="1"/>
  <c r="I27" i="4"/>
  <c r="H27" i="4"/>
  <c r="G27" i="4"/>
  <c r="F27" i="4"/>
  <c r="I96" i="4"/>
  <c r="I97" i="4" s="1"/>
  <c r="J116" i="4"/>
  <c r="I67" i="4" l="1"/>
  <c r="F22" i="4"/>
  <c r="F28" i="4" s="1"/>
  <c r="F43" i="4" s="1"/>
  <c r="F118" i="4" s="1"/>
  <c r="G22" i="4"/>
  <c r="G28" i="4" s="1"/>
  <c r="G43" i="4" s="1"/>
  <c r="H22" i="4"/>
  <c r="H28" i="4" s="1"/>
  <c r="H43" i="4" s="1"/>
  <c r="I22" i="4"/>
  <c r="I28" i="4" s="1"/>
  <c r="I43" i="4" s="1"/>
  <c r="H118" i="4" l="1"/>
  <c r="K104" i="4"/>
  <c r="G118" i="4"/>
  <c r="K103" i="4"/>
  <c r="I118" i="4"/>
  <c r="K102" i="4"/>
</calcChain>
</file>

<file path=xl/sharedStrings.xml><?xml version="1.0" encoding="utf-8"?>
<sst xmlns="http://schemas.openxmlformats.org/spreadsheetml/2006/main" count="15783" uniqueCount="15106">
  <si>
    <t>Section</t>
  </si>
  <si>
    <t>Type</t>
  </si>
  <si>
    <t>Jul 2017</t>
  </si>
  <si>
    <t>Aug 2017</t>
  </si>
  <si>
    <t>Sep 2017</t>
  </si>
  <si>
    <t>Oct 2017</t>
  </si>
  <si>
    <t>Nov 2017</t>
  </si>
  <si>
    <t>Dec 2017</t>
  </si>
  <si>
    <t>Jan 2018</t>
  </si>
  <si>
    <t>Feb 2018</t>
  </si>
  <si>
    <t>Mar 2018</t>
  </si>
  <si>
    <t>Total</t>
  </si>
  <si>
    <t>Overview</t>
  </si>
  <si>
    <t>Total Liability</t>
  </si>
  <si>
    <t>Net ITC Available</t>
  </si>
  <si>
    <t>Paid using ITC</t>
  </si>
  <si>
    <t>Paid using Cash</t>
  </si>
  <si>
    <t>Taxable Value</t>
  </si>
  <si>
    <t>Integrated Tax</t>
  </si>
  <si>
    <t>Central Tax</t>
  </si>
  <si>
    <t>State/UT Tax</t>
  </si>
  <si>
    <t>4 (A) ITC Available</t>
  </si>
  <si>
    <t>4 (B) ITC Reversed</t>
  </si>
  <si>
    <t>4 (D) Ineligible ITC</t>
  </si>
  <si>
    <t>5. Non-Taxable Inward Supplies</t>
  </si>
  <si>
    <t>Tax Payments</t>
  </si>
  <si>
    <t>Interated Tax</t>
  </si>
  <si>
    <t>Integrated Tax ITC</t>
  </si>
  <si>
    <t>Cash</t>
  </si>
  <si>
    <t>Central Tax ITC</t>
  </si>
  <si>
    <t>State/UT Tax ITC</t>
  </si>
  <si>
    <t>B2CL</t>
  </si>
  <si>
    <t>Export without tax payment</t>
  </si>
  <si>
    <t>B2B Credit Notes</t>
  </si>
  <si>
    <t>B2B Debit Notes</t>
  </si>
  <si>
    <t>B2B (Regular) Invoices</t>
  </si>
  <si>
    <t>Cess</t>
  </si>
  <si>
    <t>B2B (Regular) Invoices Reverse Charge</t>
  </si>
  <si>
    <t>ISD Invoices ITC Eligible</t>
  </si>
  <si>
    <t>Designation/Status</t>
  </si>
  <si>
    <t>Date</t>
  </si>
  <si>
    <t>Place</t>
  </si>
  <si>
    <t>Name of Authorised Signatory</t>
  </si>
  <si>
    <t>I hereby solemnly affirm and declare that the information given herein above is true and correct to the best of my knowledge and belief and nothing has been concealed there from and in case of any reduction in output tax liability the benefit thereof has been/will be passed on to the recipient of supply.</t>
  </si>
  <si>
    <t>Verification</t>
  </si>
  <si>
    <t>State Tax</t>
  </si>
  <si>
    <t>B</t>
  </si>
  <si>
    <t>A</t>
  </si>
  <si>
    <t>Paid</t>
  </si>
  <si>
    <t>Payable</t>
  </si>
  <si>
    <t>Description</t>
  </si>
  <si>
    <t>Late fee payable and paid</t>
  </si>
  <si>
    <t>UQC</t>
  </si>
  <si>
    <t>HSN Wise Summary of Inward supplies</t>
  </si>
  <si>
    <t>Refer Annexure-1</t>
  </si>
  <si>
    <t>HSN Wise Summary of outward supplies</t>
  </si>
  <si>
    <t>Goods sent on approval basis but not returned</t>
  </si>
  <si>
    <t>C</t>
  </si>
  <si>
    <t>Deemed supply under Section 143</t>
  </si>
  <si>
    <t>Supplies received from Composition taxpayers</t>
  </si>
  <si>
    <t>Details</t>
  </si>
  <si>
    <t>Information on supplies received from composition taxpayers, deemed supply under section 143 and goods sent on approval basis</t>
  </si>
  <si>
    <t>Total demands pending out of E above</t>
  </si>
  <si>
    <t>G</t>
  </si>
  <si>
    <t>Total taxes paid in respect of E above</t>
  </si>
  <si>
    <t>F</t>
  </si>
  <si>
    <t>Total demand of taxes</t>
  </si>
  <si>
    <t>E</t>
  </si>
  <si>
    <t>Total Refund Pending</t>
  </si>
  <si>
    <t>D</t>
  </si>
  <si>
    <t>Total Refund Rejected</t>
  </si>
  <si>
    <t>Total Refund sanctioned</t>
  </si>
  <si>
    <t>Total Refund claimed</t>
  </si>
  <si>
    <t>Late Fee /Others</t>
  </si>
  <si>
    <t>Penalty</t>
  </si>
  <si>
    <t>Interest</t>
  </si>
  <si>
    <t xml:space="preserve">Details </t>
  </si>
  <si>
    <t>Particulars of Demands and Refunds</t>
  </si>
  <si>
    <t>Other Information</t>
  </si>
  <si>
    <t>Pt . VI</t>
  </si>
  <si>
    <t xml:space="preserve">Payable </t>
  </si>
  <si>
    <t>ITC availed for the previous financial year</t>
  </si>
  <si>
    <t>Reversal of ITC availed during previous financial year</t>
  </si>
  <si>
    <t>Supplies / tax reduced through Amendments (-) (net of credit notes)</t>
  </si>
  <si>
    <t>Supplies / tax declared through Amendments (+) (net of debit notes)</t>
  </si>
  <si>
    <t>Particulars of the transactions for the previous FY declared in returns of April to September of current FY or upto date of filing of annual return of previous FY whichever is earlier</t>
  </si>
  <si>
    <t>Pt. V</t>
  </si>
  <si>
    <t>Other</t>
  </si>
  <si>
    <t>Late fee</t>
  </si>
  <si>
    <t>Paid through cash</t>
  </si>
  <si>
    <t>Paid through ITC</t>
  </si>
  <si>
    <t>Tax Payable</t>
  </si>
  <si>
    <t>Details of tax paid as declared in returns filed during the financial year</t>
  </si>
  <si>
    <t>Pt. IV</t>
  </si>
  <si>
    <t>Total ITC to be lapsed in current financial year (E + F + J)</t>
  </si>
  <si>
    <t>K</t>
  </si>
  <si>
    <t>ITC available but not availed on import of goods (Equal to I)</t>
  </si>
  <si>
    <t>J</t>
  </si>
  <si>
    <t>Difference (G-H)</t>
  </si>
  <si>
    <t>I</t>
  </si>
  <si>
    <t>IGST credit availed on import of goods (as per 6(E) above)</t>
  </si>
  <si>
    <t>H</t>
  </si>
  <si>
    <t>IGST paid on import of goods (including supplies from SEZ)</t>
  </si>
  <si>
    <t>ITC available but ineligible (out of D)</t>
  </si>
  <si>
    <t>ITC available but not availed (out of D)</t>
  </si>
  <si>
    <t>Difference [A-(B+C)]</t>
  </si>
  <si>
    <t>ITC on inward supplies (other than imports and inward supplies liable to reverse charge but includes services received from SEZs) received during 2017-18 but availed during April to September, 2018</t>
  </si>
  <si>
    <t>ITC as per sum total of 6(B) and 6(H) above</t>
  </si>
  <si>
    <t>ITC as per GSTR-2A (Table 3 &amp; 5 thereof)</t>
  </si>
  <si>
    <t>Other ITC related information</t>
  </si>
  <si>
    <t>Net ITC Available for Utilization (6O - 7I)</t>
  </si>
  <si>
    <t>Total ITC Reversed (A to H above)</t>
  </si>
  <si>
    <t>Reversal of TRAN-II credit</t>
  </si>
  <si>
    <t>Reversal of TRAN-I credit</t>
  </si>
  <si>
    <t>As per section 17(5)</t>
  </si>
  <si>
    <t>As per Rule 43</t>
  </si>
  <si>
    <t>As per Rule 42</t>
  </si>
  <si>
    <t>As per Rule 39</t>
  </si>
  <si>
    <t>As per Rule 37</t>
  </si>
  <si>
    <t>Total ITC availed (I + N above)</t>
  </si>
  <si>
    <t>O</t>
  </si>
  <si>
    <t>Sub-total (K to M above)</t>
  </si>
  <si>
    <t>N</t>
  </si>
  <si>
    <t>Any other ITC availed but not specified above</t>
  </si>
  <si>
    <t>M</t>
  </si>
  <si>
    <t>Transition Credit through TRAN-II</t>
  </si>
  <si>
    <t>L</t>
  </si>
  <si>
    <t>Transition Credit through TRAN-I (including revisions if any)</t>
  </si>
  <si>
    <t>Difference (I - A above)</t>
  </si>
  <si>
    <t>Sub-total (B to H above)</t>
  </si>
  <si>
    <t>Amount of ITC reclaimed (other than B above) under the provisions of the Act</t>
  </si>
  <si>
    <t>Input Tax credit received from ISD</t>
  </si>
  <si>
    <t>Import of services (excluding inward supplies from SEZs)</t>
  </si>
  <si>
    <t>Capital Goods</t>
  </si>
  <si>
    <t>Inputs</t>
  </si>
  <si>
    <t>Import of goods (including supplies from SEZs)</t>
  </si>
  <si>
    <t>Input Services</t>
  </si>
  <si>
    <t>Inward supplies received from registered persons liable to reverse charge (other than B above) on which tax is paid and ITC availed</t>
  </si>
  <si>
    <t>Inward supplies received from unregistered persons liable to reverse charge (other than B above) on which tax is paid &amp; ITC availed</t>
  </si>
  <si>
    <t>Inward supplies (other than imports and inward supplies liable to reverse charge but includes services received from SEZs)</t>
  </si>
  <si>
    <t>Total amount of input tax credit availed through FORM GSTR-3B (sum total of Table 4A of FORM GSTR-3B)</t>
  </si>
  <si>
    <t>Pt, III</t>
  </si>
  <si>
    <t>Total Turnover (including advances) (4N + 5M - 4G above)</t>
  </si>
  <si>
    <t>Turnover on which tax is not to be paid (G + L above)</t>
  </si>
  <si>
    <t xml:space="preserve"> Sub-Total (H to K above)</t>
  </si>
  <si>
    <t>Supplies reduced through Amendments (-)</t>
  </si>
  <si>
    <t>Supplies declared through Amendments (+)</t>
  </si>
  <si>
    <t>Debit Notes issued in respect of transactions specified in A to F above (+)</t>
  </si>
  <si>
    <t>Credit Notes issued in respect of transactions specified in A to F above (-)</t>
  </si>
  <si>
    <t>Sub-total (A to F above)</t>
  </si>
  <si>
    <t>Non-GST supply</t>
  </si>
  <si>
    <t>Nil Rated</t>
  </si>
  <si>
    <t>Exempted</t>
  </si>
  <si>
    <t>Supplies on which tax is to be paid by the recipient on reverse charge basis</t>
  </si>
  <si>
    <t>Supply to SEZs without payment of tax</t>
  </si>
  <si>
    <t>Zero rated supply (Export) without payment of tax</t>
  </si>
  <si>
    <t>Supplies and advances on which tax is to be paid (H + M) above</t>
  </si>
  <si>
    <t>Sub-total (I to L above)</t>
  </si>
  <si>
    <t>Supplies / tax reduced through Amendments (-)</t>
  </si>
  <si>
    <t>Debit Notes issued in respect of transactions specified in (B) to (E) above (+)</t>
  </si>
  <si>
    <t>Credit Notes issued in respect of transactions specified in (B) to (E) above (-)</t>
  </si>
  <si>
    <t>Sub-total (A to G above)</t>
  </si>
  <si>
    <t>Inward supplies on which tax is to be paid on reverse charge basis</t>
  </si>
  <si>
    <t>Advances on which tax has been paid but invoice has not been issued (not covered under (A) to (E) above)</t>
  </si>
  <si>
    <t>Deemed Exports</t>
  </si>
  <si>
    <t>Supply to SEZs on payment of tax</t>
  </si>
  <si>
    <t>Zero rated supply (Export) on payment of tax (except supplies to SEZs)</t>
  </si>
  <si>
    <t>Supplies made to registered persons (B2B)</t>
  </si>
  <si>
    <t>Supplies made to un-registered persons (B2C)</t>
  </si>
  <si>
    <t>Nature of Supplies</t>
  </si>
  <si>
    <t>Pt. II</t>
  </si>
  <si>
    <t>Trade Name ( If any)</t>
  </si>
  <si>
    <t>3B</t>
  </si>
  <si>
    <t>Legal Name</t>
  </si>
  <si>
    <t>3A</t>
  </si>
  <si>
    <t>GSTIN</t>
  </si>
  <si>
    <t>Financial Year</t>
  </si>
  <si>
    <t>Basic Details</t>
  </si>
  <si>
    <t>Pt. I</t>
  </si>
  <si>
    <t>Annual Return</t>
  </si>
  <si>
    <t>(See Rule 80)</t>
  </si>
  <si>
    <t>Form GSTR 9</t>
  </si>
  <si>
    <t>SET-SETS</t>
  </si>
  <si>
    <t>PCS-PIECES</t>
  </si>
  <si>
    <t>OTH-OTHERS</t>
  </si>
  <si>
    <t>NOS-NUMBERS</t>
  </si>
  <si>
    <t>PAC-PACKS</t>
  </si>
  <si>
    <t>Rate</t>
  </si>
  <si>
    <t>Annexure-1: HSN Wise Summary of outward supplies</t>
  </si>
  <si>
    <t>Supplies / tax declared through Amendments (+)</t>
  </si>
  <si>
    <t>CGST</t>
  </si>
  <si>
    <t>SGST</t>
  </si>
  <si>
    <t>IGST</t>
  </si>
  <si>
    <t>Details of Outward and inward supplies made during the financial year</t>
  </si>
  <si>
    <t>Details of ITC for the financial year</t>
  </si>
  <si>
    <t>Details of ITC availed during the financial year</t>
  </si>
  <si>
    <t>Details of advances, inward and outward supplies made during the financial year on which tax is payable</t>
  </si>
  <si>
    <t>Details of ITC Reversed and Ineligible ITC for the financial year</t>
  </si>
  <si>
    <t>Non-editable cells</t>
  </si>
  <si>
    <t>Auto-populated Non-editable cells</t>
  </si>
  <si>
    <t>(H1)</t>
  </si>
  <si>
    <t>(H2)</t>
  </si>
  <si>
    <t>(H3)</t>
  </si>
  <si>
    <t>Additional Line Item modifiable</t>
  </si>
  <si>
    <t>Total Turnover (5N + 10 -11)</t>
  </si>
  <si>
    <t>Differential tax paid on account of declaration in table no. 10 &amp; 11</t>
  </si>
  <si>
    <t>UQC*</t>
  </si>
  <si>
    <t>Taxable Value*</t>
  </si>
  <si>
    <t>Rate of Tax*</t>
  </si>
  <si>
    <t>Is supply applicable for concessional rate of tax</t>
  </si>
  <si>
    <t>Total Quantity*</t>
  </si>
  <si>
    <t>HSN Code*/
Description</t>
  </si>
  <si>
    <t>HSN*</t>
  </si>
  <si>
    <t>Rate*</t>
  </si>
  <si>
    <t>Integrated Tax*</t>
  </si>
  <si>
    <t>Central Tax*</t>
  </si>
  <si>
    <t>State/UT Tax*</t>
  </si>
  <si>
    <t>Cess*</t>
  </si>
  <si>
    <t>Refer Annexure-2</t>
  </si>
  <si>
    <t>BAG-BAGS</t>
  </si>
  <si>
    <t>BAL-BALE</t>
  </si>
  <si>
    <t>BDL-BUNDLES</t>
  </si>
  <si>
    <t>BKL-BUCKLES</t>
  </si>
  <si>
    <t>BOU-BILLION OF UNITS</t>
  </si>
  <si>
    <t>BOX-BOX</t>
  </si>
  <si>
    <t>BTL-BOTTLES</t>
  </si>
  <si>
    <t>BUN-BUNCHES</t>
  </si>
  <si>
    <t>CAN-CANS</t>
  </si>
  <si>
    <t>CBM-CUBIC METERS</t>
  </si>
  <si>
    <t>CCM-CUBIC CENTIMETERS</t>
  </si>
  <si>
    <t>CMS-CENTIMETERS</t>
  </si>
  <si>
    <t>CTN-CARTONS</t>
  </si>
  <si>
    <t>DOZ-DOZENS</t>
  </si>
  <si>
    <t>DRM-DRUMS</t>
  </si>
  <si>
    <t>GGK-GREAT GROSS</t>
  </si>
  <si>
    <t>GMS-GRAMMES</t>
  </si>
  <si>
    <t>GRS-GROSS</t>
  </si>
  <si>
    <t>GYD-GROSS YARDS</t>
  </si>
  <si>
    <t>KGS-KILOGRAMS</t>
  </si>
  <si>
    <t>KLR-KILOLITRE</t>
  </si>
  <si>
    <t>KME-KILOMETRE</t>
  </si>
  <si>
    <t>MLT-MILILITRE</t>
  </si>
  <si>
    <t>MTR-METERS</t>
  </si>
  <si>
    <t>MTS-METRIC TON</t>
  </si>
  <si>
    <t>PRS-PAIRS</t>
  </si>
  <si>
    <t>QTL-QUINTAL</t>
  </si>
  <si>
    <t>ROL-ROLLS</t>
  </si>
  <si>
    <t>SQF-SQUARE FEET</t>
  </si>
  <si>
    <t>SQM-SQUARE METERS</t>
  </si>
  <si>
    <t>SQY-SQUARE YARDS</t>
  </si>
  <si>
    <t>TBS-TABLETS</t>
  </si>
  <si>
    <t>TGM-TEN GROSS</t>
  </si>
  <si>
    <t>THD-THOUSANDS</t>
  </si>
  <si>
    <t>TON-TONNES</t>
  </si>
  <si>
    <t>TUB-TUBES</t>
  </si>
  <si>
    <t>UGS-US GALLONS</t>
  </si>
  <si>
    <t>UNT-UNITS</t>
  </si>
  <si>
    <t>YDS-YARDS</t>
  </si>
  <si>
    <t>Annexure-1: HSN Wise Summary of inward supplies</t>
  </si>
  <si>
    <t>GST Audit Period: Jul-17 to Mar-18</t>
  </si>
  <si>
    <t>……………………………………</t>
  </si>
  <si>
    <t>Other reversals (pl. specify) ……………………………………</t>
  </si>
  <si>
    <t>SEZ without tax payment</t>
  </si>
  <si>
    <t>SEZ with tax payment</t>
  </si>
  <si>
    <t>3.1 Details of Outward Supplies and inward supplies liable to reverse charge</t>
  </si>
  <si>
    <t>(a) Outward taxable supplies (other than zero rated, nil rated and exempted)</t>
  </si>
  <si>
    <t>(b) Outward taxable supplies (zero rated)</t>
  </si>
  <si>
    <t>(c) Other outward supplies (Nil rated, exempted)</t>
  </si>
  <si>
    <t>(d) Inward taxable supplies (reverse charge)</t>
  </si>
  <si>
    <t>(e) Non-GST outward supplies</t>
  </si>
  <si>
    <t>(3) Inward supplies liable to reverse charge (other than 1 &amp; 2 above)</t>
  </si>
  <si>
    <t>(4) Inward supplies from ISD</t>
  </si>
  <si>
    <t>(2) Import of services</t>
  </si>
  <si>
    <t>(1) Import of goods</t>
  </si>
  <si>
    <t>(5) All other ITC</t>
  </si>
  <si>
    <t>(1) As per rules 42 &amp; 43 of CGST Rules</t>
  </si>
  <si>
    <t>(2) Others</t>
  </si>
  <si>
    <t>(1) As per section 17(5)</t>
  </si>
  <si>
    <t>4(C) Net ITC Available (A) - (B)</t>
  </si>
  <si>
    <t>A. From a supplier under composition scheme, Exempt and Nil rated supply</t>
  </si>
  <si>
    <t>Inter-State supplies</t>
  </si>
  <si>
    <t>Intra-State supplies</t>
  </si>
  <si>
    <t>B. Non GST supply</t>
  </si>
  <si>
    <t>GSTR-1 Summary</t>
  </si>
  <si>
    <t>Apr 2017</t>
  </si>
  <si>
    <t>May 2017</t>
  </si>
  <si>
    <t>Jun 2017</t>
  </si>
  <si>
    <t>Taxable Sales (excluding zero rated)</t>
  </si>
  <si>
    <t>Taxable Value - GSTR-3B</t>
  </si>
  <si>
    <t>Taxable Value - GSTR-1</t>
  </si>
  <si>
    <t>Taxable Value - Difference</t>
  </si>
  <si>
    <t>Integrated Tax - GSTR-3B</t>
  </si>
  <si>
    <t>Integrated Tax - GSTR-1</t>
  </si>
  <si>
    <t>Integrated Tax - Difference</t>
  </si>
  <si>
    <t>Central Tax - GSTR-3B</t>
  </si>
  <si>
    <t>Central Tax - GSTR-1</t>
  </si>
  <si>
    <t>Central Tax - Difference</t>
  </si>
  <si>
    <t>State/UT Tax - GSTR-3B</t>
  </si>
  <si>
    <t>State/UT Tax - GSTR-1</t>
  </si>
  <si>
    <t>State/UT Tax - Difference</t>
  </si>
  <si>
    <t>Taxable Sales (zero rated)</t>
  </si>
  <si>
    <t>GSTR-3B Summary</t>
  </si>
  <si>
    <t>GSTR-3B VS GSTR-1 Summary</t>
  </si>
  <si>
    <t>Export with tax payment</t>
  </si>
  <si>
    <t>Interstate Nil-Rated Supply</t>
  </si>
  <si>
    <t>Supply Value</t>
  </si>
  <si>
    <t>Intrastate Nil-Rated Supply</t>
  </si>
  <si>
    <t>B2B Advances</t>
  </si>
  <si>
    <t>SEZ without tax payment Credit Notes</t>
  </si>
  <si>
    <t>B2CL Credit Notes</t>
  </si>
  <si>
    <t>Export without tax payment Credit Notes</t>
  </si>
  <si>
    <t>Export without tax payment Debit Notes</t>
  </si>
  <si>
    <t>Details of Outward supplies made during the financial year on which tax is not payable</t>
  </si>
  <si>
    <t>Apr 2018</t>
  </si>
  <si>
    <t>May 2018</t>
  </si>
  <si>
    <t>Jun 2018</t>
  </si>
  <si>
    <t>Jul 2018</t>
  </si>
  <si>
    <t>Aug 2018</t>
  </si>
  <si>
    <t>Sep 2018</t>
  </si>
  <si>
    <t>Oct 2018</t>
  </si>
  <si>
    <t>Nov 2018</t>
  </si>
  <si>
    <t>Dec 2018</t>
  </si>
  <si>
    <t>Jan 2019</t>
  </si>
  <si>
    <t>Feb 2019</t>
  </si>
  <si>
    <t>Mar 2019</t>
  </si>
  <si>
    <t>B2B (Regular)</t>
  </si>
  <si>
    <t>B2B (Regular) Amendments</t>
  </si>
  <si>
    <t>SEZ without tax payment Amendments</t>
  </si>
  <si>
    <t>Deemed Export</t>
  </si>
  <si>
    <t>B2CS</t>
  </si>
  <si>
    <t>Export without tax payment Amendments</t>
  </si>
  <si>
    <t>B2B Credit Notes Amendments</t>
  </si>
  <si>
    <t>B2B Advance Adjustments</t>
  </si>
  <si>
    <t>SEZ with tax payment Amendments</t>
  </si>
  <si>
    <t>Export with tax payment Amendments</t>
  </si>
  <si>
    <t>Nil-Rated and Exempt Sales</t>
  </si>
  <si>
    <t>Supply Value - GSTR-3B</t>
  </si>
  <si>
    <t>Supply Value - GSTR-1</t>
  </si>
  <si>
    <t>Supply Value - Difference</t>
  </si>
  <si>
    <t>SEZ with tax payment Credit Notes</t>
  </si>
  <si>
    <t>Export with tax payment Credit Notes</t>
  </si>
  <si>
    <t>SEZ with tax payment Credit Notes Amendments</t>
  </si>
  <si>
    <t>SEZ without tax payment Credit Notes Amendments</t>
  </si>
  <si>
    <t>B2CL Credit Notes Amendments</t>
  </si>
  <si>
    <t>Export with tax payment Credit Notes Amendments</t>
  </si>
  <si>
    <t>Export without tax payment Credit Notes Amendments</t>
  </si>
  <si>
    <t>B2B Debit Notes Amendments</t>
  </si>
  <si>
    <t>Export without tax payment Debit Notes Amendments</t>
  </si>
  <si>
    <t>B2B Advances Amendments</t>
  </si>
  <si>
    <t>Deemed Export Amendments</t>
  </si>
  <si>
    <t>Export with tax payment Debit Notes</t>
  </si>
  <si>
    <t>Export with tax payment Debit Notes Amendments</t>
  </si>
  <si>
    <t>SEZ with tax payment Debit Notes</t>
  </si>
  <si>
    <t>SEZ without tax payment Debit Notes</t>
  </si>
  <si>
    <t>SEZ with tax payment Debit Notes Amendments</t>
  </si>
  <si>
    <t>SEZ without tax payment Debit Notes Amendments</t>
  </si>
  <si>
    <t>B2CL Debit Notes</t>
  </si>
  <si>
    <t>B2CL Debit Notes Amendments</t>
  </si>
  <si>
    <t>Sub Total (Jul-17 to Mar-18)</t>
  </si>
  <si>
    <t>Sub Total Apr-18 to Mar-19)</t>
  </si>
  <si>
    <t>Intrastate Exempt Supply</t>
  </si>
  <si>
    <t>Interstate Exempt Supply</t>
  </si>
  <si>
    <t>C&amp;D Combined should match this.</t>
  </si>
  <si>
    <t>IGST Difference</t>
  </si>
  <si>
    <t>CGST Difference</t>
  </si>
  <si>
    <t>SGST Difference</t>
  </si>
  <si>
    <t>Cess Difference</t>
  </si>
  <si>
    <t>Auto-populated and editable/ to be keyed in cells</t>
  </si>
  <si>
    <t>Not linked</t>
  </si>
  <si>
    <t>As per 3B</t>
  </si>
  <si>
    <t>Combined C&amp;D</t>
  </si>
  <si>
    <t>Not linked, Octa gives link to 4D of 3B, ignore it.</t>
  </si>
  <si>
    <t>State Tax/UT Tax</t>
  </si>
  <si>
    <t>State Tax/UT Tax*</t>
  </si>
  <si>
    <t>Not Linked</t>
  </si>
  <si>
    <t>Not Linked (Auto calculated on portal)</t>
  </si>
  <si>
    <t>Value</t>
  </si>
  <si>
    <t>3.1 (a,b,d) Tax Liability</t>
  </si>
  <si>
    <t>Outward taxable supplies (excluding zero rated)</t>
  </si>
  <si>
    <t>Outward taxable supplies (zero rated)</t>
  </si>
  <si>
    <t>Inward taxable supplies (reverse charge)</t>
  </si>
  <si>
    <t>Import of goods</t>
  </si>
  <si>
    <t>All other ITC</t>
  </si>
  <si>
    <t>3.1 (c,e) Non Taxable outward supplies</t>
  </si>
  <si>
    <t>Cess ITC</t>
  </si>
  <si>
    <t>For reference rows only. Not visible in Portal</t>
  </si>
  <si>
    <t>C+D</t>
  </si>
  <si>
    <t>Might be shown in 3B as others</t>
  </si>
  <si>
    <t>Calculate from 3B</t>
  </si>
  <si>
    <t>B2CL Amendments</t>
  </si>
  <si>
    <t>B2CS Amendments</t>
  </si>
  <si>
    <t>Cess - GSTR-3B</t>
  </si>
  <si>
    <t>Cess - GSTR-1</t>
  </si>
  <si>
    <t>Cess - Difference</t>
  </si>
  <si>
    <t>Central Tax Late Fee</t>
  </si>
  <si>
    <t>Interated Tax Interest</t>
  </si>
  <si>
    <t>Central Tax Interest</t>
  </si>
  <si>
    <t>Cess Interest</t>
  </si>
  <si>
    <t>RCM Domestic</t>
  </si>
  <si>
    <t>All other ITC-2018-19</t>
  </si>
  <si>
    <t>Other reversal</t>
  </si>
  <si>
    <t>ITC reversal</t>
  </si>
  <si>
    <t>TRAN-2</t>
  </si>
  <si>
    <t>TRAN-1</t>
  </si>
  <si>
    <t>ISD Input</t>
  </si>
  <si>
    <t>Import of Services</t>
  </si>
  <si>
    <t>Import of Goods</t>
  </si>
  <si>
    <t>URD</t>
  </si>
  <si>
    <t>Classification</t>
  </si>
  <si>
    <t>Nature</t>
  </si>
  <si>
    <t>Reclaimed ITC</t>
  </si>
  <si>
    <t>Any other ITC</t>
  </si>
  <si>
    <t>ITC reversal-2018-19</t>
  </si>
  <si>
    <t>Interstate Non-GST Supply</t>
  </si>
  <si>
    <t>Intrastate Non-GST Supply</t>
  </si>
  <si>
    <t>Non-GST Sales</t>
  </si>
  <si>
    <t>Outward Non-GST</t>
  </si>
  <si>
    <t>2017-18</t>
  </si>
  <si>
    <t xml:space="preserve">Table No. </t>
  </si>
  <si>
    <t>Instructions as per GSTR-9 Manual</t>
  </si>
  <si>
    <t>4A</t>
  </si>
  <si>
    <t>Aggregate value of supplies made to consumers and unregistered persons on
which tax has been paid shall be declared here. These will include details of
supplies made through E-Commerce operators and are to be declared as net of
credit notes or debit notes issued in this regard. Table 5, Table 7 along with
respective amendments in Table 9 and Table 10 of FORM GSTR-1 may be
used for filling up these details</t>
  </si>
  <si>
    <t>4B</t>
  </si>
  <si>
    <t>Aggregate value of supplies made to registered persons (including supplies
made to UINs) on which tax has been paid shall be declared here. These will
include supplies made through E-Commerce operators but shall not include
supplies on which tax is to be paid by the recipient on reverse charge basis.
Details of debit and credit notes are to be mentioned separately. Table 4A and
Table 4C of FORM GSTR-1 may be used for filling up these details</t>
  </si>
  <si>
    <t>4C</t>
  </si>
  <si>
    <t>Aggregate value of exports (except supplies to SEZs) on which tax has been
paid shall be declared here. Table 6A of FORM GSTR-1 may be used for
filling up these details.</t>
  </si>
  <si>
    <t>4D</t>
  </si>
  <si>
    <t>Aggregate value of supplies to SEZs on which tax has been paid shall be
declared here. Table 6B of GSTR-1 may be used for filling up these details</t>
  </si>
  <si>
    <t>4E</t>
  </si>
  <si>
    <t>Aggregate value of supplies in the nature of deemed exports on which tax has
been paid shall be declared here. Table 6C of FORM GSTR-1 may be used
for filling up these details.</t>
  </si>
  <si>
    <t>4F</t>
  </si>
  <si>
    <t>Details of all unadjusted advances i.e. advance has been received and tax has
been paid but invoice has not been issued in the current year shall be declared
here. Table 11A of FORM GSTR-1 may be used for filling up these details.</t>
  </si>
  <si>
    <t>4G</t>
  </si>
  <si>
    <t>Aggregate value of all inward supplies (including advances and net of credit
and debit notes) on which tax is to be paid by the recipient (i.e.by the person
filing the annual return) on reverse charge basis. This shall include supplies
received from registered persons, unregistered persons on which tax is levied
on reverse charge basis. This shall also include aggregate value of all import
of services. Table 3.1(d) of FORM GSTR-3B may be used for filling up these details.</t>
  </si>
  <si>
    <t>4H</t>
  </si>
  <si>
    <t>4I</t>
  </si>
  <si>
    <t>Aggregate value of credit notes issued in respect of B to B supplies (4B),
exports (4C), supplies to SEZs (4D) and deemed exports (4E) shall be
declared here. Table 9B of FORM GSTR-1 may be used for filling up these
details.</t>
  </si>
  <si>
    <t>4J</t>
  </si>
  <si>
    <t>Aggregate value of debit notes issued in respect of B to B supplies (4B),
exports (4C), supplies to SEZs (4D) and deemed exports (4E) shall be
declared here. Table 9B of FORM GSTR-1 may be used for filling up these
details</t>
  </si>
  <si>
    <t>4K &amp; 4L</t>
  </si>
  <si>
    <t>Details of amendments made to B to B supplies (4B), exports (4C), supplies to
SEZs (4D) and deemed exports (4E), credit notes (4I), debit notes (4J) and
refund vouchers shall be declared here. Table 9A and Table 9C of FORM
GSTR-1 may be used for filling up these details.</t>
  </si>
  <si>
    <t>5A</t>
  </si>
  <si>
    <t>Aggregate value of exports (except supplies to SEZs) on which tax has not
been paid shall be declared here. Table 6A of FORM GSTR-1 may be used
for filling up these details.</t>
  </si>
  <si>
    <t>5B</t>
  </si>
  <si>
    <t>Aggregate value of supplies to SEZs on which tax has not been paid shall be
declared here. Table 6B of GSTR-1 may be used for filling up these details.</t>
  </si>
  <si>
    <t>5C</t>
  </si>
  <si>
    <t>Aggregate value of supplies made to registered persons on which tax is
payable by the recipient on reverse charge basis. Details of debit and credit
notes are to be mentioned separately. Table 4B of FORM GSTR-1 may be
used for filling up these details.</t>
  </si>
  <si>
    <t>5D, 5E, 5F</t>
  </si>
  <si>
    <t>Aggregate value of exempted, Nil Rated and Non-GST supplies shall be
declared here. Table 8 of FORM GSTR-1 may be used for filling up these
details.
The value of ―"no supply" shall be declared under Non-GST supply (5F)</t>
  </si>
  <si>
    <t>5H</t>
  </si>
  <si>
    <t>Aggregate value of credit notes issued in respect of supplies declared in 5A,
5B, 5C, 5D, 5E and 5F shall be declared here. Table 9B of FORM GSTR-1
may be used for filling up these details.</t>
  </si>
  <si>
    <t>5I</t>
  </si>
  <si>
    <t>Aggregate value of debit notes issued in respect of supplies declared in 5A,
5B, 5C, 5D, 5E and 5F shall be declared here. Table 9B of FORM GSTR-1
may be used for filling up these details.</t>
  </si>
  <si>
    <t>5J &amp; 5K</t>
  </si>
  <si>
    <t>Details of amendments made to exports (except supplies to SEZs) and supplies to SEZs on which tax has not been paid shall be declared here. Table 9A and Table 9C of FORM GSTR-1 may be used for filling up these details.</t>
  </si>
  <si>
    <t>6A</t>
  </si>
  <si>
    <t>Total input tax credit availed in Table 4A of FORM GSTR-3B for the
taxpayer would be auto-populated here.</t>
  </si>
  <si>
    <t>6B</t>
  </si>
  <si>
    <t>Aggregate value of input tax credit availed on all inward supplies except those on which tax is payable on reverse charge basis but includes supply of services received from SEZs shall be declared here. It may be noted that the total ITC availed is to be classified as ITC on inputs, capital goods and input services. Table 4(A)(5) of FORM GSTR-3B may be used for filling up these details. This shall not include ITC which was availed, reversed and then reclaimed in the ITC ledger. This is to be declared separately under 6(H) below.</t>
  </si>
  <si>
    <t>6C</t>
  </si>
  <si>
    <t>Aggregate value of input tax credit availed on all inward supplies received
from unregistered persons (other than import of services) on which tax is
payable on reverse charge basis shall be declared here. It may be noted that the
total ITC availed is to be classified as ITC on inputs, capital goods and input
services. Table 4(A)(3) of FORM GSTR-3B may be used for filling up these
details.</t>
  </si>
  <si>
    <t>6D</t>
  </si>
  <si>
    <t>Aggregate value of input tax credit availed on all inward supplies received
from registered persons on which tax is payable on reverse charge basis shall
be declared here. It may be noted that the total ITC availed is to be classified
as ITC on inputs, capital goods and input services. Table 4(A)(3) of FORM
GSTR-3B may be used for filling up these details.</t>
  </si>
  <si>
    <t>6E</t>
  </si>
  <si>
    <t>Details of input tax credit availed on import of goods including supply of
goods received from SEZs shall be declared here. It may be noted that the total
ITC availed is to be classified as ITC on inputs and capital goods. Table
4(A)(1) of FORM GSTR-3B may be used for filling up these details.</t>
  </si>
  <si>
    <t>6F</t>
  </si>
  <si>
    <t>Details of input tax credit availed on import of services (excluding inward
supplies from SEZs) shall be declared here. Table 4(A)(2) of FORM GSTR-
3B may be used for filling up these details</t>
  </si>
  <si>
    <t>6G</t>
  </si>
  <si>
    <t>Aggregate value of input tax credit received from input service distributor
shall be declared here. Table 4(A)(4) of FORM GSTR-3B may be used for
filling up these details</t>
  </si>
  <si>
    <t>6H</t>
  </si>
  <si>
    <t>Aggregate value of input tax credit availed, reversed and reclaimed under the
provisions of the Act shall be declared here</t>
  </si>
  <si>
    <t>6J</t>
  </si>
  <si>
    <t>The difference between the total amount of input tax credit availed through
FORM GSTR-3B and input tax credit declared in row B to H shall be
declared here. Ideally, this amount should be zero.</t>
  </si>
  <si>
    <t>6K</t>
  </si>
  <si>
    <t>Details of transition credit received in the electronic credit ledger on filing of
FORM GST TRAN-I including revision of TRAN-I (whether upwards or
downwards), if any shall be declared here.</t>
  </si>
  <si>
    <t>6L</t>
  </si>
  <si>
    <t>Details of transition credit received in the electronic credit ledger after filing
of FORM GST TRAN-II shall be declared here.</t>
  </si>
  <si>
    <t>6M</t>
  </si>
  <si>
    <t>Details of ITC availed but not covered in any of heads specified under 6B to
6L above shall be declared here. Details of ITC availed through FORM ITC-
01 and FORM ITC-02 in the financial year shall be declared here</t>
  </si>
  <si>
    <t>7A, 7B, 7C, 7D</t>
  </si>
  <si>
    <t>Details of input tax credit reversed due to ineligibility or reversals required
under rule 37, 39, 42 and 43 of the CGST Rules, 2017 shall be declared here.</t>
  </si>
  <si>
    <t>7E, 7F, 7G, 7H</t>
  </si>
  <si>
    <t>This column should also contain details of any input tax credit reversed under
section 17(5) of the CGST Act, 2017 and details of ineligible transition credit
claimed under FORM GST TRAN-I or FORM GST TRAN-II and then
subsequently reversed. Table 4(B) of FORM GSTR-3B may be used for
filling up these details. Any ITC reversed through FORM ITC -03 shall be
declared in 7H. If the amount stated in Table 4D of FORM GSTR-3B was not
included in table 4A of FORM GSTR-3B, then no entry should be made in
table 7E of FORM GSTR-9. However, if amount mentioned in table 4D of
FORM GSTR-3B was included in table 4A of FORM GSTR-3B, then entry
will come in 7E of FORM GSTR-9.</t>
  </si>
  <si>
    <t>8A</t>
  </si>
  <si>
    <t>The total credit available for inwards supplies (other than imports and inwards
supplies liable to reverse charge but includes services received from SEZs)
pertaining to FY 2017-18 and reflected in FORM GSTR-2A (table 3 &amp; 5
only) shall be auto-populated in this table. This would be the aggregate of all
the input tax credit that has been declared by the corresponding suppliers in
their FORM GSTR-1</t>
  </si>
  <si>
    <t>8B</t>
  </si>
  <si>
    <t>The input tax credit as declared in Table 6B and 6H shall be auto-populated
here.</t>
  </si>
  <si>
    <t>8C</t>
  </si>
  <si>
    <t>Aggregate value of input tax credit availed on all inward supplies (except
those on which tax is payable on reverse charge basis but includes supply of
services received from SEZs) received during July 2017 to March 2018 but
credit on which was availed between April to September 2018 shall be
declared here. Table 4(A)(5) of FORM GSTR-3B may be used for filling up
these details.</t>
  </si>
  <si>
    <t>8D</t>
  </si>
  <si>
    <t>Aggregate value of the input tax credit which was available in FORM GSTR-
2A (table 3 &amp; 5 only) but not availed in FORM GSTR-3B returns shall be
computed based on values of 8A, 8B and 8C. However, there may be circumstances where the credit availed in FORM GSTR-3B was greater than the credit available in FORM GSTR-2A. In such cases, the value in row 8D shall be negative.</t>
  </si>
  <si>
    <t>8E, 8F</t>
  </si>
  <si>
    <t>The credit which was available and not availed in FORM GSTR-3B and the
credit was not availed in FORM GSTR-3B as the same was ineligible shall be
declared here. Ideally, if 8D is positive, the sum of 8E and 8F shall be equal to
8D.</t>
  </si>
  <si>
    <t>8G</t>
  </si>
  <si>
    <t>Aggregate value of IGST paid at the time of imports (including imports from
SEZs) during the financial year shall be declared here.</t>
  </si>
  <si>
    <t>8H</t>
  </si>
  <si>
    <t>The input tax credit as declared in Table 6E shall be auto-populated here.</t>
  </si>
  <si>
    <t>8I</t>
  </si>
  <si>
    <t>8K</t>
  </si>
  <si>
    <t>The total input tax credit which shall lapse for the current financial year shall
be computed in this row.</t>
  </si>
  <si>
    <t>Part IV is the actual tax paid during the financial year. Payment of tax under Table 6.1 of FORM GSTR-3B may be used for filling up these details.</t>
  </si>
  <si>
    <t>Part V consists of particulars of transactions for the previous financial year but paid in the FORM GSTR-3B of April to September of current FY or date of filing of Annual Return for previous financial year (for example in the annual return for the FY 2017-18,the transactions declared in April to September 2018 for the FY 2017-18 shall be declared), whichever is earlier</t>
  </si>
  <si>
    <t>10 &amp; 11</t>
  </si>
  <si>
    <t>Details of additions or amendments to any of the supplies already declared in
the returns of the previous financial year but such amendments were furnished
in Table 9A, Table 9B and Table 9C of FORM GSTR-1 of April to September of the current financial year or date of filing of Annual Return for the previous financial year, whichever is earlier shall be declared here.</t>
  </si>
  <si>
    <t>Aggregate value of reversal of ITC which was availed in the previous financial year but reversed in returns filed for the months of April to September of the current financial year or date of filing of Annual Return for previous financial year , whichever is earlier shall be declared here. Table 4(B) of FORM GSTR-3B may be used for filling up these details.</t>
  </si>
  <si>
    <t>Details of ITC for goods or services received in the previous financial year but
ITC for the same was availed in returns filed for the months of April to September of the current financial year or date of filing of Annual Return for the previous financial year whichever is earlier shall be declared here. Table 4(A) of FORM GSTR-3B may be used for filling up these details. However, any ITC which was reversed in the FY 2017-18 as per second proviso to sub- section (2) of section 16 but was reclaimed in FY 2018-19, the details of such ITC reclaimed shall be furnished in the annual return for FY 2018-19.</t>
  </si>
  <si>
    <t>15A,
15B,
15C and
15D</t>
  </si>
  <si>
    <t>Aggregate value of refunds claimed, sanctioned, rejected and pending for
processing shall be declared here. Refund claimed will be the aggregate value
of all the refund claims filed in the financial year and will include refunds
which have been sanctioned, rejected or are pending for processing. Refund
sanctioned means the aggregate value of all refund sanction orders. Refund
pending will be the aggregate amount in all refund application for which
acknowledgement has been received and will exclude provisional refunds
received. These will not include details of non-GST refund claims</t>
  </si>
  <si>
    <t>15E, 15F
and 15G</t>
  </si>
  <si>
    <t>Aggregate value of demands of taxes for which an order confirming the
demand has been issued by the adjudicating authority shall be declared here.
Aggregate value of taxes paid out of the total value of confirmed demand as
declared in 15E above shall be declared here. Aggregate value of demands pending recovery out of 15E above shall be declared here.</t>
  </si>
  <si>
    <t>16A</t>
  </si>
  <si>
    <t>Aggregate value of supplies received from composition taxpayers shall be
declared here. Table 5 of FORM GSTR-3B may be used for filling up these
details.</t>
  </si>
  <si>
    <t>16B</t>
  </si>
  <si>
    <t>Aggregate value of all deemed supplies from the principal to the job-worker in terms of sub-section (3) and sub-section (4) of Section 143 of the CGST Act
shall be declared here.</t>
  </si>
  <si>
    <t>16C</t>
  </si>
  <si>
    <t>Aggregate value of all deemed supplies for goods which were sent on
approval basis but were not returned to the principal supplier within one
eighty days of such supply shall be declared here.</t>
  </si>
  <si>
    <t>17 &amp; 18</t>
  </si>
  <si>
    <t>Summary of supplies effected and received against a particular HSN code to
be reported only in this table. It will be optional for taxpayers having annual
turnover up to ₹ 1.50 Cr. It will be mandatory to report HSN code at two digits
level for taxpayers having annual turnover in the preceding year above ₹ 1.50
Cr but up to ₹ 5.00 Cr and at four digits‘ level for taxpayers having annual turnover above ₹ 5.00 Cr. UQC details to be furnished only for supply of goods. Quantity is to be reported net of returns. Table 12 of FORM GSTR- 1 may be used for filling up details in Table 17. It may be noted that this summary details are required to be declared only for those inward supplies which in value independently account for 10 % or more of the total value of inward supplies</t>
  </si>
  <si>
    <t>Late fee will be payable if annual return is filed after the due date.</t>
  </si>
  <si>
    <t>Towards the end of the return, taxpayers shall be given an option to pay any
additional liability declared in this form, through FORM DRC-03. Taxpayers
shall select ―Annual Return‖ in the drop down provided in FORM DRC-03. It
may be noted that such liability can be paid through electronic cash ledger only</t>
  </si>
  <si>
    <t>Paid' cell not linked, negative values accepted here.</t>
  </si>
  <si>
    <t>Difference in Tax amount when calculated</t>
  </si>
  <si>
    <t>Total Taxable Value*</t>
  </si>
  <si>
    <t>HSN</t>
  </si>
  <si>
    <t>01</t>
  </si>
  <si>
    <t>0101</t>
  </si>
  <si>
    <t>01011010</t>
  </si>
  <si>
    <t>01011020</t>
  </si>
  <si>
    <t>01011090</t>
  </si>
  <si>
    <t>01019010</t>
  </si>
  <si>
    <t>01019020</t>
  </si>
  <si>
    <t>01019090</t>
  </si>
  <si>
    <t>0102</t>
  </si>
  <si>
    <t>01021010</t>
  </si>
  <si>
    <t>01021020</t>
  </si>
  <si>
    <t>01021030</t>
  </si>
  <si>
    <t>01021090</t>
  </si>
  <si>
    <t>01029010</t>
  </si>
  <si>
    <t>01029020</t>
  </si>
  <si>
    <t>01029090</t>
  </si>
  <si>
    <t>0103</t>
  </si>
  <si>
    <t>01031000</t>
  </si>
  <si>
    <t>01039100</t>
  </si>
  <si>
    <t>01039200</t>
  </si>
  <si>
    <t>0104</t>
  </si>
  <si>
    <t>01041010</t>
  </si>
  <si>
    <t>01041090</t>
  </si>
  <si>
    <t>01042000</t>
  </si>
  <si>
    <t>0105</t>
  </si>
  <si>
    <t>01051100</t>
  </si>
  <si>
    <t>01051200</t>
  </si>
  <si>
    <t>01051900</t>
  </si>
  <si>
    <t>01059200</t>
  </si>
  <si>
    <t>01059300</t>
  </si>
  <si>
    <t>01059400</t>
  </si>
  <si>
    <t>01059900</t>
  </si>
  <si>
    <t>0106</t>
  </si>
  <si>
    <t>01061100</t>
  </si>
  <si>
    <t>01061200</t>
  </si>
  <si>
    <t>01061900</t>
  </si>
  <si>
    <t>01062000</t>
  </si>
  <si>
    <t>01063100</t>
  </si>
  <si>
    <t>01063200</t>
  </si>
  <si>
    <t>01063900</t>
  </si>
  <si>
    <t>01069010</t>
  </si>
  <si>
    <t>01069020</t>
  </si>
  <si>
    <t>01069090</t>
  </si>
  <si>
    <t>02</t>
  </si>
  <si>
    <t>0201</t>
  </si>
  <si>
    <t>02011000</t>
  </si>
  <si>
    <t>02012000</t>
  </si>
  <si>
    <t>02013000</t>
  </si>
  <si>
    <t>0202</t>
  </si>
  <si>
    <t>02021000</t>
  </si>
  <si>
    <t>02022000</t>
  </si>
  <si>
    <t>02023000</t>
  </si>
  <si>
    <t>0203</t>
  </si>
  <si>
    <t>02031100</t>
  </si>
  <si>
    <t>02031200</t>
  </si>
  <si>
    <t>02031900</t>
  </si>
  <si>
    <t>02032100</t>
  </si>
  <si>
    <t>02032200</t>
  </si>
  <si>
    <t>02032900</t>
  </si>
  <si>
    <t>0204</t>
  </si>
  <si>
    <t>02041000</t>
  </si>
  <si>
    <t>02042100</t>
  </si>
  <si>
    <t>02042200</t>
  </si>
  <si>
    <t>02042300</t>
  </si>
  <si>
    <t>02043000</t>
  </si>
  <si>
    <t>02044100</t>
  </si>
  <si>
    <t>02044200</t>
  </si>
  <si>
    <t>02044300</t>
  </si>
  <si>
    <t>02045000</t>
  </si>
  <si>
    <t>0205</t>
  </si>
  <si>
    <t>02050000</t>
  </si>
  <si>
    <t>0206</t>
  </si>
  <si>
    <t>02061000</t>
  </si>
  <si>
    <t>02062100</t>
  </si>
  <si>
    <t>02062200</t>
  </si>
  <si>
    <t>02062900</t>
  </si>
  <si>
    <t>02063000</t>
  </si>
  <si>
    <t>02064100</t>
  </si>
  <si>
    <t>02064900</t>
  </si>
  <si>
    <t>02068010</t>
  </si>
  <si>
    <t>02068090</t>
  </si>
  <si>
    <t>02069010</t>
  </si>
  <si>
    <t>02069090</t>
  </si>
  <si>
    <t>0207</t>
  </si>
  <si>
    <t>02071100</t>
  </si>
  <si>
    <t>02071200</t>
  </si>
  <si>
    <t>02071300</t>
  </si>
  <si>
    <t>02071400</t>
  </si>
  <si>
    <t>02072400</t>
  </si>
  <si>
    <t>02072500</t>
  </si>
  <si>
    <t>02072600</t>
  </si>
  <si>
    <t>02074100</t>
  </si>
  <si>
    <t>02074200</t>
  </si>
  <si>
    <t>02074300</t>
  </si>
  <si>
    <t>02074400</t>
  </si>
  <si>
    <t>02074500</t>
  </si>
  <si>
    <t>02075100</t>
  </si>
  <si>
    <t>02075200</t>
  </si>
  <si>
    <t>02075300</t>
  </si>
  <si>
    <t>02075400</t>
  </si>
  <si>
    <t>02075500</t>
  </si>
  <si>
    <t>02076000</t>
  </si>
  <si>
    <t>0208</t>
  </si>
  <si>
    <t>02081000</t>
  </si>
  <si>
    <t>02082000</t>
  </si>
  <si>
    <t>02083000</t>
  </si>
  <si>
    <t>02084000</t>
  </si>
  <si>
    <t>02085000</t>
  </si>
  <si>
    <t>02086000</t>
  </si>
  <si>
    <t>02089010</t>
  </si>
  <si>
    <t>02089090</t>
  </si>
  <si>
    <t>020900</t>
  </si>
  <si>
    <t>02091000</t>
  </si>
  <si>
    <t>02099000</t>
  </si>
  <si>
    <t>0210</t>
  </si>
  <si>
    <t>02101100</t>
  </si>
  <si>
    <t>02101200</t>
  </si>
  <si>
    <t>02101900</t>
  </si>
  <si>
    <t>02102000</t>
  </si>
  <si>
    <t>02109100</t>
  </si>
  <si>
    <t>02109200</t>
  </si>
  <si>
    <t>02109300</t>
  </si>
  <si>
    <t>02109900</t>
  </si>
  <si>
    <t>03</t>
  </si>
  <si>
    <t>0301</t>
  </si>
  <si>
    <t>03011100</t>
  </si>
  <si>
    <t>03011900</t>
  </si>
  <si>
    <t>03019100</t>
  </si>
  <si>
    <t>03019200</t>
  </si>
  <si>
    <t>03019400</t>
  </si>
  <si>
    <t>03019500</t>
  </si>
  <si>
    <t>03019900</t>
  </si>
  <si>
    <t>0302</t>
  </si>
  <si>
    <t>03021100</t>
  </si>
  <si>
    <t>03021300</t>
  </si>
  <si>
    <t>03021400</t>
  </si>
  <si>
    <t>03021900</t>
  </si>
  <si>
    <t>03022100</t>
  </si>
  <si>
    <t>03022200</t>
  </si>
  <si>
    <t>03022300</t>
  </si>
  <si>
    <t>03022900</t>
  </si>
  <si>
    <t>03023100</t>
  </si>
  <si>
    <t>03023200</t>
  </si>
  <si>
    <t>03023300</t>
  </si>
  <si>
    <t>03023400</t>
  </si>
  <si>
    <t>03023500</t>
  </si>
  <si>
    <t>03023600</t>
  </si>
  <si>
    <t>03023900</t>
  </si>
  <si>
    <t>03024000</t>
  </si>
  <si>
    <t>03024100</t>
  </si>
  <si>
    <t>03024200</t>
  </si>
  <si>
    <t>03024300</t>
  </si>
  <si>
    <t>03024400</t>
  </si>
  <si>
    <t>03024500</t>
  </si>
  <si>
    <t>03024600</t>
  </si>
  <si>
    <t>03024700</t>
  </si>
  <si>
    <t>03025000</t>
  </si>
  <si>
    <t>03025100</t>
  </si>
  <si>
    <t>03025200</t>
  </si>
  <si>
    <t>03025300</t>
  </si>
  <si>
    <t>03025400</t>
  </si>
  <si>
    <t>03025500</t>
  </si>
  <si>
    <t>03025600</t>
  </si>
  <si>
    <t>03025900</t>
  </si>
  <si>
    <t>03026100</t>
  </si>
  <si>
    <t>03026200</t>
  </si>
  <si>
    <t>03026300</t>
  </si>
  <si>
    <t>03026400</t>
  </si>
  <si>
    <t>03026500</t>
  </si>
  <si>
    <t>03026600</t>
  </si>
  <si>
    <t>03026700</t>
  </si>
  <si>
    <t>03026800</t>
  </si>
  <si>
    <t>03026910</t>
  </si>
  <si>
    <t>03026920</t>
  </si>
  <si>
    <t>03026930</t>
  </si>
  <si>
    <t>03026990</t>
  </si>
  <si>
    <t>03027000</t>
  </si>
  <si>
    <t>03027100</t>
  </si>
  <si>
    <t>03027200</t>
  </si>
  <si>
    <t>03027300</t>
  </si>
  <si>
    <t>03027400</t>
  </si>
  <si>
    <t>03027900</t>
  </si>
  <si>
    <t>03028100</t>
  </si>
  <si>
    <t>03028200</t>
  </si>
  <si>
    <t>03028300</t>
  </si>
  <si>
    <t>03028400</t>
  </si>
  <si>
    <t>03028500</t>
  </si>
  <si>
    <t>03028910</t>
  </si>
  <si>
    <t>03028920</t>
  </si>
  <si>
    <t>03028930</t>
  </si>
  <si>
    <t>03028990</t>
  </si>
  <si>
    <t>03029000</t>
  </si>
  <si>
    <t>0303</t>
  </si>
  <si>
    <t>03031100</t>
  </si>
  <si>
    <t>03031200</t>
  </si>
  <si>
    <t>03031300</t>
  </si>
  <si>
    <t>03031400</t>
  </si>
  <si>
    <t>03031900</t>
  </si>
  <si>
    <t>03032100</t>
  </si>
  <si>
    <t>03032200</t>
  </si>
  <si>
    <t>03032300</t>
  </si>
  <si>
    <t>03032400</t>
  </si>
  <si>
    <t>03032500</t>
  </si>
  <si>
    <t>03032600</t>
  </si>
  <si>
    <t>03032900</t>
  </si>
  <si>
    <t>03033100</t>
  </si>
  <si>
    <t>03033200</t>
  </si>
  <si>
    <t>03033300</t>
  </si>
  <si>
    <t>03033900</t>
  </si>
  <si>
    <t>03034100</t>
  </si>
  <si>
    <t>03034200</t>
  </si>
  <si>
    <t>03034300</t>
  </si>
  <si>
    <t>03034400</t>
  </si>
  <si>
    <t>03034500</t>
  </si>
  <si>
    <t>03034600</t>
  </si>
  <si>
    <t>03034900</t>
  </si>
  <si>
    <t>03035000</t>
  </si>
  <si>
    <t>03035100</t>
  </si>
  <si>
    <t>03035200</t>
  </si>
  <si>
    <t>03035300</t>
  </si>
  <si>
    <t>03035400</t>
  </si>
  <si>
    <t>03035500</t>
  </si>
  <si>
    <t>03035600</t>
  </si>
  <si>
    <t>03035700</t>
  </si>
  <si>
    <t>03036000</t>
  </si>
  <si>
    <t>03036100</t>
  </si>
  <si>
    <t>03036200</t>
  </si>
  <si>
    <t>03036300</t>
  </si>
  <si>
    <t>03036500</t>
  </si>
  <si>
    <t>03036600</t>
  </si>
  <si>
    <t>03036700</t>
  </si>
  <si>
    <t>03036800</t>
  </si>
  <si>
    <t>03036900</t>
  </si>
  <si>
    <t>03037100</t>
  </si>
  <si>
    <t>03037200</t>
  </si>
  <si>
    <t>03037300</t>
  </si>
  <si>
    <t>03037400</t>
  </si>
  <si>
    <t>03037500</t>
  </si>
  <si>
    <t>03037600</t>
  </si>
  <si>
    <t>03037700</t>
  </si>
  <si>
    <t>03037800</t>
  </si>
  <si>
    <t>03037910</t>
  </si>
  <si>
    <t>03037920</t>
  </si>
  <si>
    <t>03037930</t>
  </si>
  <si>
    <t>03037940</t>
  </si>
  <si>
    <t>03037950</t>
  </si>
  <si>
    <t>03037960</t>
  </si>
  <si>
    <t>03037970</t>
  </si>
  <si>
    <t>03037980</t>
  </si>
  <si>
    <t>03037991</t>
  </si>
  <si>
    <t>03037992</t>
  </si>
  <si>
    <t>03037999</t>
  </si>
  <si>
    <t>03038010</t>
  </si>
  <si>
    <t>03038090</t>
  </si>
  <si>
    <t>03038110</t>
  </si>
  <si>
    <t>03038190</t>
  </si>
  <si>
    <t>03038200</t>
  </si>
  <si>
    <t>03038300</t>
  </si>
  <si>
    <t>03038400</t>
  </si>
  <si>
    <t>03038910</t>
  </si>
  <si>
    <t>03038920</t>
  </si>
  <si>
    <t>03038930</t>
  </si>
  <si>
    <t>03038940</t>
  </si>
  <si>
    <t>03038950</t>
  </si>
  <si>
    <t>03038960</t>
  </si>
  <si>
    <t>03038970</t>
  </si>
  <si>
    <t>03038980</t>
  </si>
  <si>
    <t>03038991</t>
  </si>
  <si>
    <t>03038992</t>
  </si>
  <si>
    <t>03038999</t>
  </si>
  <si>
    <t>03039010</t>
  </si>
  <si>
    <t>03039090</t>
  </si>
  <si>
    <t>0304</t>
  </si>
  <si>
    <t>03041000</t>
  </si>
  <si>
    <t>03041100</t>
  </si>
  <si>
    <t>03041200</t>
  </si>
  <si>
    <t>03041900</t>
  </si>
  <si>
    <t>03042010</t>
  </si>
  <si>
    <t>03042020</t>
  </si>
  <si>
    <t>03042030</t>
  </si>
  <si>
    <t>03042040</t>
  </si>
  <si>
    <t>03042050</t>
  </si>
  <si>
    <t>03042090</t>
  </si>
  <si>
    <t>03042100</t>
  </si>
  <si>
    <t>03042200</t>
  </si>
  <si>
    <t>03042910</t>
  </si>
  <si>
    <t>03042920</t>
  </si>
  <si>
    <t>03042930</t>
  </si>
  <si>
    <t>03042940</t>
  </si>
  <si>
    <t>03042950</t>
  </si>
  <si>
    <t>03042990</t>
  </si>
  <si>
    <t>03043100</t>
  </si>
  <si>
    <t>03043200</t>
  </si>
  <si>
    <t>03043300</t>
  </si>
  <si>
    <t>03043900</t>
  </si>
  <si>
    <t>03044100</t>
  </si>
  <si>
    <t>03044200</t>
  </si>
  <si>
    <t>03044300</t>
  </si>
  <si>
    <t>03044400</t>
  </si>
  <si>
    <t>03044500</t>
  </si>
  <si>
    <t>03044600</t>
  </si>
  <si>
    <t>03044910</t>
  </si>
  <si>
    <t>03044920</t>
  </si>
  <si>
    <t>03044930</t>
  </si>
  <si>
    <t>03044940</t>
  </si>
  <si>
    <t>03044990</t>
  </si>
  <si>
    <t>03045100</t>
  </si>
  <si>
    <t>03045200</t>
  </si>
  <si>
    <t>03045300</t>
  </si>
  <si>
    <t>03045400</t>
  </si>
  <si>
    <t>03045500</t>
  </si>
  <si>
    <t>03045910</t>
  </si>
  <si>
    <t>03045920</t>
  </si>
  <si>
    <t>03045930</t>
  </si>
  <si>
    <t>03045940</t>
  </si>
  <si>
    <t>03045990</t>
  </si>
  <si>
    <t>03046100</t>
  </si>
  <si>
    <t>03046200</t>
  </si>
  <si>
    <t>03046300</t>
  </si>
  <si>
    <t>03046900</t>
  </si>
  <si>
    <t>03047100</t>
  </si>
  <si>
    <t>03047200</t>
  </si>
  <si>
    <t>03047300</t>
  </si>
  <si>
    <t>03047400</t>
  </si>
  <si>
    <t>03047500</t>
  </si>
  <si>
    <t>03047900</t>
  </si>
  <si>
    <t>03048100</t>
  </si>
  <si>
    <t>03048200</t>
  </si>
  <si>
    <t>03048300</t>
  </si>
  <si>
    <t>03048400</t>
  </si>
  <si>
    <t>03048500</t>
  </si>
  <si>
    <t>03048600</t>
  </si>
  <si>
    <t>03048700</t>
  </si>
  <si>
    <t>03048910</t>
  </si>
  <si>
    <t>03048920</t>
  </si>
  <si>
    <t>03048930</t>
  </si>
  <si>
    <t>03048990</t>
  </si>
  <si>
    <t>03049000</t>
  </si>
  <si>
    <t>03049100</t>
  </si>
  <si>
    <t>03049200</t>
  </si>
  <si>
    <t>03049300</t>
  </si>
  <si>
    <t>03049400</t>
  </si>
  <si>
    <t>03049500</t>
  </si>
  <si>
    <t>03049900</t>
  </si>
  <si>
    <t>0305</t>
  </si>
  <si>
    <t>03051000</t>
  </si>
  <si>
    <t>03052000</t>
  </si>
  <si>
    <t>03053000</t>
  </si>
  <si>
    <t>03053100</t>
  </si>
  <si>
    <t>03053200</t>
  </si>
  <si>
    <t>03053900</t>
  </si>
  <si>
    <t>03054100</t>
  </si>
  <si>
    <t>03054200</t>
  </si>
  <si>
    <t>03054300</t>
  </si>
  <si>
    <t>03054400</t>
  </si>
  <si>
    <t>03054900</t>
  </si>
  <si>
    <t>03055100</t>
  </si>
  <si>
    <t>03055910</t>
  </si>
  <si>
    <t>03055920</t>
  </si>
  <si>
    <t>03055930</t>
  </si>
  <si>
    <t>03055990</t>
  </si>
  <si>
    <t>03056100</t>
  </si>
  <si>
    <t>03056200</t>
  </si>
  <si>
    <t>03056300</t>
  </si>
  <si>
    <t>03056400</t>
  </si>
  <si>
    <t>03056910</t>
  </si>
  <si>
    <t>03056920</t>
  </si>
  <si>
    <t>03056930</t>
  </si>
  <si>
    <t>03056990</t>
  </si>
  <si>
    <t>03057100</t>
  </si>
  <si>
    <t>03057200</t>
  </si>
  <si>
    <t>03057900</t>
  </si>
  <si>
    <t>0306</t>
  </si>
  <si>
    <t>03061100</t>
  </si>
  <si>
    <t>03061210</t>
  </si>
  <si>
    <t>03061290</t>
  </si>
  <si>
    <t>03061400</t>
  </si>
  <si>
    <t>03061500</t>
  </si>
  <si>
    <t>03061610</t>
  </si>
  <si>
    <t>03061690</t>
  </si>
  <si>
    <t>03061711</t>
  </si>
  <si>
    <t>03061719</t>
  </si>
  <si>
    <t>03061790</t>
  </si>
  <si>
    <t>03061900</t>
  </si>
  <si>
    <t>03062100</t>
  </si>
  <si>
    <t>03062200</t>
  </si>
  <si>
    <t>03062400</t>
  </si>
  <si>
    <t>03062500</t>
  </si>
  <si>
    <t>03062600</t>
  </si>
  <si>
    <t>03062710</t>
  </si>
  <si>
    <t>03062790</t>
  </si>
  <si>
    <t>03062900</t>
  </si>
  <si>
    <t>0307</t>
  </si>
  <si>
    <t>03071100</t>
  </si>
  <si>
    <t>03071900</t>
  </si>
  <si>
    <t>03072100</t>
  </si>
  <si>
    <t>03072900</t>
  </si>
  <si>
    <t>03073100</t>
  </si>
  <si>
    <t>03073910</t>
  </si>
  <si>
    <t>03073990</t>
  </si>
  <si>
    <t>03074110</t>
  </si>
  <si>
    <t>03074120</t>
  </si>
  <si>
    <t>03074910</t>
  </si>
  <si>
    <t>03074920</t>
  </si>
  <si>
    <t>03074930</t>
  </si>
  <si>
    <t>03074990</t>
  </si>
  <si>
    <t>03075100</t>
  </si>
  <si>
    <t>03075900</t>
  </si>
  <si>
    <t>03076000</t>
  </si>
  <si>
    <t>03077100</t>
  </si>
  <si>
    <t>03077900</t>
  </si>
  <si>
    <t>03078100</t>
  </si>
  <si>
    <t>03078900</t>
  </si>
  <si>
    <t>03079100</t>
  </si>
  <si>
    <t>03079900</t>
  </si>
  <si>
    <t>03079910</t>
  </si>
  <si>
    <t>03079920</t>
  </si>
  <si>
    <t>03079990</t>
  </si>
  <si>
    <t>0308</t>
  </si>
  <si>
    <t>03081100</t>
  </si>
  <si>
    <t>03081900</t>
  </si>
  <si>
    <t>03082100</t>
  </si>
  <si>
    <t>03082900</t>
  </si>
  <si>
    <t>03083010</t>
  </si>
  <si>
    <t>03083020</t>
  </si>
  <si>
    <t>03089000</t>
  </si>
  <si>
    <t>04</t>
  </si>
  <si>
    <t>0401</t>
  </si>
  <si>
    <t>04011000</t>
  </si>
  <si>
    <t>04012000</t>
  </si>
  <si>
    <t>04014000</t>
  </si>
  <si>
    <t>04015000</t>
  </si>
  <si>
    <t>0402</t>
  </si>
  <si>
    <t>04021010</t>
  </si>
  <si>
    <t>04021020</t>
  </si>
  <si>
    <t>04021090</t>
  </si>
  <si>
    <t>04022100</t>
  </si>
  <si>
    <t>04022910</t>
  </si>
  <si>
    <t>04022920</t>
  </si>
  <si>
    <t>04022990</t>
  </si>
  <si>
    <t>04029110</t>
  </si>
  <si>
    <t>04029190</t>
  </si>
  <si>
    <t>04029910</t>
  </si>
  <si>
    <t>04029920</t>
  </si>
  <si>
    <t>04029990</t>
  </si>
  <si>
    <t>0403</t>
  </si>
  <si>
    <t>04031000</t>
  </si>
  <si>
    <t>04039010</t>
  </si>
  <si>
    <t>04039090</t>
  </si>
  <si>
    <t>0404</t>
  </si>
  <si>
    <t>04041010</t>
  </si>
  <si>
    <t>04041020</t>
  </si>
  <si>
    <t>04041090</t>
  </si>
  <si>
    <t>04049000</t>
  </si>
  <si>
    <t>0405</t>
  </si>
  <si>
    <t>04051000</t>
  </si>
  <si>
    <t>04052000</t>
  </si>
  <si>
    <t>04059010</t>
  </si>
  <si>
    <t>04059020</t>
  </si>
  <si>
    <t>04059090</t>
  </si>
  <si>
    <t>0406</t>
  </si>
  <si>
    <t>04061000</t>
  </si>
  <si>
    <t>04062000</t>
  </si>
  <si>
    <t>04063000</t>
  </si>
  <si>
    <t>04064000</t>
  </si>
  <si>
    <t>04069000</t>
  </si>
  <si>
    <t>0407</t>
  </si>
  <si>
    <t>04071100</t>
  </si>
  <si>
    <t>04071910</t>
  </si>
  <si>
    <t>04071990</t>
  </si>
  <si>
    <t>04072100</t>
  </si>
  <si>
    <t>04072900</t>
  </si>
  <si>
    <t>0408</t>
  </si>
  <si>
    <t>04081100</t>
  </si>
  <si>
    <t>04081900</t>
  </si>
  <si>
    <t>04089100</t>
  </si>
  <si>
    <t>04089900</t>
  </si>
  <si>
    <t>0409</t>
  </si>
  <si>
    <t>04090000</t>
  </si>
  <si>
    <t>0410</t>
  </si>
  <si>
    <t>04100010</t>
  </si>
  <si>
    <t>04100020</t>
  </si>
  <si>
    <t>04100090</t>
  </si>
  <si>
    <t>05</t>
  </si>
  <si>
    <t>0501</t>
  </si>
  <si>
    <t>05010010</t>
  </si>
  <si>
    <t>05010020</t>
  </si>
  <si>
    <t>0502</t>
  </si>
  <si>
    <t>05021010</t>
  </si>
  <si>
    <t>05021020</t>
  </si>
  <si>
    <t>05029010</t>
  </si>
  <si>
    <t>05029020</t>
  </si>
  <si>
    <t>05029090</t>
  </si>
  <si>
    <t>0503</t>
  </si>
  <si>
    <t>05030000</t>
  </si>
  <si>
    <t>0504</t>
  </si>
  <si>
    <t>05040010</t>
  </si>
  <si>
    <t>05040020</t>
  </si>
  <si>
    <t>05040031</t>
  </si>
  <si>
    <t>05040039</t>
  </si>
  <si>
    <t>05040041</t>
  </si>
  <si>
    <t>05040049</t>
  </si>
  <si>
    <t>05040051</t>
  </si>
  <si>
    <t>05040059</t>
  </si>
  <si>
    <t>0505</t>
  </si>
  <si>
    <t>05051010</t>
  </si>
  <si>
    <t>05051090</t>
  </si>
  <si>
    <t>05059010</t>
  </si>
  <si>
    <t>05059021</t>
  </si>
  <si>
    <t>05059029</t>
  </si>
  <si>
    <t>05059031</t>
  </si>
  <si>
    <t>05059039</t>
  </si>
  <si>
    <t>05059091</t>
  </si>
  <si>
    <t>05059099</t>
  </si>
  <si>
    <t>0506</t>
  </si>
  <si>
    <t>05061011</t>
  </si>
  <si>
    <t>05061019</t>
  </si>
  <si>
    <t>05061021</t>
  </si>
  <si>
    <t>05061029</t>
  </si>
  <si>
    <t>05061031</t>
  </si>
  <si>
    <t>05061039</t>
  </si>
  <si>
    <t>05061041</t>
  </si>
  <si>
    <t>05061049</t>
  </si>
  <si>
    <t>05069011</t>
  </si>
  <si>
    <t>05069019</t>
  </si>
  <si>
    <t>05069091</t>
  </si>
  <si>
    <t>05069099</t>
  </si>
  <si>
    <t>0507</t>
  </si>
  <si>
    <t>05071010</t>
  </si>
  <si>
    <t>05071020</t>
  </si>
  <si>
    <t>05079010</t>
  </si>
  <si>
    <t>05079020</t>
  </si>
  <si>
    <t>05079030</t>
  </si>
  <si>
    <t>05079040</t>
  </si>
  <si>
    <t>05079050</t>
  </si>
  <si>
    <t>05079060</t>
  </si>
  <si>
    <t>05079070</t>
  </si>
  <si>
    <t>05079090</t>
  </si>
  <si>
    <t>0508</t>
  </si>
  <si>
    <t>05080010</t>
  </si>
  <si>
    <t>05080020</t>
  </si>
  <si>
    <t>05080030</t>
  </si>
  <si>
    <t>05080040</t>
  </si>
  <si>
    <t>05080050</t>
  </si>
  <si>
    <t>05080090</t>
  </si>
  <si>
    <t>0509</t>
  </si>
  <si>
    <t>05090010</t>
  </si>
  <si>
    <t>05090090</t>
  </si>
  <si>
    <t>0510</t>
  </si>
  <si>
    <t>05100010</t>
  </si>
  <si>
    <t>05100020</t>
  </si>
  <si>
    <t>05100030</t>
  </si>
  <si>
    <t>05100091</t>
  </si>
  <si>
    <t>05100099</t>
  </si>
  <si>
    <t>0511</t>
  </si>
  <si>
    <t>05111000</t>
  </si>
  <si>
    <t>05119110</t>
  </si>
  <si>
    <t>05119120</t>
  </si>
  <si>
    <t>05119130</t>
  </si>
  <si>
    <t>05119190</t>
  </si>
  <si>
    <t>05119911</t>
  </si>
  <si>
    <t>05119919</t>
  </si>
  <si>
    <t>05119921</t>
  </si>
  <si>
    <t>05119929</t>
  </si>
  <si>
    <t>05119991</t>
  </si>
  <si>
    <t>05119992</t>
  </si>
  <si>
    <t>05119999</t>
  </si>
  <si>
    <t>06</t>
  </si>
  <si>
    <t>0601</t>
  </si>
  <si>
    <t>06011000</t>
  </si>
  <si>
    <t>06012010</t>
  </si>
  <si>
    <t>06012021</t>
  </si>
  <si>
    <t>06012022</t>
  </si>
  <si>
    <t>06012090</t>
  </si>
  <si>
    <t>0602</t>
  </si>
  <si>
    <t>06021000</t>
  </si>
  <si>
    <t>06022010</t>
  </si>
  <si>
    <t>06022020</t>
  </si>
  <si>
    <t>06022090</t>
  </si>
  <si>
    <t>06023000</t>
  </si>
  <si>
    <t>06024000</t>
  </si>
  <si>
    <t>06029010</t>
  </si>
  <si>
    <t>06029020</t>
  </si>
  <si>
    <t>06029030</t>
  </si>
  <si>
    <t>06029090</t>
  </si>
  <si>
    <t>0603</t>
  </si>
  <si>
    <t>06031000</t>
  </si>
  <si>
    <t>06031100</t>
  </si>
  <si>
    <t>06031200</t>
  </si>
  <si>
    <t>06031300</t>
  </si>
  <si>
    <t>06031400</t>
  </si>
  <si>
    <t>06031900</t>
  </si>
  <si>
    <t>06039000</t>
  </si>
  <si>
    <t>0604</t>
  </si>
  <si>
    <t>06041000</t>
  </si>
  <si>
    <t>06049100</t>
  </si>
  <si>
    <t>06049900</t>
  </si>
  <si>
    <t>07</t>
  </si>
  <si>
    <t>0701</t>
  </si>
  <si>
    <t>07011000</t>
  </si>
  <si>
    <t>07019000</t>
  </si>
  <si>
    <t>0702</t>
  </si>
  <si>
    <t>07020000</t>
  </si>
  <si>
    <t>0703</t>
  </si>
  <si>
    <t>07031010</t>
  </si>
  <si>
    <t>07031020</t>
  </si>
  <si>
    <t>07032000</t>
  </si>
  <si>
    <t>07039000</t>
  </si>
  <si>
    <t>0704</t>
  </si>
  <si>
    <t>07041000</t>
  </si>
  <si>
    <t>07042000</t>
  </si>
  <si>
    <t>07049000</t>
  </si>
  <si>
    <t>0705</t>
  </si>
  <si>
    <t>07051100</t>
  </si>
  <si>
    <t>07051900</t>
  </si>
  <si>
    <t>07052100</t>
  </si>
  <si>
    <t>07052900</t>
  </si>
  <si>
    <t>0706</t>
  </si>
  <si>
    <t>07061000</t>
  </si>
  <si>
    <t>07069010</t>
  </si>
  <si>
    <t>07069020</t>
  </si>
  <si>
    <t>07069030</t>
  </si>
  <si>
    <t>07069090</t>
  </si>
  <si>
    <t>0707</t>
  </si>
  <si>
    <t>07070000</t>
  </si>
  <si>
    <t>0708</t>
  </si>
  <si>
    <t>07081000</t>
  </si>
  <si>
    <t>07082000</t>
  </si>
  <si>
    <t>07089000</t>
  </si>
  <si>
    <t>0709</t>
  </si>
  <si>
    <t>07091000</t>
  </si>
  <si>
    <t>07092000</t>
  </si>
  <si>
    <t>07093000</t>
  </si>
  <si>
    <t>07094000</t>
  </si>
  <si>
    <t>07095100</t>
  </si>
  <si>
    <t>07095200</t>
  </si>
  <si>
    <t>07095900</t>
  </si>
  <si>
    <t>07096010</t>
  </si>
  <si>
    <t>07096090</t>
  </si>
  <si>
    <t>07097000</t>
  </si>
  <si>
    <t>07099090</t>
  </si>
  <si>
    <t>07099100</t>
  </si>
  <si>
    <t>07099200</t>
  </si>
  <si>
    <t>07099300</t>
  </si>
  <si>
    <t>07099910</t>
  </si>
  <si>
    <t>07099920</t>
  </si>
  <si>
    <t>07099990</t>
  </si>
  <si>
    <t>0710</t>
  </si>
  <si>
    <t>07101000</t>
  </si>
  <si>
    <t>07102100</t>
  </si>
  <si>
    <t>07102200</t>
  </si>
  <si>
    <t>07102900</t>
  </si>
  <si>
    <t>07103000</t>
  </si>
  <si>
    <t>07104000</t>
  </si>
  <si>
    <t>07108010</t>
  </si>
  <si>
    <t>07108090</t>
  </si>
  <si>
    <t>07109000</t>
  </si>
  <si>
    <t>0711</t>
  </si>
  <si>
    <t>07112000</t>
  </si>
  <si>
    <t>07113000</t>
  </si>
  <si>
    <t>07114000</t>
  </si>
  <si>
    <t>07115100</t>
  </si>
  <si>
    <t>07115900</t>
  </si>
  <si>
    <t>07119010</t>
  </si>
  <si>
    <t>07119020</t>
  </si>
  <si>
    <t>07119090</t>
  </si>
  <si>
    <t>0712</t>
  </si>
  <si>
    <t>07122000</t>
  </si>
  <si>
    <t>07123100</t>
  </si>
  <si>
    <t>07123200</t>
  </si>
  <si>
    <t>07123300</t>
  </si>
  <si>
    <t>07123900</t>
  </si>
  <si>
    <t>07129010</t>
  </si>
  <si>
    <t>07129020</t>
  </si>
  <si>
    <t>07129030</t>
  </si>
  <si>
    <t>07129040</t>
  </si>
  <si>
    <t>07129050</t>
  </si>
  <si>
    <t>07129060</t>
  </si>
  <si>
    <t>07129090</t>
  </si>
  <si>
    <t>0713</t>
  </si>
  <si>
    <t>07131000</t>
  </si>
  <si>
    <t>07132000</t>
  </si>
  <si>
    <t>07133100</t>
  </si>
  <si>
    <t>07133200</t>
  </si>
  <si>
    <t>07133300</t>
  </si>
  <si>
    <t>07133400</t>
  </si>
  <si>
    <t>07133500</t>
  </si>
  <si>
    <t>07133910</t>
  </si>
  <si>
    <t>07133990</t>
  </si>
  <si>
    <t>07134000</t>
  </si>
  <si>
    <t>07135000</t>
  </si>
  <si>
    <t>07136000</t>
  </si>
  <si>
    <t>07139010</t>
  </si>
  <si>
    <t>07139090</t>
  </si>
  <si>
    <t>0714</t>
  </si>
  <si>
    <t>07141000</t>
  </si>
  <si>
    <t>07142000</t>
  </si>
  <si>
    <t>07143000</t>
  </si>
  <si>
    <t>07144000</t>
  </si>
  <si>
    <t>07145000</t>
  </si>
  <si>
    <t>07149010</t>
  </si>
  <si>
    <t>07149090</t>
  </si>
  <si>
    <t>08</t>
  </si>
  <si>
    <t>0801</t>
  </si>
  <si>
    <t>08011100</t>
  </si>
  <si>
    <t>08011210</t>
  </si>
  <si>
    <t>08011220</t>
  </si>
  <si>
    <t>08011290</t>
  </si>
  <si>
    <t>08011910</t>
  </si>
  <si>
    <t>08011920</t>
  </si>
  <si>
    <t>08011990</t>
  </si>
  <si>
    <t>08012100</t>
  </si>
  <si>
    <t>08012200</t>
  </si>
  <si>
    <t>08013210</t>
  </si>
  <si>
    <t>08013220</t>
  </si>
  <si>
    <t>08013290</t>
  </si>
  <si>
    <t>0802</t>
  </si>
  <si>
    <t>08021100</t>
  </si>
  <si>
    <t>08021200</t>
  </si>
  <si>
    <t>08022100</t>
  </si>
  <si>
    <t>08022200</t>
  </si>
  <si>
    <t>08023100</t>
  </si>
  <si>
    <t>08023200</t>
  </si>
  <si>
    <t>08024100</t>
  </si>
  <si>
    <t>08024200</t>
  </si>
  <si>
    <t>08025100</t>
  </si>
  <si>
    <t>08025200</t>
  </si>
  <si>
    <t>08026100</t>
  </si>
  <si>
    <t>08026200</t>
  </si>
  <si>
    <t>08027000</t>
  </si>
  <si>
    <t>08028010</t>
  </si>
  <si>
    <t>08028020</t>
  </si>
  <si>
    <t>08028030</t>
  </si>
  <si>
    <t>08028090</t>
  </si>
  <si>
    <t>08029000</t>
  </si>
  <si>
    <t>0803</t>
  </si>
  <si>
    <t>08031010</t>
  </si>
  <si>
    <t>08031090</t>
  </si>
  <si>
    <t>08039010</t>
  </si>
  <si>
    <t>08039090</t>
  </si>
  <si>
    <t>0804</t>
  </si>
  <si>
    <t>08041010</t>
  </si>
  <si>
    <t>08041020</t>
  </si>
  <si>
    <t>08041030</t>
  </si>
  <si>
    <t>08041090</t>
  </si>
  <si>
    <t>08042010</t>
  </si>
  <si>
    <t>08042090</t>
  </si>
  <si>
    <t>08043000</t>
  </si>
  <si>
    <t>08044000</t>
  </si>
  <si>
    <t>08045010</t>
  </si>
  <si>
    <t>08045020</t>
  </si>
  <si>
    <t>08045030</t>
  </si>
  <si>
    <t>08045040</t>
  </si>
  <si>
    <t>08045090</t>
  </si>
  <si>
    <t>0805</t>
  </si>
  <si>
    <t>08051000</t>
  </si>
  <si>
    <t>08052000</t>
  </si>
  <si>
    <t>08054000</t>
  </si>
  <si>
    <t>08055000</t>
  </si>
  <si>
    <t>08059000</t>
  </si>
  <si>
    <t>0806</t>
  </si>
  <si>
    <t>08061000</t>
  </si>
  <si>
    <t>08062010</t>
  </si>
  <si>
    <t>08062090</t>
  </si>
  <si>
    <t>0807</t>
  </si>
  <si>
    <t>08071100</t>
  </si>
  <si>
    <t>08071900</t>
  </si>
  <si>
    <t>08072000</t>
  </si>
  <si>
    <t>0808</t>
  </si>
  <si>
    <t>08081000</t>
  </si>
  <si>
    <t>08083000</t>
  </si>
  <si>
    <t>08084000</t>
  </si>
  <si>
    <t>0809</t>
  </si>
  <si>
    <t>08091000</t>
  </si>
  <si>
    <t>08092100</t>
  </si>
  <si>
    <t>08092900</t>
  </si>
  <si>
    <t>08093000</t>
  </si>
  <si>
    <t>08094000</t>
  </si>
  <si>
    <t>0810</t>
  </si>
  <si>
    <t>08101000</t>
  </si>
  <si>
    <t>08102000</t>
  </si>
  <si>
    <t>08103000</t>
  </si>
  <si>
    <t>08104000</t>
  </si>
  <si>
    <t>08105000</t>
  </si>
  <si>
    <t>08106000</t>
  </si>
  <si>
    <t>08107000</t>
  </si>
  <si>
    <t>08109010</t>
  </si>
  <si>
    <t>08109020</t>
  </si>
  <si>
    <t>08109030</t>
  </si>
  <si>
    <t>08109040</t>
  </si>
  <si>
    <t>08109050</t>
  </si>
  <si>
    <t>08109060</t>
  </si>
  <si>
    <t>08109090</t>
  </si>
  <si>
    <t>0811</t>
  </si>
  <si>
    <t>08111010</t>
  </si>
  <si>
    <t>08111020</t>
  </si>
  <si>
    <t>08111090</t>
  </si>
  <si>
    <t>08112010</t>
  </si>
  <si>
    <t>08112020</t>
  </si>
  <si>
    <t>08112090</t>
  </si>
  <si>
    <t>08119010</t>
  </si>
  <si>
    <t>08119090</t>
  </si>
  <si>
    <t>0812</t>
  </si>
  <si>
    <t>08121000</t>
  </si>
  <si>
    <t>08129010</t>
  </si>
  <si>
    <t>08129090</t>
  </si>
  <si>
    <t>0813</t>
  </si>
  <si>
    <t>08131000</t>
  </si>
  <si>
    <t>08132000</t>
  </si>
  <si>
    <t>08133000</t>
  </si>
  <si>
    <t>08134010</t>
  </si>
  <si>
    <t>08134020</t>
  </si>
  <si>
    <t>08134090</t>
  </si>
  <si>
    <t>08135010</t>
  </si>
  <si>
    <t>08135020</t>
  </si>
  <si>
    <t>0814</t>
  </si>
  <si>
    <t>08140000</t>
  </si>
  <si>
    <t>09</t>
  </si>
  <si>
    <t>0901</t>
  </si>
  <si>
    <t>09011111</t>
  </si>
  <si>
    <t>09011112</t>
  </si>
  <si>
    <t>09011113</t>
  </si>
  <si>
    <t>09011119</t>
  </si>
  <si>
    <t>09011121</t>
  </si>
  <si>
    <t>09011122</t>
  </si>
  <si>
    <t>09011123</t>
  </si>
  <si>
    <t>09011124</t>
  </si>
  <si>
    <t>09011129</t>
  </si>
  <si>
    <t>09011131</t>
  </si>
  <si>
    <t>09011132</t>
  </si>
  <si>
    <t>09011133</t>
  </si>
  <si>
    <t>09011139</t>
  </si>
  <si>
    <t>09011141</t>
  </si>
  <si>
    <t>09011142</t>
  </si>
  <si>
    <t>09011143</t>
  </si>
  <si>
    <t>09011144</t>
  </si>
  <si>
    <t>09011145</t>
  </si>
  <si>
    <t>09011149</t>
  </si>
  <si>
    <t>09011190</t>
  </si>
  <si>
    <t>09011200</t>
  </si>
  <si>
    <t>09012110</t>
  </si>
  <si>
    <t>09012190</t>
  </si>
  <si>
    <t>09012210</t>
  </si>
  <si>
    <t>09012290</t>
  </si>
  <si>
    <t>09019010</t>
  </si>
  <si>
    <t>09019020</t>
  </si>
  <si>
    <t>09019090</t>
  </si>
  <si>
    <t>0902</t>
  </si>
  <si>
    <t>09021010</t>
  </si>
  <si>
    <t>09021020</t>
  </si>
  <si>
    <t>09021030</t>
  </si>
  <si>
    <t>09021090</t>
  </si>
  <si>
    <t>09022010</t>
  </si>
  <si>
    <t>09022020</t>
  </si>
  <si>
    <t>09022030</t>
  </si>
  <si>
    <t>09022040</t>
  </si>
  <si>
    <t>09022090</t>
  </si>
  <si>
    <t>09023010</t>
  </si>
  <si>
    <t>09023020</t>
  </si>
  <si>
    <t>09023030</t>
  </si>
  <si>
    <t>09023090</t>
  </si>
  <si>
    <t>09024010</t>
  </si>
  <si>
    <t>09024020</t>
  </si>
  <si>
    <t>09024030</t>
  </si>
  <si>
    <t>09024040</t>
  </si>
  <si>
    <t>09024050</t>
  </si>
  <si>
    <t>09024060</t>
  </si>
  <si>
    <t>09024090</t>
  </si>
  <si>
    <t>0903</t>
  </si>
  <si>
    <t>09030000</t>
  </si>
  <si>
    <t>0904</t>
  </si>
  <si>
    <t>09041110</t>
  </si>
  <si>
    <t>09041120</t>
  </si>
  <si>
    <t>09041130</t>
  </si>
  <si>
    <t>09041140</t>
  </si>
  <si>
    <t>09041150</t>
  </si>
  <si>
    <t>09041160</t>
  </si>
  <si>
    <t>09041170</t>
  </si>
  <si>
    <t>09041180</t>
  </si>
  <si>
    <t>09041190</t>
  </si>
  <si>
    <t>09041200</t>
  </si>
  <si>
    <t>09042110</t>
  </si>
  <si>
    <t>09042120</t>
  </si>
  <si>
    <t>09042211</t>
  </si>
  <si>
    <t>09042212</t>
  </si>
  <si>
    <t>09042219</t>
  </si>
  <si>
    <t>09042221</t>
  </si>
  <si>
    <t>09042229</t>
  </si>
  <si>
    <t>0905</t>
  </si>
  <si>
    <t>09051000</t>
  </si>
  <si>
    <t>09052000</t>
  </si>
  <si>
    <t>0906</t>
  </si>
  <si>
    <t>09061010</t>
  </si>
  <si>
    <t>09061020</t>
  </si>
  <si>
    <t>09061030</t>
  </si>
  <si>
    <t>09061090</t>
  </si>
  <si>
    <t>09061110</t>
  </si>
  <si>
    <t>09061120</t>
  </si>
  <si>
    <t>09061190</t>
  </si>
  <si>
    <t>09061910</t>
  </si>
  <si>
    <t>09061990</t>
  </si>
  <si>
    <t>09062000</t>
  </si>
  <si>
    <t>0907</t>
  </si>
  <si>
    <t>09071010</t>
  </si>
  <si>
    <t>09071020</t>
  </si>
  <si>
    <t>09071030</t>
  </si>
  <si>
    <t>09071090</t>
  </si>
  <si>
    <t>09072000</t>
  </si>
  <si>
    <t>0908</t>
  </si>
  <si>
    <t>09081110</t>
  </si>
  <si>
    <t>09081120</t>
  </si>
  <si>
    <t>09081200</t>
  </si>
  <si>
    <t>09082100</t>
  </si>
  <si>
    <t>09082200</t>
  </si>
  <si>
    <t>09083110</t>
  </si>
  <si>
    <t>09083120</t>
  </si>
  <si>
    <t>09083130</t>
  </si>
  <si>
    <t>09083140</t>
  </si>
  <si>
    <t>09083150</t>
  </si>
  <si>
    <t>09083190</t>
  </si>
  <si>
    <t>09083210</t>
  </si>
  <si>
    <t>09083220</t>
  </si>
  <si>
    <t>09083230</t>
  </si>
  <si>
    <t>09083290</t>
  </si>
  <si>
    <t>0909</t>
  </si>
  <si>
    <t>09092110</t>
  </si>
  <si>
    <t>09092190</t>
  </si>
  <si>
    <t>09092200</t>
  </si>
  <si>
    <t>09093111</t>
  </si>
  <si>
    <t>09093121</t>
  </si>
  <si>
    <t>09093129</t>
  </si>
  <si>
    <t>09093200</t>
  </si>
  <si>
    <t>09096111</t>
  </si>
  <si>
    <t>09096119</t>
  </si>
  <si>
    <t>09096121</t>
  </si>
  <si>
    <t>09096129</t>
  </si>
  <si>
    <t>09096131</t>
  </si>
  <si>
    <t>09096139</t>
  </si>
  <si>
    <t>09096141</t>
  </si>
  <si>
    <t>09096149</t>
  </si>
  <si>
    <t>09096210</t>
  </si>
  <si>
    <t>09096220</t>
  </si>
  <si>
    <t>09096230</t>
  </si>
  <si>
    <t>09096240</t>
  </si>
  <si>
    <t>0910</t>
  </si>
  <si>
    <t>09101110</t>
  </si>
  <si>
    <t>09101120</t>
  </si>
  <si>
    <t>09101130</t>
  </si>
  <si>
    <t>09101190</t>
  </si>
  <si>
    <t>09101210</t>
  </si>
  <si>
    <t>09101290</t>
  </si>
  <si>
    <t>09102010</t>
  </si>
  <si>
    <t>09102020</t>
  </si>
  <si>
    <t>09102090</t>
  </si>
  <si>
    <t>09103010</t>
  </si>
  <si>
    <t>09103020</t>
  </si>
  <si>
    <t>09103030</t>
  </si>
  <si>
    <t>09103090</t>
  </si>
  <si>
    <t>09104010</t>
  </si>
  <si>
    <t>09104020</t>
  </si>
  <si>
    <t>09104030</t>
  </si>
  <si>
    <t>09105000</t>
  </si>
  <si>
    <t>09109100</t>
  </si>
  <si>
    <t>09109911</t>
  </si>
  <si>
    <t>09109912</t>
  </si>
  <si>
    <t>09109913</t>
  </si>
  <si>
    <t>09109914</t>
  </si>
  <si>
    <t>09109915</t>
  </si>
  <si>
    <t>09109919</t>
  </si>
  <si>
    <t>09109921</t>
  </si>
  <si>
    <t>09109923</t>
  </si>
  <si>
    <t>09109924</t>
  </si>
  <si>
    <t>09109925</t>
  </si>
  <si>
    <t>09109926</t>
  </si>
  <si>
    <t>09109927</t>
  </si>
  <si>
    <t>09109929</t>
  </si>
  <si>
    <t>09109939</t>
  </si>
  <si>
    <t>09109990</t>
  </si>
  <si>
    <t>10</t>
  </si>
  <si>
    <t>1001</t>
  </si>
  <si>
    <t>10011010</t>
  </si>
  <si>
    <t>10011090</t>
  </si>
  <si>
    <t>10019010</t>
  </si>
  <si>
    <t>10019020</t>
  </si>
  <si>
    <t>10019031</t>
  </si>
  <si>
    <t>10019039</t>
  </si>
  <si>
    <t>1002</t>
  </si>
  <si>
    <t>10020010</t>
  </si>
  <si>
    <t>10020090</t>
  </si>
  <si>
    <t>1003</t>
  </si>
  <si>
    <t>10030010</t>
  </si>
  <si>
    <t>10030090</t>
  </si>
  <si>
    <t>1004</t>
  </si>
  <si>
    <t>10040010</t>
  </si>
  <si>
    <t>10040090</t>
  </si>
  <si>
    <t>1005</t>
  </si>
  <si>
    <t>10051000</t>
  </si>
  <si>
    <t>10059000</t>
  </si>
  <si>
    <t>1006</t>
  </si>
  <si>
    <t>10061010</t>
  </si>
  <si>
    <t>10061090</t>
  </si>
  <si>
    <t>10062000</t>
  </si>
  <si>
    <t>10063010</t>
  </si>
  <si>
    <t>10063020</t>
  </si>
  <si>
    <t>10063090</t>
  </si>
  <si>
    <t>10064000</t>
  </si>
  <si>
    <t>1007</t>
  </si>
  <si>
    <t>10070010</t>
  </si>
  <si>
    <t>10070090</t>
  </si>
  <si>
    <t>1008</t>
  </si>
  <si>
    <t>10081010</t>
  </si>
  <si>
    <t>10081090</t>
  </si>
  <si>
    <t>10082011</t>
  </si>
  <si>
    <t>10082019</t>
  </si>
  <si>
    <t>10082021</t>
  </si>
  <si>
    <t>10082029</t>
  </si>
  <si>
    <t>10082031</t>
  </si>
  <si>
    <t>10082039</t>
  </si>
  <si>
    <t>10083010</t>
  </si>
  <si>
    <t>10083090</t>
  </si>
  <si>
    <t>10089010</t>
  </si>
  <si>
    <t>10089090</t>
  </si>
  <si>
    <t>1009</t>
  </si>
  <si>
    <t>10091090</t>
  </si>
  <si>
    <t>11</t>
  </si>
  <si>
    <t>1101</t>
  </si>
  <si>
    <t>11010000</t>
  </si>
  <si>
    <t>1102</t>
  </si>
  <si>
    <t>11021000</t>
  </si>
  <si>
    <t>11022000</t>
  </si>
  <si>
    <t>11023000</t>
  </si>
  <si>
    <t>11029000</t>
  </si>
  <si>
    <t>1103</t>
  </si>
  <si>
    <t>11031110</t>
  </si>
  <si>
    <t>11031120</t>
  </si>
  <si>
    <t>11031300</t>
  </si>
  <si>
    <t>11031900</t>
  </si>
  <si>
    <t>11032000</t>
  </si>
  <si>
    <t>1104</t>
  </si>
  <si>
    <t>11041200</t>
  </si>
  <si>
    <t>11041900</t>
  </si>
  <si>
    <t>11042200</t>
  </si>
  <si>
    <t>11042300</t>
  </si>
  <si>
    <t>11042900</t>
  </si>
  <si>
    <t>11043000</t>
  </si>
  <si>
    <t>1105</t>
  </si>
  <si>
    <t>11051000</t>
  </si>
  <si>
    <t>11052000</t>
  </si>
  <si>
    <t>1106</t>
  </si>
  <si>
    <t>11061000</t>
  </si>
  <si>
    <t>11062010</t>
  </si>
  <si>
    <t>11062020</t>
  </si>
  <si>
    <t>11062090</t>
  </si>
  <si>
    <t>11063010</t>
  </si>
  <si>
    <t>11063020</t>
  </si>
  <si>
    <t>11063030</t>
  </si>
  <si>
    <t>11063090</t>
  </si>
  <si>
    <t>1107</t>
  </si>
  <si>
    <t>11071000</t>
  </si>
  <si>
    <t>11072000</t>
  </si>
  <si>
    <t>1108</t>
  </si>
  <si>
    <t>11081100</t>
  </si>
  <si>
    <t>11081200</t>
  </si>
  <si>
    <t>11081300</t>
  </si>
  <si>
    <t>11081400</t>
  </si>
  <si>
    <t>11081910</t>
  </si>
  <si>
    <t>11081990</t>
  </si>
  <si>
    <t>11082000</t>
  </si>
  <si>
    <t>1109</t>
  </si>
  <si>
    <t>11090000</t>
  </si>
  <si>
    <t>1111</t>
  </si>
  <si>
    <t>12</t>
  </si>
  <si>
    <t>1201</t>
  </si>
  <si>
    <t>12010010</t>
  </si>
  <si>
    <t>12010090</t>
  </si>
  <si>
    <t>1202</t>
  </si>
  <si>
    <t>12021011</t>
  </si>
  <si>
    <t>12021019</t>
  </si>
  <si>
    <t>12021091</t>
  </si>
  <si>
    <t>12021099</t>
  </si>
  <si>
    <t>12022010</t>
  </si>
  <si>
    <t>12022090</t>
  </si>
  <si>
    <t>1203</t>
  </si>
  <si>
    <t>12030000</t>
  </si>
  <si>
    <t>1204</t>
  </si>
  <si>
    <t>12040010</t>
  </si>
  <si>
    <t>12040090</t>
  </si>
  <si>
    <t>1205</t>
  </si>
  <si>
    <t>12051000</t>
  </si>
  <si>
    <t>12059000</t>
  </si>
  <si>
    <t>1206</t>
  </si>
  <si>
    <t>12060010</t>
  </si>
  <si>
    <t>12060090</t>
  </si>
  <si>
    <t>1207</t>
  </si>
  <si>
    <t>12071010</t>
  </si>
  <si>
    <t>12071090</t>
  </si>
  <si>
    <t>12072010</t>
  </si>
  <si>
    <t>12072090</t>
  </si>
  <si>
    <t>12073010</t>
  </si>
  <si>
    <t>12073090</t>
  </si>
  <si>
    <t>12074010</t>
  </si>
  <si>
    <t>12074090</t>
  </si>
  <si>
    <t>12075010</t>
  </si>
  <si>
    <t>12075090</t>
  </si>
  <si>
    <t>12076010</t>
  </si>
  <si>
    <t>12076090</t>
  </si>
  <si>
    <t>12079100</t>
  </si>
  <si>
    <t>12079910</t>
  </si>
  <si>
    <t>12079920</t>
  </si>
  <si>
    <t>12079930</t>
  </si>
  <si>
    <t>12079940</t>
  </si>
  <si>
    <t>12079990</t>
  </si>
  <si>
    <t>1208</t>
  </si>
  <si>
    <t>12081000</t>
  </si>
  <si>
    <t>12089000</t>
  </si>
  <si>
    <t>1209</t>
  </si>
  <si>
    <t>12091000</t>
  </si>
  <si>
    <t>12092100</t>
  </si>
  <si>
    <t>12092200</t>
  </si>
  <si>
    <t>12092300</t>
  </si>
  <si>
    <t>12092400</t>
  </si>
  <si>
    <t>12092500</t>
  </si>
  <si>
    <t>12092600</t>
  </si>
  <si>
    <t>12092910</t>
  </si>
  <si>
    <t>12092990</t>
  </si>
  <si>
    <t>12093000</t>
  </si>
  <si>
    <t>12099110</t>
  </si>
  <si>
    <t>12099120</t>
  </si>
  <si>
    <t>12099130</t>
  </si>
  <si>
    <t>12099140</t>
  </si>
  <si>
    <t>12099150</t>
  </si>
  <si>
    <t>12099160</t>
  </si>
  <si>
    <t>12099190</t>
  </si>
  <si>
    <t>12099910</t>
  </si>
  <si>
    <t>12099990</t>
  </si>
  <si>
    <t>1210</t>
  </si>
  <si>
    <t>12101000</t>
  </si>
  <si>
    <t>12102000</t>
  </si>
  <si>
    <t>1211</t>
  </si>
  <si>
    <t>12111000</t>
  </si>
  <si>
    <t>12112000</t>
  </si>
  <si>
    <t>12113000</t>
  </si>
  <si>
    <t>12114000</t>
  </si>
  <si>
    <t>12119011</t>
  </si>
  <si>
    <t>12119012</t>
  </si>
  <si>
    <t>12119013</t>
  </si>
  <si>
    <t>12119014</t>
  </si>
  <si>
    <t>12119015</t>
  </si>
  <si>
    <t>12119019</t>
  </si>
  <si>
    <t>12119021</t>
  </si>
  <si>
    <t>12119022</t>
  </si>
  <si>
    <t>12119023</t>
  </si>
  <si>
    <t>12119024</t>
  </si>
  <si>
    <t>12119025</t>
  </si>
  <si>
    <t>12119026</t>
  </si>
  <si>
    <t>12119029</t>
  </si>
  <si>
    <t>12119031</t>
  </si>
  <si>
    <t>12119032</t>
  </si>
  <si>
    <t>12119033</t>
  </si>
  <si>
    <t>12119039</t>
  </si>
  <si>
    <t>12119041</t>
  </si>
  <si>
    <t>12119042</t>
  </si>
  <si>
    <t>12119043</t>
  </si>
  <si>
    <t>12119044</t>
  </si>
  <si>
    <t>12119045</t>
  </si>
  <si>
    <t>12119046</t>
  </si>
  <si>
    <t>12119047</t>
  </si>
  <si>
    <t>12119048</t>
  </si>
  <si>
    <t>12119049</t>
  </si>
  <si>
    <t>12119050</t>
  </si>
  <si>
    <t>12119060</t>
  </si>
  <si>
    <t>12119070</t>
  </si>
  <si>
    <t>12119080</t>
  </si>
  <si>
    <t>12119091</t>
  </si>
  <si>
    <t>12119092</t>
  </si>
  <si>
    <t>12119093</t>
  </si>
  <si>
    <t>12119094</t>
  </si>
  <si>
    <t>12119095</t>
  </si>
  <si>
    <t>12119096</t>
  </si>
  <si>
    <t>12119099</t>
  </si>
  <si>
    <t>1212</t>
  </si>
  <si>
    <t>12121010</t>
  </si>
  <si>
    <t>12121090</t>
  </si>
  <si>
    <t>12122010</t>
  </si>
  <si>
    <t>12122090</t>
  </si>
  <si>
    <t>12123010</t>
  </si>
  <si>
    <t>12123090</t>
  </si>
  <si>
    <t>12129100</t>
  </si>
  <si>
    <t>12129910</t>
  </si>
  <si>
    <t>12129920</t>
  </si>
  <si>
    <t>12129990</t>
  </si>
  <si>
    <t>1213</t>
  </si>
  <si>
    <t>12130000</t>
  </si>
  <si>
    <t>1214</t>
  </si>
  <si>
    <t>12141000</t>
  </si>
  <si>
    <t>12149000</t>
  </si>
  <si>
    <t>13</t>
  </si>
  <si>
    <t>1301</t>
  </si>
  <si>
    <t>13011010</t>
  </si>
  <si>
    <t>13011020</t>
  </si>
  <si>
    <t>13011030</t>
  </si>
  <si>
    <t>13011040</t>
  </si>
  <si>
    <t>13011050</t>
  </si>
  <si>
    <t>13011060</t>
  </si>
  <si>
    <t>13011070</t>
  </si>
  <si>
    <t>13011080</t>
  </si>
  <si>
    <t>13011090</t>
  </si>
  <si>
    <t>13012000</t>
  </si>
  <si>
    <t>13019011</t>
  </si>
  <si>
    <t>13019012</t>
  </si>
  <si>
    <t>13019013</t>
  </si>
  <si>
    <t>13019014</t>
  </si>
  <si>
    <t>13019015</t>
  </si>
  <si>
    <t>13019016</t>
  </si>
  <si>
    <t>13019017</t>
  </si>
  <si>
    <t>13019018</t>
  </si>
  <si>
    <t>13019019</t>
  </si>
  <si>
    <t>13019021</t>
  </si>
  <si>
    <t>13019022</t>
  </si>
  <si>
    <t>13019029</t>
  </si>
  <si>
    <t>13019031</t>
  </si>
  <si>
    <t>13019032</t>
  </si>
  <si>
    <t>13019033</t>
  </si>
  <si>
    <t>13019034</t>
  </si>
  <si>
    <t>13019039</t>
  </si>
  <si>
    <t>13019041</t>
  </si>
  <si>
    <t>13019042</t>
  </si>
  <si>
    <t>13019043</t>
  </si>
  <si>
    <t>13019044</t>
  </si>
  <si>
    <t>13019045</t>
  </si>
  <si>
    <t>13019046</t>
  </si>
  <si>
    <t>13019049</t>
  </si>
  <si>
    <t>13019099</t>
  </si>
  <si>
    <t>1302</t>
  </si>
  <si>
    <t>13021100</t>
  </si>
  <si>
    <t>13021200</t>
  </si>
  <si>
    <t>13021300</t>
  </si>
  <si>
    <t>13021400</t>
  </si>
  <si>
    <t>13021911</t>
  </si>
  <si>
    <t>13021912</t>
  </si>
  <si>
    <t>13021913</t>
  </si>
  <si>
    <t>13021914</t>
  </si>
  <si>
    <t>13021915</t>
  </si>
  <si>
    <t>13021916</t>
  </si>
  <si>
    <t>13021917</t>
  </si>
  <si>
    <t>13021918</t>
  </si>
  <si>
    <t>13021919</t>
  </si>
  <si>
    <t>13021920</t>
  </si>
  <si>
    <t>13021930</t>
  </si>
  <si>
    <t>13021990</t>
  </si>
  <si>
    <t>13022000</t>
  </si>
  <si>
    <t>13023100</t>
  </si>
  <si>
    <t>13023210</t>
  </si>
  <si>
    <t>13023220</t>
  </si>
  <si>
    <t>13023230</t>
  </si>
  <si>
    <t>13023240</t>
  </si>
  <si>
    <t>13023290</t>
  </si>
  <si>
    <t>13023900</t>
  </si>
  <si>
    <t>14</t>
  </si>
  <si>
    <t>1401</t>
  </si>
  <si>
    <t>14011000</t>
  </si>
  <si>
    <t>14012000</t>
  </si>
  <si>
    <t>14019010</t>
  </si>
  <si>
    <t>14019090</t>
  </si>
  <si>
    <t>1402</t>
  </si>
  <si>
    <t>14020000</t>
  </si>
  <si>
    <t>1403</t>
  </si>
  <si>
    <t>14030010</t>
  </si>
  <si>
    <t>14030090</t>
  </si>
  <si>
    <t>1404</t>
  </si>
  <si>
    <t>14041011</t>
  </si>
  <si>
    <t>14041019</t>
  </si>
  <si>
    <t>14041020</t>
  </si>
  <si>
    <t>14041030</t>
  </si>
  <si>
    <t>14041040</t>
  </si>
  <si>
    <t>14041050</t>
  </si>
  <si>
    <t>14041061</t>
  </si>
  <si>
    <t>14041069</t>
  </si>
  <si>
    <t>14041070</t>
  </si>
  <si>
    <t>14041090</t>
  </si>
  <si>
    <t>14042000</t>
  </si>
  <si>
    <t>14049010</t>
  </si>
  <si>
    <t>14049021</t>
  </si>
  <si>
    <t>14049029</t>
  </si>
  <si>
    <t>14049030</t>
  </si>
  <si>
    <t>14049040</t>
  </si>
  <si>
    <t>14049050</t>
  </si>
  <si>
    <t>14049060</t>
  </si>
  <si>
    <t>14049070</t>
  </si>
  <si>
    <t>14049090</t>
  </si>
  <si>
    <t>15</t>
  </si>
  <si>
    <t>1501</t>
  </si>
  <si>
    <t>15011000</t>
  </si>
  <si>
    <t>15012000</t>
  </si>
  <si>
    <t>15019000</t>
  </si>
  <si>
    <t>1502</t>
  </si>
  <si>
    <t>15021010</t>
  </si>
  <si>
    <t>15021090</t>
  </si>
  <si>
    <t>15029010</t>
  </si>
  <si>
    <t>15029020</t>
  </si>
  <si>
    <t>15029090</t>
  </si>
  <si>
    <t>1503</t>
  </si>
  <si>
    <t>15030000</t>
  </si>
  <si>
    <t>1504</t>
  </si>
  <si>
    <t>15041010</t>
  </si>
  <si>
    <t>15041091</t>
  </si>
  <si>
    <t>15041099</t>
  </si>
  <si>
    <t>15042010</t>
  </si>
  <si>
    <t>15042020</t>
  </si>
  <si>
    <t>15042030</t>
  </si>
  <si>
    <t>15042090</t>
  </si>
  <si>
    <t>15043000</t>
  </si>
  <si>
    <t>1505</t>
  </si>
  <si>
    <t>15050010</t>
  </si>
  <si>
    <t>15050020</t>
  </si>
  <si>
    <t>15050090</t>
  </si>
  <si>
    <t>1506</t>
  </si>
  <si>
    <t>15060010</t>
  </si>
  <si>
    <t>15060090</t>
  </si>
  <si>
    <t>1507</t>
  </si>
  <si>
    <t>15071000</t>
  </si>
  <si>
    <t>15079010</t>
  </si>
  <si>
    <t>15079090</t>
  </si>
  <si>
    <t>1508</t>
  </si>
  <si>
    <t>15081000</t>
  </si>
  <si>
    <t>15089010</t>
  </si>
  <si>
    <t>15089091</t>
  </si>
  <si>
    <t>15089099</t>
  </si>
  <si>
    <t>1509</t>
  </si>
  <si>
    <t>15091000</t>
  </si>
  <si>
    <t>15099010</t>
  </si>
  <si>
    <t>15099090</t>
  </si>
  <si>
    <t>1510</t>
  </si>
  <si>
    <t>15100010</t>
  </si>
  <si>
    <t>15100091</t>
  </si>
  <si>
    <t>15100099</t>
  </si>
  <si>
    <t>1511</t>
  </si>
  <si>
    <t>15111000</t>
  </si>
  <si>
    <t>15119010</t>
  </si>
  <si>
    <t>15119020</t>
  </si>
  <si>
    <t>15119090</t>
  </si>
  <si>
    <t>1512</t>
  </si>
  <si>
    <t>15121110</t>
  </si>
  <si>
    <t>15121120</t>
  </si>
  <si>
    <t>15121910</t>
  </si>
  <si>
    <t>15121920</t>
  </si>
  <si>
    <t>15121930</t>
  </si>
  <si>
    <t>15121940</t>
  </si>
  <si>
    <t>15121990</t>
  </si>
  <si>
    <t>15122100</t>
  </si>
  <si>
    <t>15122910</t>
  </si>
  <si>
    <t>15122990</t>
  </si>
  <si>
    <t>1513</t>
  </si>
  <si>
    <t>15131100</t>
  </si>
  <si>
    <t>15131900</t>
  </si>
  <si>
    <t>15132110</t>
  </si>
  <si>
    <t>15132120</t>
  </si>
  <si>
    <t>15132910</t>
  </si>
  <si>
    <t>15132920</t>
  </si>
  <si>
    <t>15132930</t>
  </si>
  <si>
    <t>15132990</t>
  </si>
  <si>
    <t>1514</t>
  </si>
  <si>
    <t>15141110</t>
  </si>
  <si>
    <t>15141120</t>
  </si>
  <si>
    <t>15141190</t>
  </si>
  <si>
    <t>15141910</t>
  </si>
  <si>
    <t>15141920</t>
  </si>
  <si>
    <t>15141990</t>
  </si>
  <si>
    <t>15149110</t>
  </si>
  <si>
    <t>15149120</t>
  </si>
  <si>
    <t>15149190</t>
  </si>
  <si>
    <t>15149910</t>
  </si>
  <si>
    <t>15149920</t>
  </si>
  <si>
    <t>15149930</t>
  </si>
  <si>
    <t>15149990</t>
  </si>
  <si>
    <t>1515</t>
  </si>
  <si>
    <t>15151100</t>
  </si>
  <si>
    <t>15151910</t>
  </si>
  <si>
    <t>15151990</t>
  </si>
  <si>
    <t>15152100</t>
  </si>
  <si>
    <t>15152910</t>
  </si>
  <si>
    <t>15152990</t>
  </si>
  <si>
    <t>15153010</t>
  </si>
  <si>
    <t>15153090</t>
  </si>
  <si>
    <t>15154000</t>
  </si>
  <si>
    <t>15155010</t>
  </si>
  <si>
    <t>15155091</t>
  </si>
  <si>
    <t>15155099</t>
  </si>
  <si>
    <t>15159010</t>
  </si>
  <si>
    <t>15159020</t>
  </si>
  <si>
    <t>15159030</t>
  </si>
  <si>
    <t>15159040</t>
  </si>
  <si>
    <t>15159091</t>
  </si>
  <si>
    <t>15159099</t>
  </si>
  <si>
    <t>1516</t>
  </si>
  <si>
    <t>15161000</t>
  </si>
  <si>
    <t>15162011</t>
  </si>
  <si>
    <t>15162019</t>
  </si>
  <si>
    <t>15162021</t>
  </si>
  <si>
    <t>15162029</t>
  </si>
  <si>
    <t>15162031</t>
  </si>
  <si>
    <t>15162039</t>
  </si>
  <si>
    <t>15162091</t>
  </si>
  <si>
    <t>15162099</t>
  </si>
  <si>
    <t>1517</t>
  </si>
  <si>
    <t>15171010</t>
  </si>
  <si>
    <t>15171021</t>
  </si>
  <si>
    <t>15171022</t>
  </si>
  <si>
    <t>15171029</t>
  </si>
  <si>
    <t>15179010</t>
  </si>
  <si>
    <t>15179030</t>
  </si>
  <si>
    <t>15179040</t>
  </si>
  <si>
    <t>15179090</t>
  </si>
  <si>
    <t>1518</t>
  </si>
  <si>
    <t>15180011</t>
  </si>
  <si>
    <t>15180019</t>
  </si>
  <si>
    <t>15180021</t>
  </si>
  <si>
    <t>15180029</t>
  </si>
  <si>
    <t>15180031</t>
  </si>
  <si>
    <t>15180039</t>
  </si>
  <si>
    <t>15180040</t>
  </si>
  <si>
    <t>1519</t>
  </si>
  <si>
    <t>1520</t>
  </si>
  <si>
    <t>15200000</t>
  </si>
  <si>
    <t>1521</t>
  </si>
  <si>
    <t>15211011</t>
  </si>
  <si>
    <t>15211019</t>
  </si>
  <si>
    <t>15211090</t>
  </si>
  <si>
    <t>15219010</t>
  </si>
  <si>
    <t>15219020</t>
  </si>
  <si>
    <t>15219090</t>
  </si>
  <si>
    <t>1522</t>
  </si>
  <si>
    <t>15220010</t>
  </si>
  <si>
    <t>15220020</t>
  </si>
  <si>
    <t>15220090</t>
  </si>
  <si>
    <t>16</t>
  </si>
  <si>
    <t>1601</t>
  </si>
  <si>
    <t>16010000</t>
  </si>
  <si>
    <t>1602</t>
  </si>
  <si>
    <t>16021000</t>
  </si>
  <si>
    <t>16022000</t>
  </si>
  <si>
    <t>16023100</t>
  </si>
  <si>
    <t>16023200</t>
  </si>
  <si>
    <t>16023900</t>
  </si>
  <si>
    <t>16024100</t>
  </si>
  <si>
    <t>16024200</t>
  </si>
  <si>
    <t>16024900</t>
  </si>
  <si>
    <t>16025000</t>
  </si>
  <si>
    <t>16029000</t>
  </si>
  <si>
    <t>1603</t>
  </si>
  <si>
    <t>16030010</t>
  </si>
  <si>
    <t>16030020</t>
  </si>
  <si>
    <t>16030090</t>
  </si>
  <si>
    <t>1604</t>
  </si>
  <si>
    <t>16041100</t>
  </si>
  <si>
    <t>16041210</t>
  </si>
  <si>
    <t>16041290</t>
  </si>
  <si>
    <t>16041310</t>
  </si>
  <si>
    <t>16041320</t>
  </si>
  <si>
    <t>16041410</t>
  </si>
  <si>
    <t>16041490</t>
  </si>
  <si>
    <t>16041500</t>
  </si>
  <si>
    <t>16041600</t>
  </si>
  <si>
    <t>16041700</t>
  </si>
  <si>
    <t>16041900</t>
  </si>
  <si>
    <t>16042000</t>
  </si>
  <si>
    <t>16043100</t>
  </si>
  <si>
    <t>16043200</t>
  </si>
  <si>
    <t>1605</t>
  </si>
  <si>
    <t>16051000</t>
  </si>
  <si>
    <t>16052100</t>
  </si>
  <si>
    <t>16052900</t>
  </si>
  <si>
    <t>16053000</t>
  </si>
  <si>
    <t>16054000</t>
  </si>
  <si>
    <t>16055100</t>
  </si>
  <si>
    <t>16055200</t>
  </si>
  <si>
    <t>16055300</t>
  </si>
  <si>
    <t>16055400</t>
  </si>
  <si>
    <t>16055500</t>
  </si>
  <si>
    <t>16055600</t>
  </si>
  <si>
    <t>16055700</t>
  </si>
  <si>
    <t>16055800</t>
  </si>
  <si>
    <t>16055900</t>
  </si>
  <si>
    <t>16056100</t>
  </si>
  <si>
    <t>16056200</t>
  </si>
  <si>
    <t>16056300</t>
  </si>
  <si>
    <t>16056900</t>
  </si>
  <si>
    <t>17</t>
  </si>
  <si>
    <t>1701</t>
  </si>
  <si>
    <t>17011200</t>
  </si>
  <si>
    <t>17011310</t>
  </si>
  <si>
    <t>17011320</t>
  </si>
  <si>
    <t>17011390</t>
  </si>
  <si>
    <t>17011410</t>
  </si>
  <si>
    <t>17011420</t>
  </si>
  <si>
    <t>17011490</t>
  </si>
  <si>
    <t>17019100</t>
  </si>
  <si>
    <t>17019910</t>
  </si>
  <si>
    <t>17019990</t>
  </si>
  <si>
    <t>1702</t>
  </si>
  <si>
    <t>17021110</t>
  </si>
  <si>
    <t>17021190</t>
  </si>
  <si>
    <t>17021910</t>
  </si>
  <si>
    <t>17021990</t>
  </si>
  <si>
    <t>17022010</t>
  </si>
  <si>
    <t>17022090</t>
  </si>
  <si>
    <t>17023010</t>
  </si>
  <si>
    <t>17023020</t>
  </si>
  <si>
    <t>17023031</t>
  </si>
  <si>
    <t>17023039</t>
  </si>
  <si>
    <t>17024010</t>
  </si>
  <si>
    <t>17024020</t>
  </si>
  <si>
    <t>17024031</t>
  </si>
  <si>
    <t>17024039</t>
  </si>
  <si>
    <t>17025000</t>
  </si>
  <si>
    <t>17026010</t>
  </si>
  <si>
    <t>17026090</t>
  </si>
  <si>
    <t>17029010</t>
  </si>
  <si>
    <t>17029020</t>
  </si>
  <si>
    <t>17029030</t>
  </si>
  <si>
    <t>17029040</t>
  </si>
  <si>
    <t>17029050</t>
  </si>
  <si>
    <t>17029090</t>
  </si>
  <si>
    <t>1703</t>
  </si>
  <si>
    <t>17031000</t>
  </si>
  <si>
    <t>17039010</t>
  </si>
  <si>
    <t>17039090</t>
  </si>
  <si>
    <t>1704</t>
  </si>
  <si>
    <t>17041000</t>
  </si>
  <si>
    <t>17049010</t>
  </si>
  <si>
    <t>17049020</t>
  </si>
  <si>
    <t>17049030</t>
  </si>
  <si>
    <t>17049090</t>
  </si>
  <si>
    <t>18</t>
  </si>
  <si>
    <t>1801</t>
  </si>
  <si>
    <t>18010000</t>
  </si>
  <si>
    <t>1802</t>
  </si>
  <si>
    <t>18020000</t>
  </si>
  <si>
    <t>1803</t>
  </si>
  <si>
    <t>18031000</t>
  </si>
  <si>
    <t>18032000</t>
  </si>
  <si>
    <t>1804</t>
  </si>
  <si>
    <t>18040000</t>
  </si>
  <si>
    <t>1805</t>
  </si>
  <si>
    <t>18050000</t>
  </si>
  <si>
    <t>1806</t>
  </si>
  <si>
    <t>18061000</t>
  </si>
  <si>
    <t>18062000</t>
  </si>
  <si>
    <t>18063100</t>
  </si>
  <si>
    <t>18063200</t>
  </si>
  <si>
    <t>18069010</t>
  </si>
  <si>
    <t>18069020</t>
  </si>
  <si>
    <t>18069030</t>
  </si>
  <si>
    <t>18069040</t>
  </si>
  <si>
    <t>18069090</t>
  </si>
  <si>
    <t>19</t>
  </si>
  <si>
    <t>1901</t>
  </si>
  <si>
    <t>19011010</t>
  </si>
  <si>
    <t>19011090</t>
  </si>
  <si>
    <t>19012000</t>
  </si>
  <si>
    <t>19019010</t>
  </si>
  <si>
    <t>19019090</t>
  </si>
  <si>
    <t>1902</t>
  </si>
  <si>
    <t>19021100</t>
  </si>
  <si>
    <t>19021900</t>
  </si>
  <si>
    <t>19022010</t>
  </si>
  <si>
    <t>19022090</t>
  </si>
  <si>
    <t>19023010</t>
  </si>
  <si>
    <t>19023090</t>
  </si>
  <si>
    <t>19024010</t>
  </si>
  <si>
    <t>19024090</t>
  </si>
  <si>
    <t>1903</t>
  </si>
  <si>
    <t>19030000</t>
  </si>
  <si>
    <t>1904</t>
  </si>
  <si>
    <t>19041010</t>
  </si>
  <si>
    <t>19041020</t>
  </si>
  <si>
    <t>19041030</t>
  </si>
  <si>
    <t>19041090</t>
  </si>
  <si>
    <t>19042000</t>
  </si>
  <si>
    <t>19043000</t>
  </si>
  <si>
    <t>19049000</t>
  </si>
  <si>
    <t>1905</t>
  </si>
  <si>
    <t>19051000</t>
  </si>
  <si>
    <t>19052000</t>
  </si>
  <si>
    <t>19053100</t>
  </si>
  <si>
    <t>19053211</t>
  </si>
  <si>
    <t>19053219</t>
  </si>
  <si>
    <t>19053290</t>
  </si>
  <si>
    <t>19054000</t>
  </si>
  <si>
    <t>19059010</t>
  </si>
  <si>
    <t>19059020</t>
  </si>
  <si>
    <t>19059030</t>
  </si>
  <si>
    <t>19059040</t>
  </si>
  <si>
    <t>19059090</t>
  </si>
  <si>
    <t>20</t>
  </si>
  <si>
    <t>2001</t>
  </si>
  <si>
    <t>20011000</t>
  </si>
  <si>
    <t>20019000</t>
  </si>
  <si>
    <t>2002</t>
  </si>
  <si>
    <t>20021000</t>
  </si>
  <si>
    <t>20029000</t>
  </si>
  <si>
    <t>2003</t>
  </si>
  <si>
    <t>20031000</t>
  </si>
  <si>
    <t>20039010</t>
  </si>
  <si>
    <t>20039090</t>
  </si>
  <si>
    <t>2004</t>
  </si>
  <si>
    <t>20041000</t>
  </si>
  <si>
    <t>20049000</t>
  </si>
  <si>
    <t>2005</t>
  </si>
  <si>
    <t>20051000</t>
  </si>
  <si>
    <t>20052000</t>
  </si>
  <si>
    <t>20054000</t>
  </si>
  <si>
    <t>20055100</t>
  </si>
  <si>
    <t>20055900</t>
  </si>
  <si>
    <t>20056000</t>
  </si>
  <si>
    <t>20057000</t>
  </si>
  <si>
    <t>20058000</t>
  </si>
  <si>
    <t>20059000</t>
  </si>
  <si>
    <t>20059100</t>
  </si>
  <si>
    <t>20059900</t>
  </si>
  <si>
    <t>2006</t>
  </si>
  <si>
    <t>20060000</t>
  </si>
  <si>
    <t>2007</t>
  </si>
  <si>
    <t>20071000</t>
  </si>
  <si>
    <t>20079100</t>
  </si>
  <si>
    <t>20079910</t>
  </si>
  <si>
    <t>20079920</t>
  </si>
  <si>
    <t>20079930</t>
  </si>
  <si>
    <t>20079940</t>
  </si>
  <si>
    <t>20079990</t>
  </si>
  <si>
    <t>2008</t>
  </si>
  <si>
    <t>20081100</t>
  </si>
  <si>
    <t>20081910</t>
  </si>
  <si>
    <t>20081920</t>
  </si>
  <si>
    <t>20081930</t>
  </si>
  <si>
    <t>20081940</t>
  </si>
  <si>
    <t>20081990</t>
  </si>
  <si>
    <t>20082000</t>
  </si>
  <si>
    <t>20083010</t>
  </si>
  <si>
    <t>20083090</t>
  </si>
  <si>
    <t>20084000</t>
  </si>
  <si>
    <t>20085000</t>
  </si>
  <si>
    <t>20086000</t>
  </si>
  <si>
    <t>20087000</t>
  </si>
  <si>
    <t>20088000</t>
  </si>
  <si>
    <t>20089100</t>
  </si>
  <si>
    <t>20089300</t>
  </si>
  <si>
    <t>20089700</t>
  </si>
  <si>
    <t>20089911</t>
  </si>
  <si>
    <t>20089912</t>
  </si>
  <si>
    <t>20089913</t>
  </si>
  <si>
    <t>20089914</t>
  </si>
  <si>
    <t>20089919</t>
  </si>
  <si>
    <t>20089991</t>
  </si>
  <si>
    <t>20089992</t>
  </si>
  <si>
    <t>20089993</t>
  </si>
  <si>
    <t>20089994</t>
  </si>
  <si>
    <t>20089999</t>
  </si>
  <si>
    <t>2009</t>
  </si>
  <si>
    <t>20091100</t>
  </si>
  <si>
    <t>20091200</t>
  </si>
  <si>
    <t>20091900</t>
  </si>
  <si>
    <t>20092100</t>
  </si>
  <si>
    <t>20092900</t>
  </si>
  <si>
    <t>20093100</t>
  </si>
  <si>
    <t>20093900</t>
  </si>
  <si>
    <t>20094100</t>
  </si>
  <si>
    <t>20094900</t>
  </si>
  <si>
    <t>20095000</t>
  </si>
  <si>
    <t>20096100</t>
  </si>
  <si>
    <t>20096900</t>
  </si>
  <si>
    <t>20097100</t>
  </si>
  <si>
    <t>20097900</t>
  </si>
  <si>
    <t>20098100</t>
  </si>
  <si>
    <t>20098910</t>
  </si>
  <si>
    <t>20098990</t>
  </si>
  <si>
    <t>20099000</t>
  </si>
  <si>
    <t>21</t>
  </si>
  <si>
    <t>2101</t>
  </si>
  <si>
    <t>21011110</t>
  </si>
  <si>
    <t>21011120</t>
  </si>
  <si>
    <t>21011130</t>
  </si>
  <si>
    <t>21011190</t>
  </si>
  <si>
    <t>21011200</t>
  </si>
  <si>
    <t>21012010</t>
  </si>
  <si>
    <t>21012020</t>
  </si>
  <si>
    <t>21012030</t>
  </si>
  <si>
    <t>21012090</t>
  </si>
  <si>
    <t>21013010</t>
  </si>
  <si>
    <t>21013020</t>
  </si>
  <si>
    <t>21013090</t>
  </si>
  <si>
    <t>2102</t>
  </si>
  <si>
    <t>21021010</t>
  </si>
  <si>
    <t>21021020</t>
  </si>
  <si>
    <t>21021090</t>
  </si>
  <si>
    <t>21022000</t>
  </si>
  <si>
    <t>21023000</t>
  </si>
  <si>
    <t>2103</t>
  </si>
  <si>
    <t>21031000</t>
  </si>
  <si>
    <t>21032000</t>
  </si>
  <si>
    <t>21033000</t>
  </si>
  <si>
    <t>21039010</t>
  </si>
  <si>
    <t>21039020</t>
  </si>
  <si>
    <t>21039030</t>
  </si>
  <si>
    <t>21039040</t>
  </si>
  <si>
    <t>21039090</t>
  </si>
  <si>
    <t>2104</t>
  </si>
  <si>
    <t>21041010</t>
  </si>
  <si>
    <t>21041090</t>
  </si>
  <si>
    <t>21042000</t>
  </si>
  <si>
    <t>2105</t>
  </si>
  <si>
    <t>21050000</t>
  </si>
  <si>
    <t>2106</t>
  </si>
  <si>
    <t>21061000</t>
  </si>
  <si>
    <t>21069011</t>
  </si>
  <si>
    <t>21069019</t>
  </si>
  <si>
    <t>21069020</t>
  </si>
  <si>
    <t>21069030</t>
  </si>
  <si>
    <t>21069040</t>
  </si>
  <si>
    <t>21069050</t>
  </si>
  <si>
    <t>21069060</t>
  </si>
  <si>
    <t>21069070</t>
  </si>
  <si>
    <t>21069080</t>
  </si>
  <si>
    <t>21069091</t>
  </si>
  <si>
    <t>21069092</t>
  </si>
  <si>
    <t>21069099</t>
  </si>
  <si>
    <t>22</t>
  </si>
  <si>
    <t>2201</t>
  </si>
  <si>
    <t>22011010</t>
  </si>
  <si>
    <t>22011020</t>
  </si>
  <si>
    <t>22019010</t>
  </si>
  <si>
    <t>22019090</t>
  </si>
  <si>
    <t>2202</t>
  </si>
  <si>
    <t>22021010</t>
  </si>
  <si>
    <t>22021020</t>
  </si>
  <si>
    <t>22021090</t>
  </si>
  <si>
    <t>22029010</t>
  </si>
  <si>
    <t>22029020</t>
  </si>
  <si>
    <t>22029030</t>
  </si>
  <si>
    <t>22029090</t>
  </si>
  <si>
    <t>2203</t>
  </si>
  <si>
    <t>22030000</t>
  </si>
  <si>
    <t>2204</t>
  </si>
  <si>
    <t>22041000</t>
  </si>
  <si>
    <t>22042110</t>
  </si>
  <si>
    <t>22042120</t>
  </si>
  <si>
    <t>22042190</t>
  </si>
  <si>
    <t>22042910</t>
  </si>
  <si>
    <t>22042920</t>
  </si>
  <si>
    <t>22042990</t>
  </si>
  <si>
    <t>22043000</t>
  </si>
  <si>
    <t>2205</t>
  </si>
  <si>
    <t>22051000</t>
  </si>
  <si>
    <t>22059000</t>
  </si>
  <si>
    <t>2206</t>
  </si>
  <si>
    <t>22060000</t>
  </si>
  <si>
    <t>2207</t>
  </si>
  <si>
    <t>22071011</t>
  </si>
  <si>
    <t>22071019</t>
  </si>
  <si>
    <t>22071090</t>
  </si>
  <si>
    <t>22072000</t>
  </si>
  <si>
    <t>2208</t>
  </si>
  <si>
    <t>22082010</t>
  </si>
  <si>
    <t>22082011</t>
  </si>
  <si>
    <t>22082012</t>
  </si>
  <si>
    <t>22082019</t>
  </si>
  <si>
    <t>22082020</t>
  </si>
  <si>
    <t>22082090</t>
  </si>
  <si>
    <t>22082091</t>
  </si>
  <si>
    <t>22082092</t>
  </si>
  <si>
    <t>22082099</t>
  </si>
  <si>
    <t>22083010</t>
  </si>
  <si>
    <t>22083011</t>
  </si>
  <si>
    <t>22083012</t>
  </si>
  <si>
    <t>22083013</t>
  </si>
  <si>
    <t>22083019</t>
  </si>
  <si>
    <t>22083020</t>
  </si>
  <si>
    <t>22083030</t>
  </si>
  <si>
    <t>22083090</t>
  </si>
  <si>
    <t>22083091</t>
  </si>
  <si>
    <t>22083092</t>
  </si>
  <si>
    <t>22083093</t>
  </si>
  <si>
    <t>22083099</t>
  </si>
  <si>
    <t>22084010</t>
  </si>
  <si>
    <t>22084011</t>
  </si>
  <si>
    <t>22084012</t>
  </si>
  <si>
    <t>22084020</t>
  </si>
  <si>
    <t>22084091</t>
  </si>
  <si>
    <t>22084092</t>
  </si>
  <si>
    <t>22085010</t>
  </si>
  <si>
    <t>22085011</t>
  </si>
  <si>
    <t>22085012</t>
  </si>
  <si>
    <t>22085013</t>
  </si>
  <si>
    <t>22085020</t>
  </si>
  <si>
    <t>22085091</t>
  </si>
  <si>
    <t>22085092</t>
  </si>
  <si>
    <t>22085093</t>
  </si>
  <si>
    <t>22086000</t>
  </si>
  <si>
    <t>22087010</t>
  </si>
  <si>
    <t>22087011</t>
  </si>
  <si>
    <t>22087012</t>
  </si>
  <si>
    <t>22087020</t>
  </si>
  <si>
    <t>22087091</t>
  </si>
  <si>
    <t>22087092</t>
  </si>
  <si>
    <t>22089010</t>
  </si>
  <si>
    <t>22089011</t>
  </si>
  <si>
    <t>22089012</t>
  </si>
  <si>
    <t>22089019</t>
  </si>
  <si>
    <t>22089020</t>
  </si>
  <si>
    <t>22089090</t>
  </si>
  <si>
    <t>22089091</t>
  </si>
  <si>
    <t>22089092</t>
  </si>
  <si>
    <t>22089099</t>
  </si>
  <si>
    <t>2209</t>
  </si>
  <si>
    <t>22090010</t>
  </si>
  <si>
    <t>22090020</t>
  </si>
  <si>
    <t>22090090</t>
  </si>
  <si>
    <t>23</t>
  </si>
  <si>
    <t>2301</t>
  </si>
  <si>
    <t>23011010</t>
  </si>
  <si>
    <t>23011090</t>
  </si>
  <si>
    <t>23012011</t>
  </si>
  <si>
    <t>23012019</t>
  </si>
  <si>
    <t>23012090</t>
  </si>
  <si>
    <t>2302</t>
  </si>
  <si>
    <t>23021010</t>
  </si>
  <si>
    <t>23021090</t>
  </si>
  <si>
    <t>23022010</t>
  </si>
  <si>
    <t>23022020</t>
  </si>
  <si>
    <t>23022090</t>
  </si>
  <si>
    <t>23023000</t>
  </si>
  <si>
    <t>23024000</t>
  </si>
  <si>
    <t>23025000</t>
  </si>
  <si>
    <t>2303</t>
  </si>
  <si>
    <t>23031000</t>
  </si>
  <si>
    <t>23032000</t>
  </si>
  <si>
    <t>23033000</t>
  </si>
  <si>
    <t>2304</t>
  </si>
  <si>
    <t>23040010</t>
  </si>
  <si>
    <t>23040020</t>
  </si>
  <si>
    <t>23040030</t>
  </si>
  <si>
    <t>23040090</t>
  </si>
  <si>
    <t>2305</t>
  </si>
  <si>
    <t>23050010</t>
  </si>
  <si>
    <t>23050020</t>
  </si>
  <si>
    <t>23050090</t>
  </si>
  <si>
    <t>2306</t>
  </si>
  <si>
    <t>23061010</t>
  </si>
  <si>
    <t>23061020</t>
  </si>
  <si>
    <t>23061030</t>
  </si>
  <si>
    <t>23061040</t>
  </si>
  <si>
    <t>23061090</t>
  </si>
  <si>
    <t>23062010</t>
  </si>
  <si>
    <t>23062020</t>
  </si>
  <si>
    <t>23062090</t>
  </si>
  <si>
    <t>23063010</t>
  </si>
  <si>
    <t>23063020</t>
  </si>
  <si>
    <t>23063090</t>
  </si>
  <si>
    <t>23064100</t>
  </si>
  <si>
    <t>23064900</t>
  </si>
  <si>
    <t>23065010</t>
  </si>
  <si>
    <t>23065020</t>
  </si>
  <si>
    <t>23065090</t>
  </si>
  <si>
    <t>23066000</t>
  </si>
  <si>
    <t>23067000</t>
  </si>
  <si>
    <t>23069011</t>
  </si>
  <si>
    <t>23069012</t>
  </si>
  <si>
    <t>23069013</t>
  </si>
  <si>
    <t>23069014</t>
  </si>
  <si>
    <t>23069015</t>
  </si>
  <si>
    <t>23069016</t>
  </si>
  <si>
    <t>23069017</t>
  </si>
  <si>
    <t>23069018</t>
  </si>
  <si>
    <t>23069019</t>
  </si>
  <si>
    <t>23069021</t>
  </si>
  <si>
    <t>23069022</t>
  </si>
  <si>
    <t>23069023</t>
  </si>
  <si>
    <t>23069024</t>
  </si>
  <si>
    <t>23069025</t>
  </si>
  <si>
    <t>23069026</t>
  </si>
  <si>
    <t>23069027</t>
  </si>
  <si>
    <t>23069028</t>
  </si>
  <si>
    <t>23069029</t>
  </si>
  <si>
    <t>23069030</t>
  </si>
  <si>
    <t>23069090</t>
  </si>
  <si>
    <t>2307</t>
  </si>
  <si>
    <t>23070000</t>
  </si>
  <si>
    <t>2308</t>
  </si>
  <si>
    <t>23080000</t>
  </si>
  <si>
    <t>2309</t>
  </si>
  <si>
    <t>23091000</t>
  </si>
  <si>
    <t>23099010</t>
  </si>
  <si>
    <t>23099020</t>
  </si>
  <si>
    <t>23099031</t>
  </si>
  <si>
    <t>23099032</t>
  </si>
  <si>
    <t>23099039</t>
  </si>
  <si>
    <t>23099090</t>
  </si>
  <si>
    <t>24</t>
  </si>
  <si>
    <t>2401</t>
  </si>
  <si>
    <t>24011010</t>
  </si>
  <si>
    <t>24011020</t>
  </si>
  <si>
    <t>24011030</t>
  </si>
  <si>
    <t>24011040</t>
  </si>
  <si>
    <t>24011050</t>
  </si>
  <si>
    <t>24011060</t>
  </si>
  <si>
    <t>24011070</t>
  </si>
  <si>
    <t>24011080</t>
  </si>
  <si>
    <t>24011090</t>
  </si>
  <si>
    <t>24012010</t>
  </si>
  <si>
    <t>24012020</t>
  </si>
  <si>
    <t>24012030</t>
  </si>
  <si>
    <t>24012040</t>
  </si>
  <si>
    <t>24012050</t>
  </si>
  <si>
    <t>24012060</t>
  </si>
  <si>
    <t>24012070</t>
  </si>
  <si>
    <t>24012080</t>
  </si>
  <si>
    <t>24012090</t>
  </si>
  <si>
    <t>24013000</t>
  </si>
  <si>
    <t>2402</t>
  </si>
  <si>
    <t>24021010</t>
  </si>
  <si>
    <t>24021020</t>
  </si>
  <si>
    <t>24022010</t>
  </si>
  <si>
    <t>24022020</t>
  </si>
  <si>
    <t>24022030</t>
  </si>
  <si>
    <t>24022040</t>
  </si>
  <si>
    <t>24022050</t>
  </si>
  <si>
    <t>24022090</t>
  </si>
  <si>
    <t>24029010</t>
  </si>
  <si>
    <t>24029020</t>
  </si>
  <si>
    <t>24029090</t>
  </si>
  <si>
    <t>2403</t>
  </si>
  <si>
    <t>24031110</t>
  </si>
  <si>
    <t>24031190</t>
  </si>
  <si>
    <t>24031910</t>
  </si>
  <si>
    <t>24031921</t>
  </si>
  <si>
    <t>24031929</t>
  </si>
  <si>
    <t>24031990</t>
  </si>
  <si>
    <t>24039100</t>
  </si>
  <si>
    <t>24039910</t>
  </si>
  <si>
    <t>24039920</t>
  </si>
  <si>
    <t>24039930</t>
  </si>
  <si>
    <t>24039940</t>
  </si>
  <si>
    <t>24039950</t>
  </si>
  <si>
    <t>24039960</t>
  </si>
  <si>
    <t>24039970</t>
  </si>
  <si>
    <t>24039990</t>
  </si>
  <si>
    <t>25</t>
  </si>
  <si>
    <t>2501</t>
  </si>
  <si>
    <t>25010010</t>
  </si>
  <si>
    <t>25010020</t>
  </si>
  <si>
    <t>25010090</t>
  </si>
  <si>
    <t>2502</t>
  </si>
  <si>
    <t>25020000</t>
  </si>
  <si>
    <t>2503</t>
  </si>
  <si>
    <t>25030010</t>
  </si>
  <si>
    <t>25030090</t>
  </si>
  <si>
    <t>2504</t>
  </si>
  <si>
    <t>25041010</t>
  </si>
  <si>
    <t>25041020</t>
  </si>
  <si>
    <t>25041090</t>
  </si>
  <si>
    <t>25049010</t>
  </si>
  <si>
    <t>25049090</t>
  </si>
  <si>
    <t>2505</t>
  </si>
  <si>
    <t>25051011</t>
  </si>
  <si>
    <t>25051012</t>
  </si>
  <si>
    <t>25051019</t>
  </si>
  <si>
    <t>25051020</t>
  </si>
  <si>
    <t>25059000</t>
  </si>
  <si>
    <t>2506</t>
  </si>
  <si>
    <t>25061010</t>
  </si>
  <si>
    <t>25061020</t>
  </si>
  <si>
    <t>25062010</t>
  </si>
  <si>
    <t>25062020</t>
  </si>
  <si>
    <t>25062090</t>
  </si>
  <si>
    <t>25062110</t>
  </si>
  <si>
    <t>25062120</t>
  </si>
  <si>
    <t>25062190</t>
  </si>
  <si>
    <t>25062900</t>
  </si>
  <si>
    <t>2507</t>
  </si>
  <si>
    <t>25070010</t>
  </si>
  <si>
    <t>25070021</t>
  </si>
  <si>
    <t>25070022</t>
  </si>
  <si>
    <t>25070029</t>
  </si>
  <si>
    <t>2508</t>
  </si>
  <si>
    <t>25081010</t>
  </si>
  <si>
    <t>25081090</t>
  </si>
  <si>
    <t>25082010</t>
  </si>
  <si>
    <t>25082090</t>
  </si>
  <si>
    <t>25083010</t>
  </si>
  <si>
    <t>25083020</t>
  </si>
  <si>
    <t>25083030</t>
  </si>
  <si>
    <t>25083090</t>
  </si>
  <si>
    <t>25084010</t>
  </si>
  <si>
    <t>25084020</t>
  </si>
  <si>
    <t>25084090</t>
  </si>
  <si>
    <t>25085010</t>
  </si>
  <si>
    <t>25085021</t>
  </si>
  <si>
    <t>25085022</t>
  </si>
  <si>
    <t>25085023</t>
  </si>
  <si>
    <t>25085031</t>
  </si>
  <si>
    <t>25085032</t>
  </si>
  <si>
    <t>25085039</t>
  </si>
  <si>
    <t>25086000</t>
  </si>
  <si>
    <t>25087000</t>
  </si>
  <si>
    <t>2509</t>
  </si>
  <si>
    <t>25090000</t>
  </si>
  <si>
    <t>2510</t>
  </si>
  <si>
    <t>25101010</t>
  </si>
  <si>
    <t>25101020</t>
  </si>
  <si>
    <t>25101030</t>
  </si>
  <si>
    <t>25101090</t>
  </si>
  <si>
    <t>25102010</t>
  </si>
  <si>
    <t>25102020</t>
  </si>
  <si>
    <t>25102030</t>
  </si>
  <si>
    <t>25102090</t>
  </si>
  <si>
    <t>2511</t>
  </si>
  <si>
    <t>25111010</t>
  </si>
  <si>
    <t>25111020</t>
  </si>
  <si>
    <t>25111090</t>
  </si>
  <si>
    <t>25112000</t>
  </si>
  <si>
    <t>2512</t>
  </si>
  <si>
    <t>25120010</t>
  </si>
  <si>
    <t>25120020</t>
  </si>
  <si>
    <t>25120030</t>
  </si>
  <si>
    <t>25120090</t>
  </si>
  <si>
    <t>2513</t>
  </si>
  <si>
    <t>25131000</t>
  </si>
  <si>
    <t>25131100</t>
  </si>
  <si>
    <t>25131900</t>
  </si>
  <si>
    <t>25132010</t>
  </si>
  <si>
    <t>25132020</t>
  </si>
  <si>
    <t>25132030</t>
  </si>
  <si>
    <t>25132090</t>
  </si>
  <si>
    <t>2514</t>
  </si>
  <si>
    <t>25140000</t>
  </si>
  <si>
    <t>2515</t>
  </si>
  <si>
    <t>25151100</t>
  </si>
  <si>
    <t>25151210</t>
  </si>
  <si>
    <t>25151220</t>
  </si>
  <si>
    <t>25151290</t>
  </si>
  <si>
    <t>25152010</t>
  </si>
  <si>
    <t>25152090</t>
  </si>
  <si>
    <t>2516</t>
  </si>
  <si>
    <t>25161100</t>
  </si>
  <si>
    <t>25161200</t>
  </si>
  <si>
    <t>25162000</t>
  </si>
  <si>
    <t>25162100</t>
  </si>
  <si>
    <t>25162200</t>
  </si>
  <si>
    <t>25169010</t>
  </si>
  <si>
    <t>25169020</t>
  </si>
  <si>
    <t>25169090</t>
  </si>
  <si>
    <t>2517</t>
  </si>
  <si>
    <t>25171010</t>
  </si>
  <si>
    <t>25171020</t>
  </si>
  <si>
    <t>25171090</t>
  </si>
  <si>
    <t>25172000</t>
  </si>
  <si>
    <t>25173000</t>
  </si>
  <si>
    <t>25174100</t>
  </si>
  <si>
    <t>25174900</t>
  </si>
  <si>
    <t>2518</t>
  </si>
  <si>
    <t>25181000</t>
  </si>
  <si>
    <t>25182000</t>
  </si>
  <si>
    <t>25183000</t>
  </si>
  <si>
    <t>2519</t>
  </si>
  <si>
    <t>25191000</t>
  </si>
  <si>
    <t>25199010</t>
  </si>
  <si>
    <t>25199020</t>
  </si>
  <si>
    <t>25199030</t>
  </si>
  <si>
    <t>25199040</t>
  </si>
  <si>
    <t>25199090</t>
  </si>
  <si>
    <t>2520</t>
  </si>
  <si>
    <t>25201010</t>
  </si>
  <si>
    <t>25201020</t>
  </si>
  <si>
    <t>25201090</t>
  </si>
  <si>
    <t>25202010</t>
  </si>
  <si>
    <t>25202090</t>
  </si>
  <si>
    <t>2521</t>
  </si>
  <si>
    <t>25210010</t>
  </si>
  <si>
    <t>25210090</t>
  </si>
  <si>
    <t>2522</t>
  </si>
  <si>
    <t>25221000</t>
  </si>
  <si>
    <t>25222000</t>
  </si>
  <si>
    <t>25223000</t>
  </si>
  <si>
    <t>2523</t>
  </si>
  <si>
    <t>25231000</t>
  </si>
  <si>
    <t>25232100</t>
  </si>
  <si>
    <t>25232910</t>
  </si>
  <si>
    <t>25232920</t>
  </si>
  <si>
    <t>25232930</t>
  </si>
  <si>
    <t>25232940</t>
  </si>
  <si>
    <t>25232990</t>
  </si>
  <si>
    <t>25233000</t>
  </si>
  <si>
    <t>25239010</t>
  </si>
  <si>
    <t>25239020</t>
  </si>
  <si>
    <t>25239090</t>
  </si>
  <si>
    <t>2524</t>
  </si>
  <si>
    <t>25240011</t>
  </si>
  <si>
    <t>25240012</t>
  </si>
  <si>
    <t>25240019</t>
  </si>
  <si>
    <t>25240021</t>
  </si>
  <si>
    <t>25240022</t>
  </si>
  <si>
    <t>25240029</t>
  </si>
  <si>
    <t>25240031</t>
  </si>
  <si>
    <t>25240039</t>
  </si>
  <si>
    <t>25240091</t>
  </si>
  <si>
    <t>25240099</t>
  </si>
  <si>
    <t>25241000</t>
  </si>
  <si>
    <t>25249011</t>
  </si>
  <si>
    <t>25249012</t>
  </si>
  <si>
    <t>25249013</t>
  </si>
  <si>
    <t>25249014</t>
  </si>
  <si>
    <t>25249019</t>
  </si>
  <si>
    <t>25249021</t>
  </si>
  <si>
    <t>25249022</t>
  </si>
  <si>
    <t>25249023</t>
  </si>
  <si>
    <t>25249024</t>
  </si>
  <si>
    <t>25249029</t>
  </si>
  <si>
    <t>25249031</t>
  </si>
  <si>
    <t>25249032</t>
  </si>
  <si>
    <t>25249033</t>
  </si>
  <si>
    <t>25249034</t>
  </si>
  <si>
    <t>25249039</t>
  </si>
  <si>
    <t>25249091</t>
  </si>
  <si>
    <t>25249099</t>
  </si>
  <si>
    <t>2525</t>
  </si>
  <si>
    <t>25251010</t>
  </si>
  <si>
    <t>25251020</t>
  </si>
  <si>
    <t>25251030</t>
  </si>
  <si>
    <t>25251040</t>
  </si>
  <si>
    <t>25251090</t>
  </si>
  <si>
    <t>25252010</t>
  </si>
  <si>
    <t>25252020</t>
  </si>
  <si>
    <t>25252030</t>
  </si>
  <si>
    <t>25252040</t>
  </si>
  <si>
    <t>25252050</t>
  </si>
  <si>
    <t>25252090</t>
  </si>
  <si>
    <t>25253010</t>
  </si>
  <si>
    <t>25253020</t>
  </si>
  <si>
    <t>25253030</t>
  </si>
  <si>
    <t>25253090</t>
  </si>
  <si>
    <t>2526</t>
  </si>
  <si>
    <t>25261010</t>
  </si>
  <si>
    <t>25261020</t>
  </si>
  <si>
    <t>25261090</t>
  </si>
  <si>
    <t>25262000</t>
  </si>
  <si>
    <t>2528</t>
  </si>
  <si>
    <t>25280010</t>
  </si>
  <si>
    <t>25280020</t>
  </si>
  <si>
    <t>25280030</t>
  </si>
  <si>
    <t>25280090</t>
  </si>
  <si>
    <t>25289020</t>
  </si>
  <si>
    <t>2529</t>
  </si>
  <si>
    <t>25291010</t>
  </si>
  <si>
    <t>25291020</t>
  </si>
  <si>
    <t>25292100</t>
  </si>
  <si>
    <t>25292200</t>
  </si>
  <si>
    <t>25293000</t>
  </si>
  <si>
    <t>2530</t>
  </si>
  <si>
    <t>25301010</t>
  </si>
  <si>
    <t>25301020</t>
  </si>
  <si>
    <t>25301090</t>
  </si>
  <si>
    <t>25302000</t>
  </si>
  <si>
    <t>25309010</t>
  </si>
  <si>
    <t>25309020</t>
  </si>
  <si>
    <t>25309030</t>
  </si>
  <si>
    <t>25309040</t>
  </si>
  <si>
    <t>25309050</t>
  </si>
  <si>
    <t>25309060</t>
  </si>
  <si>
    <t>25309070</t>
  </si>
  <si>
    <t>25309091</t>
  </si>
  <si>
    <t>25309099</t>
  </si>
  <si>
    <t>26</t>
  </si>
  <si>
    <t>2601</t>
  </si>
  <si>
    <t>26011111</t>
  </si>
  <si>
    <t>26011112</t>
  </si>
  <si>
    <t>26011119</t>
  </si>
  <si>
    <t>26011121</t>
  </si>
  <si>
    <t>26011122</t>
  </si>
  <si>
    <t>26011129</t>
  </si>
  <si>
    <t>26011131</t>
  </si>
  <si>
    <t>26011139</t>
  </si>
  <si>
    <t>26011141</t>
  </si>
  <si>
    <t>26011142</t>
  </si>
  <si>
    <t>26011143</t>
  </si>
  <si>
    <t>26011149</t>
  </si>
  <si>
    <t>26011150</t>
  </si>
  <si>
    <t>26011190</t>
  </si>
  <si>
    <t>26011210</t>
  </si>
  <si>
    <t>26011290</t>
  </si>
  <si>
    <t>26012000</t>
  </si>
  <si>
    <t>2602</t>
  </si>
  <si>
    <t>26020010</t>
  </si>
  <si>
    <t>26020020</t>
  </si>
  <si>
    <t>26020030</t>
  </si>
  <si>
    <t>26020040</t>
  </si>
  <si>
    <t>26020050</t>
  </si>
  <si>
    <t>26020060</t>
  </si>
  <si>
    <t>26020070</t>
  </si>
  <si>
    <t>26020090</t>
  </si>
  <si>
    <t>2603</t>
  </si>
  <si>
    <t>26030000</t>
  </si>
  <si>
    <t>2604</t>
  </si>
  <si>
    <t>26040000</t>
  </si>
  <si>
    <t>2605</t>
  </si>
  <si>
    <t>26050000</t>
  </si>
  <si>
    <t>2606</t>
  </si>
  <si>
    <t>26060010</t>
  </si>
  <si>
    <t>26060020</t>
  </si>
  <si>
    <t>26060090</t>
  </si>
  <si>
    <t>2607</t>
  </si>
  <si>
    <t>26070000</t>
  </si>
  <si>
    <t>2608</t>
  </si>
  <si>
    <t>26080000</t>
  </si>
  <si>
    <t>2609</t>
  </si>
  <si>
    <t>26090000</t>
  </si>
  <si>
    <t>2610</t>
  </si>
  <si>
    <t>26100010</t>
  </si>
  <si>
    <t>26100020</t>
  </si>
  <si>
    <t>26100030</t>
  </si>
  <si>
    <t>26100040</t>
  </si>
  <si>
    <t>26100090</t>
  </si>
  <si>
    <t>2611</t>
  </si>
  <si>
    <t>26110000</t>
  </si>
  <si>
    <t>2612</t>
  </si>
  <si>
    <t>26121000</t>
  </si>
  <si>
    <t>26122000</t>
  </si>
  <si>
    <t>2613</t>
  </si>
  <si>
    <t>26131000</t>
  </si>
  <si>
    <t>26139000</t>
  </si>
  <si>
    <t>2614</t>
  </si>
  <si>
    <t>26140010</t>
  </si>
  <si>
    <t>26140020</t>
  </si>
  <si>
    <t>26140031</t>
  </si>
  <si>
    <t>26140039</t>
  </si>
  <si>
    <t>26140090</t>
  </si>
  <si>
    <t>2615</t>
  </si>
  <si>
    <t>26151000</t>
  </si>
  <si>
    <t>26159010</t>
  </si>
  <si>
    <t>26159020</t>
  </si>
  <si>
    <t>2616</t>
  </si>
  <si>
    <t>26161000</t>
  </si>
  <si>
    <t>26169010</t>
  </si>
  <si>
    <t>26169090</t>
  </si>
  <si>
    <t>2617</t>
  </si>
  <si>
    <t>26171000</t>
  </si>
  <si>
    <t>26179000</t>
  </si>
  <si>
    <t>2618</t>
  </si>
  <si>
    <t>26180000</t>
  </si>
  <si>
    <t>2619</t>
  </si>
  <si>
    <t>26190010</t>
  </si>
  <si>
    <t>26190090</t>
  </si>
  <si>
    <t>2620</t>
  </si>
  <si>
    <t>26201100</t>
  </si>
  <si>
    <t>26201900</t>
  </si>
  <si>
    <t>26202100</t>
  </si>
  <si>
    <t>26202900</t>
  </si>
  <si>
    <t>26203010</t>
  </si>
  <si>
    <t>26203090</t>
  </si>
  <si>
    <t>26204010</t>
  </si>
  <si>
    <t>26204090</t>
  </si>
  <si>
    <t>26206000</t>
  </si>
  <si>
    <t>26209100</t>
  </si>
  <si>
    <t>26209900</t>
  </si>
  <si>
    <t>2621</t>
  </si>
  <si>
    <t>26211000</t>
  </si>
  <si>
    <t>26219000</t>
  </si>
  <si>
    <t>27</t>
  </si>
  <si>
    <t>2701</t>
  </si>
  <si>
    <t>27011100</t>
  </si>
  <si>
    <t>27011200</t>
  </si>
  <si>
    <t>27011910</t>
  </si>
  <si>
    <t>27011920</t>
  </si>
  <si>
    <t>27011990</t>
  </si>
  <si>
    <t>27012010</t>
  </si>
  <si>
    <t>27012090</t>
  </si>
  <si>
    <t>2702</t>
  </si>
  <si>
    <t>27021000</t>
  </si>
  <si>
    <t>27022000</t>
  </si>
  <si>
    <t>2703</t>
  </si>
  <si>
    <t>27030010</t>
  </si>
  <si>
    <t>27030090</t>
  </si>
  <si>
    <t>2704</t>
  </si>
  <si>
    <t>27040010</t>
  </si>
  <si>
    <t>27040020</t>
  </si>
  <si>
    <t>27040030</t>
  </si>
  <si>
    <t>27040040</t>
  </si>
  <si>
    <t>27040090</t>
  </si>
  <si>
    <t>2705</t>
  </si>
  <si>
    <t>27050000</t>
  </si>
  <si>
    <t>2706</t>
  </si>
  <si>
    <t>27060010</t>
  </si>
  <si>
    <t>27060090</t>
  </si>
  <si>
    <t>2707</t>
  </si>
  <si>
    <t>27071000</t>
  </si>
  <si>
    <t>27072000</t>
  </si>
  <si>
    <t>27073000</t>
  </si>
  <si>
    <t>27074000</t>
  </si>
  <si>
    <t>27075000</t>
  </si>
  <si>
    <t>27076000</t>
  </si>
  <si>
    <t>27079100</t>
  </si>
  <si>
    <t>27079900</t>
  </si>
  <si>
    <t>2708</t>
  </si>
  <si>
    <t>27081010</t>
  </si>
  <si>
    <t>27081090</t>
  </si>
  <si>
    <t>27082000</t>
  </si>
  <si>
    <t>2709</t>
  </si>
  <si>
    <t>27090000</t>
  </si>
  <si>
    <t>2710</t>
  </si>
  <si>
    <t>27101211</t>
  </si>
  <si>
    <t>27101212</t>
  </si>
  <si>
    <t>27101213</t>
  </si>
  <si>
    <t>27101219</t>
  </si>
  <si>
    <t>27101220</t>
  </si>
  <si>
    <t>27101290</t>
  </si>
  <si>
    <t>27101910</t>
  </si>
  <si>
    <t>27101920</t>
  </si>
  <si>
    <t>27101930</t>
  </si>
  <si>
    <t>27101940</t>
  </si>
  <si>
    <t>27101950</t>
  </si>
  <si>
    <t>27101960</t>
  </si>
  <si>
    <t>27101970</t>
  </si>
  <si>
    <t>27101980</t>
  </si>
  <si>
    <t>27101990</t>
  </si>
  <si>
    <t>27102000</t>
  </si>
  <si>
    <t>27109100</t>
  </si>
  <si>
    <t>27109900</t>
  </si>
  <si>
    <t>2711</t>
  </si>
  <si>
    <t>27111100</t>
  </si>
  <si>
    <t>27111200</t>
  </si>
  <si>
    <t>27111300</t>
  </si>
  <si>
    <t>27111400</t>
  </si>
  <si>
    <t>27111900</t>
  </si>
  <si>
    <t>27112100</t>
  </si>
  <si>
    <t>27112900</t>
  </si>
  <si>
    <t>2712</t>
  </si>
  <si>
    <t>27121010</t>
  </si>
  <si>
    <t>27121090</t>
  </si>
  <si>
    <t>27122000</t>
  </si>
  <si>
    <t>27122010</t>
  </si>
  <si>
    <t>27122090</t>
  </si>
  <si>
    <t>27129010</t>
  </si>
  <si>
    <t>27129020</t>
  </si>
  <si>
    <t>27129030</t>
  </si>
  <si>
    <t>27129040</t>
  </si>
  <si>
    <t>27129090</t>
  </si>
  <si>
    <t>2713</t>
  </si>
  <si>
    <t>27131100</t>
  </si>
  <si>
    <t>27131200</t>
  </si>
  <si>
    <t>27132000</t>
  </si>
  <si>
    <t>27139000</t>
  </si>
  <si>
    <t>2714</t>
  </si>
  <si>
    <t>27141000</t>
  </si>
  <si>
    <t>27149010</t>
  </si>
  <si>
    <t>27149020</t>
  </si>
  <si>
    <t>27149030</t>
  </si>
  <si>
    <t>27149090</t>
  </si>
  <si>
    <t>2715</t>
  </si>
  <si>
    <t>27150010</t>
  </si>
  <si>
    <t>27150090</t>
  </si>
  <si>
    <t>2716</t>
  </si>
  <si>
    <t>27160000</t>
  </si>
  <si>
    <t>28</t>
  </si>
  <si>
    <t>2801</t>
  </si>
  <si>
    <t>28011000</t>
  </si>
  <si>
    <t>28012000</t>
  </si>
  <si>
    <t>28013010</t>
  </si>
  <si>
    <t>28013020</t>
  </si>
  <si>
    <t>2802</t>
  </si>
  <si>
    <t>28020010</t>
  </si>
  <si>
    <t>28020020</t>
  </si>
  <si>
    <t>28020030</t>
  </si>
  <si>
    <t>2803</t>
  </si>
  <si>
    <t>28030010</t>
  </si>
  <si>
    <t>28030020</t>
  </si>
  <si>
    <t>28030090</t>
  </si>
  <si>
    <t>2804</t>
  </si>
  <si>
    <t>28041000</t>
  </si>
  <si>
    <t>28042100</t>
  </si>
  <si>
    <t>28042910</t>
  </si>
  <si>
    <t>28042990</t>
  </si>
  <si>
    <t>28043000</t>
  </si>
  <si>
    <t>28044010</t>
  </si>
  <si>
    <t>28044090</t>
  </si>
  <si>
    <t>28045010</t>
  </si>
  <si>
    <t>28045020</t>
  </si>
  <si>
    <t>28046100</t>
  </si>
  <si>
    <t>28046900</t>
  </si>
  <si>
    <t>28047010</t>
  </si>
  <si>
    <t>28047020</t>
  </si>
  <si>
    <t>28047030</t>
  </si>
  <si>
    <t>28048000</t>
  </si>
  <si>
    <t>28049000</t>
  </si>
  <si>
    <t>2805</t>
  </si>
  <si>
    <t>28051100</t>
  </si>
  <si>
    <t>28051200</t>
  </si>
  <si>
    <t>28051900</t>
  </si>
  <si>
    <t>28053000</t>
  </si>
  <si>
    <t>28054000</t>
  </si>
  <si>
    <t>2806</t>
  </si>
  <si>
    <t>28061000</t>
  </si>
  <si>
    <t>28062000</t>
  </si>
  <si>
    <t>2807</t>
  </si>
  <si>
    <t>28070010</t>
  </si>
  <si>
    <t>28070020</t>
  </si>
  <si>
    <t>2808</t>
  </si>
  <si>
    <t>28080010</t>
  </si>
  <si>
    <t>28080020</t>
  </si>
  <si>
    <t>2809</t>
  </si>
  <si>
    <t>28091000</t>
  </si>
  <si>
    <t>28092010</t>
  </si>
  <si>
    <t>28092020</t>
  </si>
  <si>
    <t>2810</t>
  </si>
  <si>
    <t>28100010</t>
  </si>
  <si>
    <t>28100020</t>
  </si>
  <si>
    <t>2811</t>
  </si>
  <si>
    <t>28111100</t>
  </si>
  <si>
    <t>28111910</t>
  </si>
  <si>
    <t>28111920</t>
  </si>
  <si>
    <t>28111930</t>
  </si>
  <si>
    <t>28111940</t>
  </si>
  <si>
    <t>28111990</t>
  </si>
  <si>
    <t>28112110</t>
  </si>
  <si>
    <t>28112190</t>
  </si>
  <si>
    <t>28112200</t>
  </si>
  <si>
    <t>28112300</t>
  </si>
  <si>
    <t>28112910</t>
  </si>
  <si>
    <t>28112920</t>
  </si>
  <si>
    <t>28112930</t>
  </si>
  <si>
    <t>28112940</t>
  </si>
  <si>
    <t>28112950</t>
  </si>
  <si>
    <t>28112990</t>
  </si>
  <si>
    <t>2812</t>
  </si>
  <si>
    <t>28121010</t>
  </si>
  <si>
    <t>28121020</t>
  </si>
  <si>
    <t>28121021</t>
  </si>
  <si>
    <t>28121022</t>
  </si>
  <si>
    <t>28121030</t>
  </si>
  <si>
    <t>28121040</t>
  </si>
  <si>
    <t>28121041</t>
  </si>
  <si>
    <t>28121042</t>
  </si>
  <si>
    <t>28121043</t>
  </si>
  <si>
    <t>28121047</t>
  </si>
  <si>
    <t>28121050</t>
  </si>
  <si>
    <t>28121060</t>
  </si>
  <si>
    <t>28121090</t>
  </si>
  <si>
    <t>28129000</t>
  </si>
  <si>
    <t>2813</t>
  </si>
  <si>
    <t>28131000</t>
  </si>
  <si>
    <t>28139010</t>
  </si>
  <si>
    <t>28139020</t>
  </si>
  <si>
    <t>28139090</t>
  </si>
  <si>
    <t>2814</t>
  </si>
  <si>
    <t>28141000</t>
  </si>
  <si>
    <t>28142000</t>
  </si>
  <si>
    <t>2815</t>
  </si>
  <si>
    <t>28151110</t>
  </si>
  <si>
    <t>28151190</t>
  </si>
  <si>
    <t>28151200</t>
  </si>
  <si>
    <t>28152000</t>
  </si>
  <si>
    <t>28153000</t>
  </si>
  <si>
    <t>2816</t>
  </si>
  <si>
    <t>28161010</t>
  </si>
  <si>
    <t>28161020</t>
  </si>
  <si>
    <t>28164000</t>
  </si>
  <si>
    <t>2817</t>
  </si>
  <si>
    <t>28170010</t>
  </si>
  <si>
    <t>28170020</t>
  </si>
  <si>
    <t>2818</t>
  </si>
  <si>
    <t>28181000</t>
  </si>
  <si>
    <t>28182010</t>
  </si>
  <si>
    <t>28182090</t>
  </si>
  <si>
    <t>28183000</t>
  </si>
  <si>
    <t>2819</t>
  </si>
  <si>
    <t>28191000</t>
  </si>
  <si>
    <t>28199000</t>
  </si>
  <si>
    <t>2820</t>
  </si>
  <si>
    <t>28201000</t>
  </si>
  <si>
    <t>28209000</t>
  </si>
  <si>
    <t>2821</t>
  </si>
  <si>
    <t>28211010</t>
  </si>
  <si>
    <t>28211020</t>
  </si>
  <si>
    <t>28212000</t>
  </si>
  <si>
    <t>2822</t>
  </si>
  <si>
    <t>28220010</t>
  </si>
  <si>
    <t>28220020</t>
  </si>
  <si>
    <t>28220030</t>
  </si>
  <si>
    <t>2823</t>
  </si>
  <si>
    <t>28230010</t>
  </si>
  <si>
    <t>28230090</t>
  </si>
  <si>
    <t>2824</t>
  </si>
  <si>
    <t>28241010</t>
  </si>
  <si>
    <t>28241020</t>
  </si>
  <si>
    <t>28242000</t>
  </si>
  <si>
    <t>28249000</t>
  </si>
  <si>
    <t>2825</t>
  </si>
  <si>
    <t>28251010</t>
  </si>
  <si>
    <t>28251020</t>
  </si>
  <si>
    <t>28251030</t>
  </si>
  <si>
    <t>28251040</t>
  </si>
  <si>
    <t>28251090</t>
  </si>
  <si>
    <t>28252000</t>
  </si>
  <si>
    <t>28253010</t>
  </si>
  <si>
    <t>28253090</t>
  </si>
  <si>
    <t>28254000</t>
  </si>
  <si>
    <t>28255000</t>
  </si>
  <si>
    <t>28256010</t>
  </si>
  <si>
    <t>28256020</t>
  </si>
  <si>
    <t>28257010</t>
  </si>
  <si>
    <t>28257020</t>
  </si>
  <si>
    <t>28257090</t>
  </si>
  <si>
    <t>28258000</t>
  </si>
  <si>
    <t>28259010</t>
  </si>
  <si>
    <t>28259020</t>
  </si>
  <si>
    <t>28259030</t>
  </si>
  <si>
    <t>28259040</t>
  </si>
  <si>
    <t>28259050</t>
  </si>
  <si>
    <t>28259090</t>
  </si>
  <si>
    <t>2826</t>
  </si>
  <si>
    <t>28261110</t>
  </si>
  <si>
    <t>28261120</t>
  </si>
  <si>
    <t>28261200</t>
  </si>
  <si>
    <t>28261910</t>
  </si>
  <si>
    <t>28261990</t>
  </si>
  <si>
    <t>28262010</t>
  </si>
  <si>
    <t>28262020</t>
  </si>
  <si>
    <t>28263000</t>
  </si>
  <si>
    <t>28269000</t>
  </si>
  <si>
    <t>2827</t>
  </si>
  <si>
    <t>28271000</t>
  </si>
  <si>
    <t>28272000</t>
  </si>
  <si>
    <t>28273100</t>
  </si>
  <si>
    <t>28273200</t>
  </si>
  <si>
    <t>28273300</t>
  </si>
  <si>
    <t>28273400</t>
  </si>
  <si>
    <t>28273500</t>
  </si>
  <si>
    <t>28273600</t>
  </si>
  <si>
    <t>28273910</t>
  </si>
  <si>
    <t>28273920</t>
  </si>
  <si>
    <t>28273930</t>
  </si>
  <si>
    <t>28273940</t>
  </si>
  <si>
    <t>28273990</t>
  </si>
  <si>
    <t>28274110</t>
  </si>
  <si>
    <t>28274190</t>
  </si>
  <si>
    <t>28274900</t>
  </si>
  <si>
    <t>28275110</t>
  </si>
  <si>
    <t>28275120</t>
  </si>
  <si>
    <t>28275910</t>
  </si>
  <si>
    <t>28275990</t>
  </si>
  <si>
    <t>28276010</t>
  </si>
  <si>
    <t>28276020</t>
  </si>
  <si>
    <t>28276090</t>
  </si>
  <si>
    <t>2828</t>
  </si>
  <si>
    <t>28281010</t>
  </si>
  <si>
    <t>28281090</t>
  </si>
  <si>
    <t>28289011</t>
  </si>
  <si>
    <t>28289019</t>
  </si>
  <si>
    <t>28289020</t>
  </si>
  <si>
    <t>28289030</t>
  </si>
  <si>
    <t>28289040</t>
  </si>
  <si>
    <t>28289050</t>
  </si>
  <si>
    <t>28289060</t>
  </si>
  <si>
    <t>28289090</t>
  </si>
  <si>
    <t>2829</t>
  </si>
  <si>
    <t>28291100</t>
  </si>
  <si>
    <t>28291910</t>
  </si>
  <si>
    <t>28291920</t>
  </si>
  <si>
    <t>28291930</t>
  </si>
  <si>
    <t>28291990</t>
  </si>
  <si>
    <t>28299010</t>
  </si>
  <si>
    <t>28299020</t>
  </si>
  <si>
    <t>28299030</t>
  </si>
  <si>
    <t>2830</t>
  </si>
  <si>
    <t>28301000</t>
  </si>
  <si>
    <t>28302000</t>
  </si>
  <si>
    <t>28303000</t>
  </si>
  <si>
    <t>28309010</t>
  </si>
  <si>
    <t>28309020</t>
  </si>
  <si>
    <t>2831</t>
  </si>
  <si>
    <t>28311010</t>
  </si>
  <si>
    <t>28311020</t>
  </si>
  <si>
    <t>28319010</t>
  </si>
  <si>
    <t>28319020</t>
  </si>
  <si>
    <t>2832</t>
  </si>
  <si>
    <t>28321010</t>
  </si>
  <si>
    <t>28321020</t>
  </si>
  <si>
    <t>28321090</t>
  </si>
  <si>
    <t>28322010</t>
  </si>
  <si>
    <t>28322020</t>
  </si>
  <si>
    <t>28322090</t>
  </si>
  <si>
    <t>28323010</t>
  </si>
  <si>
    <t>28323020</t>
  </si>
  <si>
    <t>28323090</t>
  </si>
  <si>
    <t>2833</t>
  </si>
  <si>
    <t>28331100</t>
  </si>
  <si>
    <t>28331910</t>
  </si>
  <si>
    <t>28331920</t>
  </si>
  <si>
    <t>28331990</t>
  </si>
  <si>
    <t>28332100</t>
  </si>
  <si>
    <t>28332210</t>
  </si>
  <si>
    <t>28332290</t>
  </si>
  <si>
    <t>28332300</t>
  </si>
  <si>
    <t>28332400</t>
  </si>
  <si>
    <t>28332500</t>
  </si>
  <si>
    <t>28332610</t>
  </si>
  <si>
    <t>28332690</t>
  </si>
  <si>
    <t>28332700</t>
  </si>
  <si>
    <t>28332910</t>
  </si>
  <si>
    <t>28332920</t>
  </si>
  <si>
    <t>28332930</t>
  </si>
  <si>
    <t>28332940</t>
  </si>
  <si>
    <t>28332950</t>
  </si>
  <si>
    <t>28332990</t>
  </si>
  <si>
    <t>28333010</t>
  </si>
  <si>
    <t>28333020</t>
  </si>
  <si>
    <t>28333030</t>
  </si>
  <si>
    <t>28333090</t>
  </si>
  <si>
    <t>28334000</t>
  </si>
  <si>
    <t>2834</t>
  </si>
  <si>
    <t>28341010</t>
  </si>
  <si>
    <t>28341090</t>
  </si>
  <si>
    <t>28342100</t>
  </si>
  <si>
    <t>28342910</t>
  </si>
  <si>
    <t>28342920</t>
  </si>
  <si>
    <t>28342930</t>
  </si>
  <si>
    <t>28342990</t>
  </si>
  <si>
    <t>2835</t>
  </si>
  <si>
    <t>28351010</t>
  </si>
  <si>
    <t>28351020</t>
  </si>
  <si>
    <t>28351090</t>
  </si>
  <si>
    <t>28352200</t>
  </si>
  <si>
    <t>28352300</t>
  </si>
  <si>
    <t>28352400</t>
  </si>
  <si>
    <t>28352500</t>
  </si>
  <si>
    <t>28352610</t>
  </si>
  <si>
    <t>28352620</t>
  </si>
  <si>
    <t>28352690</t>
  </si>
  <si>
    <t>28352910</t>
  </si>
  <si>
    <t>28352920</t>
  </si>
  <si>
    <t>28352930</t>
  </si>
  <si>
    <t>28352940</t>
  </si>
  <si>
    <t>28352990</t>
  </si>
  <si>
    <t>28353100</t>
  </si>
  <si>
    <t>28353900</t>
  </si>
  <si>
    <t>2836</t>
  </si>
  <si>
    <t>28361000</t>
  </si>
  <si>
    <t>28362010</t>
  </si>
  <si>
    <t>28362020</t>
  </si>
  <si>
    <t>28362090</t>
  </si>
  <si>
    <t>28363000</t>
  </si>
  <si>
    <t>28364000</t>
  </si>
  <si>
    <t>28365000</t>
  </si>
  <si>
    <t>28366000</t>
  </si>
  <si>
    <t>28367000</t>
  </si>
  <si>
    <t>28369100</t>
  </si>
  <si>
    <t>28369200</t>
  </si>
  <si>
    <t>28369910</t>
  </si>
  <si>
    <t>28369920</t>
  </si>
  <si>
    <t>28369930</t>
  </si>
  <si>
    <t>28369990</t>
  </si>
  <si>
    <t>2837</t>
  </si>
  <si>
    <t>28371100</t>
  </si>
  <si>
    <t>28371910</t>
  </si>
  <si>
    <t>28371920</t>
  </si>
  <si>
    <t>28371990</t>
  </si>
  <si>
    <t>28372010</t>
  </si>
  <si>
    <t>28372020</t>
  </si>
  <si>
    <t>28372030</t>
  </si>
  <si>
    <t>28372040</t>
  </si>
  <si>
    <t>28372050</t>
  </si>
  <si>
    <t>28372090</t>
  </si>
  <si>
    <t>2838</t>
  </si>
  <si>
    <t>28380010</t>
  </si>
  <si>
    <t>28380020</t>
  </si>
  <si>
    <t>28380030</t>
  </si>
  <si>
    <t>2839</t>
  </si>
  <si>
    <t>28391100</t>
  </si>
  <si>
    <t>28391900</t>
  </si>
  <si>
    <t>28392000</t>
  </si>
  <si>
    <t>28399010</t>
  </si>
  <si>
    <t>28399090</t>
  </si>
  <si>
    <t>2840</t>
  </si>
  <si>
    <t>28401100</t>
  </si>
  <si>
    <t>28401900</t>
  </si>
  <si>
    <t>28402010</t>
  </si>
  <si>
    <t>28402090</t>
  </si>
  <si>
    <t>28403000</t>
  </si>
  <si>
    <t>2841</t>
  </si>
  <si>
    <t>28411010</t>
  </si>
  <si>
    <t>28411090</t>
  </si>
  <si>
    <t>28412010</t>
  </si>
  <si>
    <t>28412020</t>
  </si>
  <si>
    <t>28413000</t>
  </si>
  <si>
    <t>28415010</t>
  </si>
  <si>
    <t>28415090</t>
  </si>
  <si>
    <t>28416100</t>
  </si>
  <si>
    <t>28416900</t>
  </si>
  <si>
    <t>28417010</t>
  </si>
  <si>
    <t>28417020</t>
  </si>
  <si>
    <t>28417090</t>
  </si>
  <si>
    <t>28418010</t>
  </si>
  <si>
    <t>28418020</t>
  </si>
  <si>
    <t>28418090</t>
  </si>
  <si>
    <t>28419000</t>
  </si>
  <si>
    <t>2842</t>
  </si>
  <si>
    <t>28421000</t>
  </si>
  <si>
    <t>28429010</t>
  </si>
  <si>
    <t>28429020</t>
  </si>
  <si>
    <t>28429090</t>
  </si>
  <si>
    <t>2843</t>
  </si>
  <si>
    <t>28431010</t>
  </si>
  <si>
    <t>28431020</t>
  </si>
  <si>
    <t>28431090</t>
  </si>
  <si>
    <t>28432100</t>
  </si>
  <si>
    <t>28432900</t>
  </si>
  <si>
    <t>28433000</t>
  </si>
  <si>
    <t>28439011</t>
  </si>
  <si>
    <t>28439012</t>
  </si>
  <si>
    <t>28439019</t>
  </si>
  <si>
    <t>28439020</t>
  </si>
  <si>
    <t>2844</t>
  </si>
  <si>
    <t>28441000</t>
  </si>
  <si>
    <t>28442000</t>
  </si>
  <si>
    <t>28443010</t>
  </si>
  <si>
    <t>28443021</t>
  </si>
  <si>
    <t>28443022</t>
  </si>
  <si>
    <t>28443023</t>
  </si>
  <si>
    <t>28443029</t>
  </si>
  <si>
    <t>28443030</t>
  </si>
  <si>
    <t>28443090</t>
  </si>
  <si>
    <t>28444000</t>
  </si>
  <si>
    <t>28445000</t>
  </si>
  <si>
    <t>2845</t>
  </si>
  <si>
    <t>28451000</t>
  </si>
  <si>
    <t>28459010</t>
  </si>
  <si>
    <t>28459090</t>
  </si>
  <si>
    <t>2846</t>
  </si>
  <si>
    <t>28461010</t>
  </si>
  <si>
    <t>28461090</t>
  </si>
  <si>
    <t>28469010</t>
  </si>
  <si>
    <t>28469020</t>
  </si>
  <si>
    <t>28469030</t>
  </si>
  <si>
    <t>28469090</t>
  </si>
  <si>
    <t>2847</t>
  </si>
  <si>
    <t>28470000</t>
  </si>
  <si>
    <t>2848</t>
  </si>
  <si>
    <t>28480010</t>
  </si>
  <si>
    <t>28480020</t>
  </si>
  <si>
    <t>28480090</t>
  </si>
  <si>
    <t>2849</t>
  </si>
  <si>
    <t>28491000</t>
  </si>
  <si>
    <t>28492010</t>
  </si>
  <si>
    <t>28492090</t>
  </si>
  <si>
    <t>28499010</t>
  </si>
  <si>
    <t>28499020</t>
  </si>
  <si>
    <t>28499090</t>
  </si>
  <si>
    <t>2850</t>
  </si>
  <si>
    <t>28500010</t>
  </si>
  <si>
    <t>28500020</t>
  </si>
  <si>
    <t>28500030</t>
  </si>
  <si>
    <t>28500041</t>
  </si>
  <si>
    <t>28500049</t>
  </si>
  <si>
    <t>28500050</t>
  </si>
  <si>
    <t>2851</t>
  </si>
  <si>
    <t>28510010</t>
  </si>
  <si>
    <t>28510020</t>
  </si>
  <si>
    <t>28510030</t>
  </si>
  <si>
    <t>28510040</t>
  </si>
  <si>
    <t>28510090</t>
  </si>
  <si>
    <t>28510091</t>
  </si>
  <si>
    <t>28510099</t>
  </si>
  <si>
    <t>2852</t>
  </si>
  <si>
    <t>28521000</t>
  </si>
  <si>
    <t>28529000</t>
  </si>
  <si>
    <t>2853</t>
  </si>
  <si>
    <t>28530010</t>
  </si>
  <si>
    <t>28530020</t>
  </si>
  <si>
    <t>28530030</t>
  </si>
  <si>
    <t>28530040</t>
  </si>
  <si>
    <t>28530091</t>
  </si>
  <si>
    <t>28530099</t>
  </si>
  <si>
    <t>29</t>
  </si>
  <si>
    <t>2901</t>
  </si>
  <si>
    <t>29011000</t>
  </si>
  <si>
    <t>29012100</t>
  </si>
  <si>
    <t>29012200</t>
  </si>
  <si>
    <t>29012300</t>
  </si>
  <si>
    <t>29012400</t>
  </si>
  <si>
    <t>29012910</t>
  </si>
  <si>
    <t>29012920</t>
  </si>
  <si>
    <t>29012990</t>
  </si>
  <si>
    <t>2902</t>
  </si>
  <si>
    <t>29021100</t>
  </si>
  <si>
    <t>29021900</t>
  </si>
  <si>
    <t>29022000</t>
  </si>
  <si>
    <t>29023000</t>
  </si>
  <si>
    <t>29024100</t>
  </si>
  <si>
    <t>29024200</t>
  </si>
  <si>
    <t>29024300</t>
  </si>
  <si>
    <t>29024400</t>
  </si>
  <si>
    <t>29025000</t>
  </si>
  <si>
    <t>29026000</t>
  </si>
  <si>
    <t>29027000</t>
  </si>
  <si>
    <t>29029010</t>
  </si>
  <si>
    <t>29029020</t>
  </si>
  <si>
    <t>29029030</t>
  </si>
  <si>
    <t>29029040</t>
  </si>
  <si>
    <t>29029050</t>
  </si>
  <si>
    <t>29029090</t>
  </si>
  <si>
    <t>2903</t>
  </si>
  <si>
    <t>29031110</t>
  </si>
  <si>
    <t>29031120</t>
  </si>
  <si>
    <t>29031200</t>
  </si>
  <si>
    <t>29031300</t>
  </si>
  <si>
    <t>29031400</t>
  </si>
  <si>
    <t>29031500</t>
  </si>
  <si>
    <t>29031910</t>
  </si>
  <si>
    <t>29031920</t>
  </si>
  <si>
    <t>29031990</t>
  </si>
  <si>
    <t>29032100</t>
  </si>
  <si>
    <t>29032200</t>
  </si>
  <si>
    <t>29032300</t>
  </si>
  <si>
    <t>29032900</t>
  </si>
  <si>
    <t>29033010</t>
  </si>
  <si>
    <t>29033011</t>
  </si>
  <si>
    <t>29033019</t>
  </si>
  <si>
    <t>29033020</t>
  </si>
  <si>
    <t>29033030</t>
  </si>
  <si>
    <t>29033100</t>
  </si>
  <si>
    <t>29033911</t>
  </si>
  <si>
    <t>29033919</t>
  </si>
  <si>
    <t>29033920</t>
  </si>
  <si>
    <t>29033930</t>
  </si>
  <si>
    <t>29033990</t>
  </si>
  <si>
    <t>29037100</t>
  </si>
  <si>
    <t>29037200</t>
  </si>
  <si>
    <t>29037300</t>
  </si>
  <si>
    <t>29037400</t>
  </si>
  <si>
    <t>29037500</t>
  </si>
  <si>
    <t>29037610</t>
  </si>
  <si>
    <t>29037620</t>
  </si>
  <si>
    <t>29037630</t>
  </si>
  <si>
    <t>29037711</t>
  </si>
  <si>
    <t>29037712</t>
  </si>
  <si>
    <t>29037713</t>
  </si>
  <si>
    <t>29037721</t>
  </si>
  <si>
    <t>29037722</t>
  </si>
  <si>
    <t>29037723</t>
  </si>
  <si>
    <t>29037724</t>
  </si>
  <si>
    <t>29037725</t>
  </si>
  <si>
    <t>29037731</t>
  </si>
  <si>
    <t>29037732</t>
  </si>
  <si>
    <t>29037733</t>
  </si>
  <si>
    <t>29037734</t>
  </si>
  <si>
    <t>29037735</t>
  </si>
  <si>
    <t>29037736</t>
  </si>
  <si>
    <t>29037737</t>
  </si>
  <si>
    <t>29037790</t>
  </si>
  <si>
    <t>29037800</t>
  </si>
  <si>
    <t>29037900</t>
  </si>
  <si>
    <t>29038100</t>
  </si>
  <si>
    <t>29038200</t>
  </si>
  <si>
    <t>29038900</t>
  </si>
  <si>
    <t>29039110</t>
  </si>
  <si>
    <t>29039120</t>
  </si>
  <si>
    <t>29039130</t>
  </si>
  <si>
    <t>29039210</t>
  </si>
  <si>
    <t>29039221</t>
  </si>
  <si>
    <t>29039229</t>
  </si>
  <si>
    <t>29039910</t>
  </si>
  <si>
    <t>29039920</t>
  </si>
  <si>
    <t>29039930</t>
  </si>
  <si>
    <t>29039940</t>
  </si>
  <si>
    <t>29039950</t>
  </si>
  <si>
    <t>29039960</t>
  </si>
  <si>
    <t>29039970</t>
  </si>
  <si>
    <t>29039990</t>
  </si>
  <si>
    <t>2904</t>
  </si>
  <si>
    <t>29041010</t>
  </si>
  <si>
    <t>29041020</t>
  </si>
  <si>
    <t>29041030</t>
  </si>
  <si>
    <t>29041040</t>
  </si>
  <si>
    <t>29041090</t>
  </si>
  <si>
    <t>29042010</t>
  </si>
  <si>
    <t>29042020</t>
  </si>
  <si>
    <t>29042030</t>
  </si>
  <si>
    <t>29042040</t>
  </si>
  <si>
    <t>29042050</t>
  </si>
  <si>
    <t>29042060</t>
  </si>
  <si>
    <t>29042090</t>
  </si>
  <si>
    <t>29049010</t>
  </si>
  <si>
    <t>29049020</t>
  </si>
  <si>
    <t>29049030</t>
  </si>
  <si>
    <t>29049040</t>
  </si>
  <si>
    <t>29049050</t>
  </si>
  <si>
    <t>29049060</t>
  </si>
  <si>
    <t>29049070</t>
  </si>
  <si>
    <t>29049080</t>
  </si>
  <si>
    <t>29049090</t>
  </si>
  <si>
    <t>2905</t>
  </si>
  <si>
    <t>29051100</t>
  </si>
  <si>
    <t>29051210</t>
  </si>
  <si>
    <t>29051220</t>
  </si>
  <si>
    <t>29051300</t>
  </si>
  <si>
    <t>29051410</t>
  </si>
  <si>
    <t>29051420</t>
  </si>
  <si>
    <t>29051430</t>
  </si>
  <si>
    <t>29051490</t>
  </si>
  <si>
    <t>29051500</t>
  </si>
  <si>
    <t>29051610</t>
  </si>
  <si>
    <t>29051620</t>
  </si>
  <si>
    <t>29051690</t>
  </si>
  <si>
    <t>29051700</t>
  </si>
  <si>
    <t>29051900</t>
  </si>
  <si>
    <t>29051910</t>
  </si>
  <si>
    <t>29051990</t>
  </si>
  <si>
    <t>29052210</t>
  </si>
  <si>
    <t>29052220</t>
  </si>
  <si>
    <t>29052230</t>
  </si>
  <si>
    <t>29052240</t>
  </si>
  <si>
    <t>29052290</t>
  </si>
  <si>
    <t>29052900</t>
  </si>
  <si>
    <t>29053100</t>
  </si>
  <si>
    <t>29053200</t>
  </si>
  <si>
    <t>29053910</t>
  </si>
  <si>
    <t>29053990</t>
  </si>
  <si>
    <t>29054100</t>
  </si>
  <si>
    <t>29054210</t>
  </si>
  <si>
    <t>29054290</t>
  </si>
  <si>
    <t>29054300</t>
  </si>
  <si>
    <t>29054400</t>
  </si>
  <si>
    <t>29054500</t>
  </si>
  <si>
    <t>29054900</t>
  </si>
  <si>
    <t>29055100</t>
  </si>
  <si>
    <t>29055900</t>
  </si>
  <si>
    <t>2906</t>
  </si>
  <si>
    <t>29061100</t>
  </si>
  <si>
    <t>29061200</t>
  </si>
  <si>
    <t>29061310</t>
  </si>
  <si>
    <t>29061390</t>
  </si>
  <si>
    <t>29061400</t>
  </si>
  <si>
    <t>29061910</t>
  </si>
  <si>
    <t>29061990</t>
  </si>
  <si>
    <t>29062100</t>
  </si>
  <si>
    <t>29062910</t>
  </si>
  <si>
    <t>29062920</t>
  </si>
  <si>
    <t>29062990</t>
  </si>
  <si>
    <t>2907</t>
  </si>
  <si>
    <t>29071110</t>
  </si>
  <si>
    <t>29071190</t>
  </si>
  <si>
    <t>29071210</t>
  </si>
  <si>
    <t>29071220</t>
  </si>
  <si>
    <t>29071290</t>
  </si>
  <si>
    <t>29071300</t>
  </si>
  <si>
    <t>29071400</t>
  </si>
  <si>
    <t>29071510</t>
  </si>
  <si>
    <t>29071520</t>
  </si>
  <si>
    <t>29071590</t>
  </si>
  <si>
    <t>29071910</t>
  </si>
  <si>
    <t>29071920</t>
  </si>
  <si>
    <t>29071930</t>
  </si>
  <si>
    <t>29071940</t>
  </si>
  <si>
    <t>29071950</t>
  </si>
  <si>
    <t>29071990</t>
  </si>
  <si>
    <t>29072100</t>
  </si>
  <si>
    <t>29072200</t>
  </si>
  <si>
    <t>29072300</t>
  </si>
  <si>
    <t>29072910</t>
  </si>
  <si>
    <t>29072990</t>
  </si>
  <si>
    <t>2908</t>
  </si>
  <si>
    <t>29081000</t>
  </si>
  <si>
    <t>29081100</t>
  </si>
  <si>
    <t>29081900</t>
  </si>
  <si>
    <t>29082010</t>
  </si>
  <si>
    <t>29082021</t>
  </si>
  <si>
    <t>29082022</t>
  </si>
  <si>
    <t>29082023</t>
  </si>
  <si>
    <t>29082024</t>
  </si>
  <si>
    <t>29082025</t>
  </si>
  <si>
    <t>29082026</t>
  </si>
  <si>
    <t>29082027</t>
  </si>
  <si>
    <t>29082029</t>
  </si>
  <si>
    <t>29089010</t>
  </si>
  <si>
    <t>29089020</t>
  </si>
  <si>
    <t>29089090</t>
  </si>
  <si>
    <t>29089100</t>
  </si>
  <si>
    <t>29089200</t>
  </si>
  <si>
    <t>29089910</t>
  </si>
  <si>
    <t>29089920</t>
  </si>
  <si>
    <t>29089990</t>
  </si>
  <si>
    <t>2909</t>
  </si>
  <si>
    <t>29091100</t>
  </si>
  <si>
    <t>29091900</t>
  </si>
  <si>
    <t>29092000</t>
  </si>
  <si>
    <t>29093011</t>
  </si>
  <si>
    <t>29093012</t>
  </si>
  <si>
    <t>29093019</t>
  </si>
  <si>
    <t>29093020</t>
  </si>
  <si>
    <t>29093030</t>
  </si>
  <si>
    <t>29093090</t>
  </si>
  <si>
    <t>29094100</t>
  </si>
  <si>
    <t>29094200</t>
  </si>
  <si>
    <t>29094300</t>
  </si>
  <si>
    <t>29094400</t>
  </si>
  <si>
    <t>29094900</t>
  </si>
  <si>
    <t>29095010</t>
  </si>
  <si>
    <t>29095020</t>
  </si>
  <si>
    <t>29095030</t>
  </si>
  <si>
    <t>29095090</t>
  </si>
  <si>
    <t>29096000</t>
  </si>
  <si>
    <t>2910</t>
  </si>
  <si>
    <t>29101000</t>
  </si>
  <si>
    <t>29102000</t>
  </si>
  <si>
    <t>29103000</t>
  </si>
  <si>
    <t>29104000</t>
  </si>
  <si>
    <t>29109000</t>
  </si>
  <si>
    <t>2911</t>
  </si>
  <si>
    <t>29110010</t>
  </si>
  <si>
    <t>29110090</t>
  </si>
  <si>
    <t>2912</t>
  </si>
  <si>
    <t>29121100</t>
  </si>
  <si>
    <t>29121200</t>
  </si>
  <si>
    <t>29121300</t>
  </si>
  <si>
    <t>29121910</t>
  </si>
  <si>
    <t>29121920</t>
  </si>
  <si>
    <t>29121930</t>
  </si>
  <si>
    <t>29121990</t>
  </si>
  <si>
    <t>29122100</t>
  </si>
  <si>
    <t>29122910</t>
  </si>
  <si>
    <t>29122920</t>
  </si>
  <si>
    <t>29122990</t>
  </si>
  <si>
    <t>29124100</t>
  </si>
  <si>
    <t>29124200</t>
  </si>
  <si>
    <t>29124910</t>
  </si>
  <si>
    <t>29124920</t>
  </si>
  <si>
    <t>29124930</t>
  </si>
  <si>
    <t>29124940</t>
  </si>
  <si>
    <t>29124991</t>
  </si>
  <si>
    <t>29124999</t>
  </si>
  <si>
    <t>29125000</t>
  </si>
  <si>
    <t>29126000</t>
  </si>
  <si>
    <t>2913</t>
  </si>
  <si>
    <t>29130010</t>
  </si>
  <si>
    <t>29130090</t>
  </si>
  <si>
    <t>2914</t>
  </si>
  <si>
    <t>29141100</t>
  </si>
  <si>
    <t>29141200</t>
  </si>
  <si>
    <t>29141300</t>
  </si>
  <si>
    <t>29141910</t>
  </si>
  <si>
    <t>29141990</t>
  </si>
  <si>
    <t>29142200</t>
  </si>
  <si>
    <t>29142310</t>
  </si>
  <si>
    <t>29142320</t>
  </si>
  <si>
    <t>29142390</t>
  </si>
  <si>
    <t>29142910</t>
  </si>
  <si>
    <t>29142921</t>
  </si>
  <si>
    <t>29142922</t>
  </si>
  <si>
    <t>29142990</t>
  </si>
  <si>
    <t>29143100</t>
  </si>
  <si>
    <t>29143910</t>
  </si>
  <si>
    <t>29143920</t>
  </si>
  <si>
    <t>29143930</t>
  </si>
  <si>
    <t>29143940</t>
  </si>
  <si>
    <t>29143990</t>
  </si>
  <si>
    <t>29144000</t>
  </si>
  <si>
    <t>29145000</t>
  </si>
  <si>
    <t>29146100</t>
  </si>
  <si>
    <t>29146910</t>
  </si>
  <si>
    <t>29146920</t>
  </si>
  <si>
    <t>29146990</t>
  </si>
  <si>
    <t>29147010</t>
  </si>
  <si>
    <t>29147020</t>
  </si>
  <si>
    <t>29147090</t>
  </si>
  <si>
    <t>2915</t>
  </si>
  <si>
    <t>29151100</t>
  </si>
  <si>
    <t>29151210</t>
  </si>
  <si>
    <t>29151290</t>
  </si>
  <si>
    <t>29151300</t>
  </si>
  <si>
    <t>29152100</t>
  </si>
  <si>
    <t>29152200</t>
  </si>
  <si>
    <t>29152300</t>
  </si>
  <si>
    <t>29152400</t>
  </si>
  <si>
    <t>29152910</t>
  </si>
  <si>
    <t>29152920</t>
  </si>
  <si>
    <t>29152930</t>
  </si>
  <si>
    <t>29152990</t>
  </si>
  <si>
    <t>29153100</t>
  </si>
  <si>
    <t>29153200</t>
  </si>
  <si>
    <t>29153300</t>
  </si>
  <si>
    <t>29153400</t>
  </si>
  <si>
    <t>29153500</t>
  </si>
  <si>
    <t>29153600</t>
  </si>
  <si>
    <t>29153910</t>
  </si>
  <si>
    <t>29153920</t>
  </si>
  <si>
    <t>29153930</t>
  </si>
  <si>
    <t>29153940</t>
  </si>
  <si>
    <t>29153950</t>
  </si>
  <si>
    <t>29153960</t>
  </si>
  <si>
    <t>29153990</t>
  </si>
  <si>
    <t>29154010</t>
  </si>
  <si>
    <t>29154020</t>
  </si>
  <si>
    <t>29154030</t>
  </si>
  <si>
    <t>29155000</t>
  </si>
  <si>
    <t>29156010</t>
  </si>
  <si>
    <t>29156020</t>
  </si>
  <si>
    <t>29157010</t>
  </si>
  <si>
    <t>29157020</t>
  </si>
  <si>
    <t>29157030</t>
  </si>
  <si>
    <t>29157040</t>
  </si>
  <si>
    <t>29157050</t>
  </si>
  <si>
    <t>29157090</t>
  </si>
  <si>
    <t>29159010</t>
  </si>
  <si>
    <t>29159020</t>
  </si>
  <si>
    <t>29159030</t>
  </si>
  <si>
    <t>29159090</t>
  </si>
  <si>
    <t>2916</t>
  </si>
  <si>
    <t>29161100</t>
  </si>
  <si>
    <t>29161210</t>
  </si>
  <si>
    <t>29161290</t>
  </si>
  <si>
    <t>29161310</t>
  </si>
  <si>
    <t>29161320</t>
  </si>
  <si>
    <t>29161400</t>
  </si>
  <si>
    <t>29161510</t>
  </si>
  <si>
    <t>29161590</t>
  </si>
  <si>
    <t>29161600</t>
  </si>
  <si>
    <t>29161910</t>
  </si>
  <si>
    <t>29161920</t>
  </si>
  <si>
    <t>29161930</t>
  </si>
  <si>
    <t>29161940</t>
  </si>
  <si>
    <t>29161950</t>
  </si>
  <si>
    <t>29161960</t>
  </si>
  <si>
    <t>29161990</t>
  </si>
  <si>
    <t>29162000</t>
  </si>
  <si>
    <t>29163110</t>
  </si>
  <si>
    <t>29163120</t>
  </si>
  <si>
    <t>29163130</t>
  </si>
  <si>
    <t>29163140</t>
  </si>
  <si>
    <t>29163150</t>
  </si>
  <si>
    <t>29163160</t>
  </si>
  <si>
    <t>29163190</t>
  </si>
  <si>
    <t>29163200</t>
  </si>
  <si>
    <t>29163400</t>
  </si>
  <si>
    <t>29163910</t>
  </si>
  <si>
    <t>29163920</t>
  </si>
  <si>
    <t>29163930</t>
  </si>
  <si>
    <t>29163940</t>
  </si>
  <si>
    <t>29163950</t>
  </si>
  <si>
    <t>29163990</t>
  </si>
  <si>
    <t>2917</t>
  </si>
  <si>
    <t>29171110</t>
  </si>
  <si>
    <t>29171120</t>
  </si>
  <si>
    <t>29171130</t>
  </si>
  <si>
    <t>29171140</t>
  </si>
  <si>
    <t>29171190</t>
  </si>
  <si>
    <t>29171200</t>
  </si>
  <si>
    <t>29171300</t>
  </si>
  <si>
    <t>29171400</t>
  </si>
  <si>
    <t>29171910</t>
  </si>
  <si>
    <t>29171920</t>
  </si>
  <si>
    <t>29171930</t>
  </si>
  <si>
    <t>29171940</t>
  </si>
  <si>
    <t>29171950</t>
  </si>
  <si>
    <t>29171960</t>
  </si>
  <si>
    <t>29171970</t>
  </si>
  <si>
    <t>29171990</t>
  </si>
  <si>
    <t>29172000</t>
  </si>
  <si>
    <t>29173100</t>
  </si>
  <si>
    <t>29173200</t>
  </si>
  <si>
    <t>29173300</t>
  </si>
  <si>
    <t>29173400</t>
  </si>
  <si>
    <t>29173500</t>
  </si>
  <si>
    <t>29173600</t>
  </si>
  <si>
    <t>29173700</t>
  </si>
  <si>
    <t>29173910</t>
  </si>
  <si>
    <t>29173920</t>
  </si>
  <si>
    <t>29173930</t>
  </si>
  <si>
    <t>29173940</t>
  </si>
  <si>
    <t>29173950</t>
  </si>
  <si>
    <t>29173960</t>
  </si>
  <si>
    <t>29173990</t>
  </si>
  <si>
    <t>2918</t>
  </si>
  <si>
    <t>29181110</t>
  </si>
  <si>
    <t>29181120</t>
  </si>
  <si>
    <t>29181190</t>
  </si>
  <si>
    <t>29181200</t>
  </si>
  <si>
    <t>29181310</t>
  </si>
  <si>
    <t>29181320</t>
  </si>
  <si>
    <t>29181390</t>
  </si>
  <si>
    <t>29181400</t>
  </si>
  <si>
    <t>29181510</t>
  </si>
  <si>
    <t>29181520</t>
  </si>
  <si>
    <t>29181530</t>
  </si>
  <si>
    <t>29181540</t>
  </si>
  <si>
    <t>29181550</t>
  </si>
  <si>
    <t>29181590</t>
  </si>
  <si>
    <t>29181610</t>
  </si>
  <si>
    <t>29181620</t>
  </si>
  <si>
    <t>29181690</t>
  </si>
  <si>
    <t>29181800</t>
  </si>
  <si>
    <t>29181900</t>
  </si>
  <si>
    <t>29181910</t>
  </si>
  <si>
    <t>29181990</t>
  </si>
  <si>
    <t>29182110</t>
  </si>
  <si>
    <t>29182120</t>
  </si>
  <si>
    <t>29182190</t>
  </si>
  <si>
    <t>29182200</t>
  </si>
  <si>
    <t>29182310</t>
  </si>
  <si>
    <t>29182320</t>
  </si>
  <si>
    <t>29182330</t>
  </si>
  <si>
    <t>29182390</t>
  </si>
  <si>
    <t>29182910</t>
  </si>
  <si>
    <t>29182920</t>
  </si>
  <si>
    <t>29182930</t>
  </si>
  <si>
    <t>29182990</t>
  </si>
  <si>
    <t>29183010</t>
  </si>
  <si>
    <t>29183020</t>
  </si>
  <si>
    <t>29183030</t>
  </si>
  <si>
    <t>29183040</t>
  </si>
  <si>
    <t>29183090</t>
  </si>
  <si>
    <t>29189000</t>
  </si>
  <si>
    <t>29189100</t>
  </si>
  <si>
    <t>29189900</t>
  </si>
  <si>
    <t>2919</t>
  </si>
  <si>
    <t>29190010</t>
  </si>
  <si>
    <t>29190020</t>
  </si>
  <si>
    <t>29190030</t>
  </si>
  <si>
    <t>29190040</t>
  </si>
  <si>
    <t>29190050</t>
  </si>
  <si>
    <t>29190090</t>
  </si>
  <si>
    <t>29191000</t>
  </si>
  <si>
    <t>29199010</t>
  </si>
  <si>
    <t>29199020</t>
  </si>
  <si>
    <t>29199030</t>
  </si>
  <si>
    <t>29199040</t>
  </si>
  <si>
    <t>29199050</t>
  </si>
  <si>
    <t>29199090</t>
  </si>
  <si>
    <t>2920</t>
  </si>
  <si>
    <t>29201000</t>
  </si>
  <si>
    <t>29201010</t>
  </si>
  <si>
    <t>29201020</t>
  </si>
  <si>
    <t>29201100</t>
  </si>
  <si>
    <t>29201920</t>
  </si>
  <si>
    <t>29201990</t>
  </si>
  <si>
    <t>29209010</t>
  </si>
  <si>
    <t>29209020</t>
  </si>
  <si>
    <t>29209030</t>
  </si>
  <si>
    <t>29209041</t>
  </si>
  <si>
    <t>29209042</t>
  </si>
  <si>
    <t>29209043</t>
  </si>
  <si>
    <t>29209044</t>
  </si>
  <si>
    <t>29209090</t>
  </si>
  <si>
    <t>29209099</t>
  </si>
  <si>
    <t>2921</t>
  </si>
  <si>
    <t>29211110</t>
  </si>
  <si>
    <t>29211190</t>
  </si>
  <si>
    <t>29211200</t>
  </si>
  <si>
    <t>29211900</t>
  </si>
  <si>
    <t>29211911</t>
  </si>
  <si>
    <t>29211912</t>
  </si>
  <si>
    <t>29211913</t>
  </si>
  <si>
    <t>29211914</t>
  </si>
  <si>
    <t>29211990</t>
  </si>
  <si>
    <t>29212100</t>
  </si>
  <si>
    <t>29212200</t>
  </si>
  <si>
    <t>29212910</t>
  </si>
  <si>
    <t>29212920</t>
  </si>
  <si>
    <t>29212990</t>
  </si>
  <si>
    <t>29213010</t>
  </si>
  <si>
    <t>29213090</t>
  </si>
  <si>
    <t>29214110</t>
  </si>
  <si>
    <t>29214120</t>
  </si>
  <si>
    <t>29214190</t>
  </si>
  <si>
    <t>29214211</t>
  </si>
  <si>
    <t>29214212</t>
  </si>
  <si>
    <t>29214213</t>
  </si>
  <si>
    <t>29214214</t>
  </si>
  <si>
    <t>29214215</t>
  </si>
  <si>
    <t>29214221</t>
  </si>
  <si>
    <t>29214222</t>
  </si>
  <si>
    <t>29214223</t>
  </si>
  <si>
    <t>29214224</t>
  </si>
  <si>
    <t>29214225</t>
  </si>
  <si>
    <t>29214226</t>
  </si>
  <si>
    <t>29214231</t>
  </si>
  <si>
    <t>29214232</t>
  </si>
  <si>
    <t>29214233</t>
  </si>
  <si>
    <t>29214234</t>
  </si>
  <si>
    <t>29214235</t>
  </si>
  <si>
    <t>29214236</t>
  </si>
  <si>
    <t>29214290</t>
  </si>
  <si>
    <t>29214310</t>
  </si>
  <si>
    <t>29214320</t>
  </si>
  <si>
    <t>29214330</t>
  </si>
  <si>
    <t>29214340</t>
  </si>
  <si>
    <t>29214350</t>
  </si>
  <si>
    <t>29214360</t>
  </si>
  <si>
    <t>29214370</t>
  </si>
  <si>
    <t>29214380</t>
  </si>
  <si>
    <t>29214390</t>
  </si>
  <si>
    <t>29214410</t>
  </si>
  <si>
    <t>29214490</t>
  </si>
  <si>
    <t>29214511</t>
  </si>
  <si>
    <t>29214512</t>
  </si>
  <si>
    <t>29214513</t>
  </si>
  <si>
    <t>29214514</t>
  </si>
  <si>
    <t>29214515</t>
  </si>
  <si>
    <t>29214516</t>
  </si>
  <si>
    <t>29214521</t>
  </si>
  <si>
    <t>29214522</t>
  </si>
  <si>
    <t>29214523</t>
  </si>
  <si>
    <t>29214524</t>
  </si>
  <si>
    <t>29214525</t>
  </si>
  <si>
    <t>29214526</t>
  </si>
  <si>
    <t>29214531</t>
  </si>
  <si>
    <t>29214532</t>
  </si>
  <si>
    <t>29214533</t>
  </si>
  <si>
    <t>29214590</t>
  </si>
  <si>
    <t>29214600</t>
  </si>
  <si>
    <t>29214910</t>
  </si>
  <si>
    <t>29214990</t>
  </si>
  <si>
    <t>29215110</t>
  </si>
  <si>
    <t>29215120</t>
  </si>
  <si>
    <t>29215130</t>
  </si>
  <si>
    <t>29215140</t>
  </si>
  <si>
    <t>29215150</t>
  </si>
  <si>
    <t>29215160</t>
  </si>
  <si>
    <t>29215170</t>
  </si>
  <si>
    <t>29215180</t>
  </si>
  <si>
    <t>29215190</t>
  </si>
  <si>
    <t>29215910</t>
  </si>
  <si>
    <t>29215920</t>
  </si>
  <si>
    <t>29215930</t>
  </si>
  <si>
    <t>29215990</t>
  </si>
  <si>
    <t>2922</t>
  </si>
  <si>
    <t>29221100</t>
  </si>
  <si>
    <t>29221110</t>
  </si>
  <si>
    <t>29221190</t>
  </si>
  <si>
    <t>29221200</t>
  </si>
  <si>
    <t>29221210</t>
  </si>
  <si>
    <t>29221290</t>
  </si>
  <si>
    <t>29221310</t>
  </si>
  <si>
    <t>29221390</t>
  </si>
  <si>
    <t>29221400</t>
  </si>
  <si>
    <t>29221900</t>
  </si>
  <si>
    <t>29221940</t>
  </si>
  <si>
    <t>29221950</t>
  </si>
  <si>
    <t>29221960</t>
  </si>
  <si>
    <t>29221990</t>
  </si>
  <si>
    <t>29222110</t>
  </si>
  <si>
    <t>29222120</t>
  </si>
  <si>
    <t>29222130</t>
  </si>
  <si>
    <t>29222140</t>
  </si>
  <si>
    <t>29222150</t>
  </si>
  <si>
    <t>29222160</t>
  </si>
  <si>
    <t>29222170</t>
  </si>
  <si>
    <t>29222180</t>
  </si>
  <si>
    <t>29222190</t>
  </si>
  <si>
    <t>29222210</t>
  </si>
  <si>
    <t>29222220</t>
  </si>
  <si>
    <t>29222230</t>
  </si>
  <si>
    <t>29222290</t>
  </si>
  <si>
    <t>29222911</t>
  </si>
  <si>
    <t>29222912</t>
  </si>
  <si>
    <t>29222913</t>
  </si>
  <si>
    <t>29222914</t>
  </si>
  <si>
    <t>29222921</t>
  </si>
  <si>
    <t>29222922</t>
  </si>
  <si>
    <t>29222923</t>
  </si>
  <si>
    <t>29222924</t>
  </si>
  <si>
    <t>29222925</t>
  </si>
  <si>
    <t>29222926</t>
  </si>
  <si>
    <t>29222931</t>
  </si>
  <si>
    <t>29222932</t>
  </si>
  <si>
    <t>29222933</t>
  </si>
  <si>
    <t>29222934</t>
  </si>
  <si>
    <t>29222935</t>
  </si>
  <si>
    <t>29222990</t>
  </si>
  <si>
    <t>29223100</t>
  </si>
  <si>
    <t>29223900</t>
  </si>
  <si>
    <t>29224100</t>
  </si>
  <si>
    <t>29224210</t>
  </si>
  <si>
    <t>29224220</t>
  </si>
  <si>
    <t>29224290</t>
  </si>
  <si>
    <t>29224300</t>
  </si>
  <si>
    <t>29224400</t>
  </si>
  <si>
    <t>29224910</t>
  </si>
  <si>
    <t>29224920</t>
  </si>
  <si>
    <t>29224990</t>
  </si>
  <si>
    <t>29225011</t>
  </si>
  <si>
    <t>29225012</t>
  </si>
  <si>
    <t>29225013</t>
  </si>
  <si>
    <t>29225014</t>
  </si>
  <si>
    <t>29225015</t>
  </si>
  <si>
    <t>29225021</t>
  </si>
  <si>
    <t>29225022</t>
  </si>
  <si>
    <t>29225023</t>
  </si>
  <si>
    <t>29225024</t>
  </si>
  <si>
    <t>29225090</t>
  </si>
  <si>
    <t>2923</t>
  </si>
  <si>
    <t>29231000</t>
  </si>
  <si>
    <t>29232010</t>
  </si>
  <si>
    <t>29232090</t>
  </si>
  <si>
    <t>29239000</t>
  </si>
  <si>
    <t>2924</t>
  </si>
  <si>
    <t>29241100</t>
  </si>
  <si>
    <t>29241200</t>
  </si>
  <si>
    <t>29241900</t>
  </si>
  <si>
    <t>29242110</t>
  </si>
  <si>
    <t>29242120</t>
  </si>
  <si>
    <t>29242130</t>
  </si>
  <si>
    <t>29242190</t>
  </si>
  <si>
    <t>29242300</t>
  </si>
  <si>
    <t>29242400</t>
  </si>
  <si>
    <t>29242910</t>
  </si>
  <si>
    <t>29242920</t>
  </si>
  <si>
    <t>29242930</t>
  </si>
  <si>
    <t>29242940</t>
  </si>
  <si>
    <t>29242950</t>
  </si>
  <si>
    <t>29242960</t>
  </si>
  <si>
    <t>29242990</t>
  </si>
  <si>
    <t>2925</t>
  </si>
  <si>
    <t>29251100</t>
  </si>
  <si>
    <t>29251200</t>
  </si>
  <si>
    <t>29251900</t>
  </si>
  <si>
    <t>29252010</t>
  </si>
  <si>
    <t>29252090</t>
  </si>
  <si>
    <t>29252100</t>
  </si>
  <si>
    <t>29252910</t>
  </si>
  <si>
    <t>29252990</t>
  </si>
  <si>
    <t>2926</t>
  </si>
  <si>
    <t>29261000</t>
  </si>
  <si>
    <t>29262000</t>
  </si>
  <si>
    <t>29263000</t>
  </si>
  <si>
    <t>29269000</t>
  </si>
  <si>
    <t>2927</t>
  </si>
  <si>
    <t>29270010</t>
  </si>
  <si>
    <t>29270090</t>
  </si>
  <si>
    <t>2928</t>
  </si>
  <si>
    <t>29280010</t>
  </si>
  <si>
    <t>29280090</t>
  </si>
  <si>
    <t>2929</t>
  </si>
  <si>
    <t>29291010</t>
  </si>
  <si>
    <t>29291020</t>
  </si>
  <si>
    <t>29291090</t>
  </si>
  <si>
    <t>29299010</t>
  </si>
  <si>
    <t>29299020</t>
  </si>
  <si>
    <t>29299030</t>
  </si>
  <si>
    <t>29299040</t>
  </si>
  <si>
    <t>29299050</t>
  </si>
  <si>
    <t>29299060</t>
  </si>
  <si>
    <t>29299090</t>
  </si>
  <si>
    <t>2930</t>
  </si>
  <si>
    <t>29301000</t>
  </si>
  <si>
    <t>29302000</t>
  </si>
  <si>
    <t>29303000</t>
  </si>
  <si>
    <t>29304000</t>
  </si>
  <si>
    <t>29305000</t>
  </si>
  <si>
    <t>29309010</t>
  </si>
  <si>
    <t>29309020</t>
  </si>
  <si>
    <t>29309030</t>
  </si>
  <si>
    <t>29309040</t>
  </si>
  <si>
    <t>29309050</t>
  </si>
  <si>
    <t>29309060</t>
  </si>
  <si>
    <t>29309070</t>
  </si>
  <si>
    <t>29309080</t>
  </si>
  <si>
    <t>29309090</t>
  </si>
  <si>
    <t>29309091</t>
  </si>
  <si>
    <t>29309092</t>
  </si>
  <si>
    <t>29309093</t>
  </si>
  <si>
    <t>29309094</t>
  </si>
  <si>
    <t>29309095</t>
  </si>
  <si>
    <t>29309096</t>
  </si>
  <si>
    <t>29309097</t>
  </si>
  <si>
    <t>29309099</t>
  </si>
  <si>
    <t>2931</t>
  </si>
  <si>
    <t>29310010</t>
  </si>
  <si>
    <t>29310041</t>
  </si>
  <si>
    <t>29310042</t>
  </si>
  <si>
    <t>29310043</t>
  </si>
  <si>
    <t>29310044</t>
  </si>
  <si>
    <t>29310051</t>
  </si>
  <si>
    <t>29310052</t>
  </si>
  <si>
    <t>29310053</t>
  </si>
  <si>
    <t>29310054</t>
  </si>
  <si>
    <t>29310055</t>
  </si>
  <si>
    <t>29310056</t>
  </si>
  <si>
    <t>29310057</t>
  </si>
  <si>
    <t>29310061</t>
  </si>
  <si>
    <t>29310062</t>
  </si>
  <si>
    <t>29310071</t>
  </si>
  <si>
    <t>29310072</t>
  </si>
  <si>
    <t>29310073</t>
  </si>
  <si>
    <t>29311010</t>
  </si>
  <si>
    <t>29311020</t>
  </si>
  <si>
    <t>29312000</t>
  </si>
  <si>
    <t>29319010</t>
  </si>
  <si>
    <t>29319090</t>
  </si>
  <si>
    <t>2932</t>
  </si>
  <si>
    <t>29321100</t>
  </si>
  <si>
    <t>29321200</t>
  </si>
  <si>
    <t>29321300</t>
  </si>
  <si>
    <t>29321910</t>
  </si>
  <si>
    <t>29321990</t>
  </si>
  <si>
    <t>29322010</t>
  </si>
  <si>
    <t>29322020</t>
  </si>
  <si>
    <t>29322090</t>
  </si>
  <si>
    <t>29329100</t>
  </si>
  <si>
    <t>29329200</t>
  </si>
  <si>
    <t>29329300</t>
  </si>
  <si>
    <t>29329400</t>
  </si>
  <si>
    <t>29329500</t>
  </si>
  <si>
    <t>29329900</t>
  </si>
  <si>
    <t>2933</t>
  </si>
  <si>
    <t>29331100</t>
  </si>
  <si>
    <t>29331910</t>
  </si>
  <si>
    <t>29331920</t>
  </si>
  <si>
    <t>29331930</t>
  </si>
  <si>
    <t>29331940</t>
  </si>
  <si>
    <t>29331950</t>
  </si>
  <si>
    <t>29331960</t>
  </si>
  <si>
    <t>29331970</t>
  </si>
  <si>
    <t>29331980</t>
  </si>
  <si>
    <t>29331990</t>
  </si>
  <si>
    <t>29332100</t>
  </si>
  <si>
    <t>29332910</t>
  </si>
  <si>
    <t>29332920</t>
  </si>
  <si>
    <t>29332930</t>
  </si>
  <si>
    <t>29332940</t>
  </si>
  <si>
    <t>29332950</t>
  </si>
  <si>
    <t>29332990</t>
  </si>
  <si>
    <t>29333100</t>
  </si>
  <si>
    <t>29333200</t>
  </si>
  <si>
    <t>29333300</t>
  </si>
  <si>
    <t>29333911</t>
  </si>
  <si>
    <t>29333912</t>
  </si>
  <si>
    <t>29333913</t>
  </si>
  <si>
    <t>29333914</t>
  </si>
  <si>
    <t>29333915</t>
  </si>
  <si>
    <t>29333916</t>
  </si>
  <si>
    <t>29333917</t>
  </si>
  <si>
    <t>29333918</t>
  </si>
  <si>
    <t>29333919</t>
  </si>
  <si>
    <t>29333920</t>
  </si>
  <si>
    <t>29333930</t>
  </si>
  <si>
    <t>29333940</t>
  </si>
  <si>
    <t>29333990</t>
  </si>
  <si>
    <t>29334100</t>
  </si>
  <si>
    <t>29334900</t>
  </si>
  <si>
    <t>29335200</t>
  </si>
  <si>
    <t>29335300</t>
  </si>
  <si>
    <t>29335400</t>
  </si>
  <si>
    <t>29335500</t>
  </si>
  <si>
    <t>29335910</t>
  </si>
  <si>
    <t>29335920</t>
  </si>
  <si>
    <t>29335930</t>
  </si>
  <si>
    <t>29335940</t>
  </si>
  <si>
    <t>29335990</t>
  </si>
  <si>
    <t>29336100</t>
  </si>
  <si>
    <t>29336910</t>
  </si>
  <si>
    <t>29336990</t>
  </si>
  <si>
    <t>29337100</t>
  </si>
  <si>
    <t>29337200</t>
  </si>
  <si>
    <t>29337900</t>
  </si>
  <si>
    <t>29339100</t>
  </si>
  <si>
    <t>29339900</t>
  </si>
  <si>
    <t>2934</t>
  </si>
  <si>
    <t>29341000</t>
  </si>
  <si>
    <t>29342000</t>
  </si>
  <si>
    <t>29343000</t>
  </si>
  <si>
    <t>29349100</t>
  </si>
  <si>
    <t>29349900</t>
  </si>
  <si>
    <t>2935</t>
  </si>
  <si>
    <t>29350011</t>
  </si>
  <si>
    <t>29350012</t>
  </si>
  <si>
    <t>29350013</t>
  </si>
  <si>
    <t>29350014</t>
  </si>
  <si>
    <t>29350015</t>
  </si>
  <si>
    <t>29350021</t>
  </si>
  <si>
    <t>29350022</t>
  </si>
  <si>
    <t>29350023</t>
  </si>
  <si>
    <t>29350024</t>
  </si>
  <si>
    <t>29350090</t>
  </si>
  <si>
    <t>2936</t>
  </si>
  <si>
    <t>29361000</t>
  </si>
  <si>
    <t>29362100</t>
  </si>
  <si>
    <t>29362210</t>
  </si>
  <si>
    <t>29362290</t>
  </si>
  <si>
    <t>29362310</t>
  </si>
  <si>
    <t>29362390</t>
  </si>
  <si>
    <t>29362400</t>
  </si>
  <si>
    <t>29362500</t>
  </si>
  <si>
    <t>29362610</t>
  </si>
  <si>
    <t>29362690</t>
  </si>
  <si>
    <t>29362700</t>
  </si>
  <si>
    <t>29362800</t>
  </si>
  <si>
    <t>29362910</t>
  </si>
  <si>
    <t>29362920</t>
  </si>
  <si>
    <t>29362930</t>
  </si>
  <si>
    <t>29362940</t>
  </si>
  <si>
    <t>29362950</t>
  </si>
  <si>
    <t>29362990</t>
  </si>
  <si>
    <t>29369000</t>
  </si>
  <si>
    <t>2937</t>
  </si>
  <si>
    <t>29371100</t>
  </si>
  <si>
    <t>29371200</t>
  </si>
  <si>
    <t>29371900</t>
  </si>
  <si>
    <t>29372100</t>
  </si>
  <si>
    <t>29372200</t>
  </si>
  <si>
    <t>29372300</t>
  </si>
  <si>
    <t>29372900</t>
  </si>
  <si>
    <t>29375000</t>
  </si>
  <si>
    <t>29379011</t>
  </si>
  <si>
    <t>29379019</t>
  </si>
  <si>
    <t>29379020</t>
  </si>
  <si>
    <t>29379090</t>
  </si>
  <si>
    <t>2938</t>
  </si>
  <si>
    <t>29381000</t>
  </si>
  <si>
    <t>29389010</t>
  </si>
  <si>
    <t>29389020</t>
  </si>
  <si>
    <t>29389090</t>
  </si>
  <si>
    <t>2939</t>
  </si>
  <si>
    <t>29391100</t>
  </si>
  <si>
    <t>29391900</t>
  </si>
  <si>
    <t>29392010</t>
  </si>
  <si>
    <t>29392020</t>
  </si>
  <si>
    <t>29392030</t>
  </si>
  <si>
    <t>29392040</t>
  </si>
  <si>
    <t>29392090</t>
  </si>
  <si>
    <t>29392110</t>
  </si>
  <si>
    <t>29392120</t>
  </si>
  <si>
    <t>29392130</t>
  </si>
  <si>
    <t>29392140</t>
  </si>
  <si>
    <t>29392190</t>
  </si>
  <si>
    <t>29392900</t>
  </si>
  <si>
    <t>29392910</t>
  </si>
  <si>
    <t>29392990</t>
  </si>
  <si>
    <t>29393000</t>
  </si>
  <si>
    <t>29394110</t>
  </si>
  <si>
    <t>29394120</t>
  </si>
  <si>
    <t>29394190</t>
  </si>
  <si>
    <t>29394200</t>
  </si>
  <si>
    <t>29394300</t>
  </si>
  <si>
    <t>29394400</t>
  </si>
  <si>
    <t>29394900</t>
  </si>
  <si>
    <t>29395100</t>
  </si>
  <si>
    <t>29395900</t>
  </si>
  <si>
    <t>29396110</t>
  </si>
  <si>
    <t>29396190</t>
  </si>
  <si>
    <t>29396210</t>
  </si>
  <si>
    <t>29396290</t>
  </si>
  <si>
    <t>29396300</t>
  </si>
  <si>
    <t>29396900</t>
  </si>
  <si>
    <t>29399100</t>
  </si>
  <si>
    <t>29399900</t>
  </si>
  <si>
    <t>2940</t>
  </si>
  <si>
    <t>29400000</t>
  </si>
  <si>
    <t>2941</t>
  </si>
  <si>
    <t>29411010</t>
  </si>
  <si>
    <t>29411020</t>
  </si>
  <si>
    <t>29411030</t>
  </si>
  <si>
    <t>29411040</t>
  </si>
  <si>
    <t>29411050</t>
  </si>
  <si>
    <t>29411090</t>
  </si>
  <si>
    <t>29412010</t>
  </si>
  <si>
    <t>29412090</t>
  </si>
  <si>
    <t>29413010</t>
  </si>
  <si>
    <t>29413020</t>
  </si>
  <si>
    <t>29413090</t>
  </si>
  <si>
    <t>29414000</t>
  </si>
  <si>
    <t>29415000</t>
  </si>
  <si>
    <t>29419011</t>
  </si>
  <si>
    <t>29419012</t>
  </si>
  <si>
    <t>29419013</t>
  </si>
  <si>
    <t>29419014</t>
  </si>
  <si>
    <t>29419019</t>
  </si>
  <si>
    <t>29419020</t>
  </si>
  <si>
    <t>29419030</t>
  </si>
  <si>
    <t>29419040</t>
  </si>
  <si>
    <t>29419050</t>
  </si>
  <si>
    <t>29419060</t>
  </si>
  <si>
    <t>29419090</t>
  </si>
  <si>
    <t>2942</t>
  </si>
  <si>
    <t>29420011</t>
  </si>
  <si>
    <t>29420012</t>
  </si>
  <si>
    <t>29420013</t>
  </si>
  <si>
    <t>29420014</t>
  </si>
  <si>
    <t>29420015</t>
  </si>
  <si>
    <t>29420016</t>
  </si>
  <si>
    <t>29420021</t>
  </si>
  <si>
    <t>29420022</t>
  </si>
  <si>
    <t>29420023</t>
  </si>
  <si>
    <t>29420024</t>
  </si>
  <si>
    <t>29420025</t>
  </si>
  <si>
    <t>29420026</t>
  </si>
  <si>
    <t>29420027</t>
  </si>
  <si>
    <t>29420031</t>
  </si>
  <si>
    <t>29420032</t>
  </si>
  <si>
    <t>29420033</t>
  </si>
  <si>
    <t>29420034</t>
  </si>
  <si>
    <t>29420090</t>
  </si>
  <si>
    <t>30</t>
  </si>
  <si>
    <t>3001</t>
  </si>
  <si>
    <t>30011010</t>
  </si>
  <si>
    <t>30011091</t>
  </si>
  <si>
    <t>30011099</t>
  </si>
  <si>
    <t>30012010</t>
  </si>
  <si>
    <t>30012020</t>
  </si>
  <si>
    <t>30012030</t>
  </si>
  <si>
    <t>30012090</t>
  </si>
  <si>
    <t>30019010</t>
  </si>
  <si>
    <t>30019091</t>
  </si>
  <si>
    <t>30019099</t>
  </si>
  <si>
    <t>3002</t>
  </si>
  <si>
    <t>30021011</t>
  </si>
  <si>
    <t>30021012</t>
  </si>
  <si>
    <t>30021013</t>
  </si>
  <si>
    <t>30021014</t>
  </si>
  <si>
    <t>30021019</t>
  </si>
  <si>
    <t>30021020</t>
  </si>
  <si>
    <t>30021091</t>
  </si>
  <si>
    <t>30021099</t>
  </si>
  <si>
    <t>30022011</t>
  </si>
  <si>
    <t>30022012</t>
  </si>
  <si>
    <t>30022013</t>
  </si>
  <si>
    <t>30022014</t>
  </si>
  <si>
    <t>30022015</t>
  </si>
  <si>
    <t>30022016</t>
  </si>
  <si>
    <t>30022017</t>
  </si>
  <si>
    <t>30022018</t>
  </si>
  <si>
    <t>30022019</t>
  </si>
  <si>
    <t>30022021</t>
  </si>
  <si>
    <t>30022022</t>
  </si>
  <si>
    <t>30022023</t>
  </si>
  <si>
    <t>30022024</t>
  </si>
  <si>
    <t>30022029</t>
  </si>
  <si>
    <t>30023000</t>
  </si>
  <si>
    <t>30029010</t>
  </si>
  <si>
    <t>30029020</t>
  </si>
  <si>
    <t>30029030</t>
  </si>
  <si>
    <t>30029040</t>
  </si>
  <si>
    <t>30029090</t>
  </si>
  <si>
    <t>3003</t>
  </si>
  <si>
    <t>30031000</t>
  </si>
  <si>
    <t>30032000</t>
  </si>
  <si>
    <t>30033100</t>
  </si>
  <si>
    <t>30033900</t>
  </si>
  <si>
    <t>30034000</t>
  </si>
  <si>
    <t>30039011</t>
  </si>
  <si>
    <t>30039012</t>
  </si>
  <si>
    <t>30039013</t>
  </si>
  <si>
    <t>30039014</t>
  </si>
  <si>
    <t>30039015</t>
  </si>
  <si>
    <t>30039021</t>
  </si>
  <si>
    <t>30039022</t>
  </si>
  <si>
    <t>30039031</t>
  </si>
  <si>
    <t>30039032</t>
  </si>
  <si>
    <t>30039033</t>
  </si>
  <si>
    <t>30039034</t>
  </si>
  <si>
    <t>30039035</t>
  </si>
  <si>
    <t>30039036</t>
  </si>
  <si>
    <t>30039090</t>
  </si>
  <si>
    <t>3004</t>
  </si>
  <si>
    <t>30041010</t>
  </si>
  <si>
    <t>30041020</t>
  </si>
  <si>
    <t>30041030</t>
  </si>
  <si>
    <t>30041040</t>
  </si>
  <si>
    <t>30041050</t>
  </si>
  <si>
    <t>30041060</t>
  </si>
  <si>
    <t>30041070</t>
  </si>
  <si>
    <t>30041090</t>
  </si>
  <si>
    <t>30042011</t>
  </si>
  <si>
    <t>30042012</t>
  </si>
  <si>
    <t>30042013</t>
  </si>
  <si>
    <t>30042014</t>
  </si>
  <si>
    <t>30042019</t>
  </si>
  <si>
    <t>30042020</t>
  </si>
  <si>
    <t>30042031</t>
  </si>
  <si>
    <t>30042032</t>
  </si>
  <si>
    <t>30042033</t>
  </si>
  <si>
    <t>30042034</t>
  </si>
  <si>
    <t>30042039</t>
  </si>
  <si>
    <t>30042041</t>
  </si>
  <si>
    <t>30042042</t>
  </si>
  <si>
    <t>30042049</t>
  </si>
  <si>
    <t>30042050</t>
  </si>
  <si>
    <t>30042061</t>
  </si>
  <si>
    <t>30042062</t>
  </si>
  <si>
    <t>30042063</t>
  </si>
  <si>
    <t>30042064</t>
  </si>
  <si>
    <t>30042069</t>
  </si>
  <si>
    <t>30042070</t>
  </si>
  <si>
    <t>30042091</t>
  </si>
  <si>
    <t>30042092</t>
  </si>
  <si>
    <t>30042093</t>
  </si>
  <si>
    <t>30042094</t>
  </si>
  <si>
    <t>30042095</t>
  </si>
  <si>
    <t>30042096</t>
  </si>
  <si>
    <t>30042097</t>
  </si>
  <si>
    <t>30042099</t>
  </si>
  <si>
    <t>30043110</t>
  </si>
  <si>
    <t>30043190</t>
  </si>
  <si>
    <t>30043200</t>
  </si>
  <si>
    <t>30043911</t>
  </si>
  <si>
    <t>30043912</t>
  </si>
  <si>
    <t>30043913</t>
  </si>
  <si>
    <t>30043914</t>
  </si>
  <si>
    <t>30043919</t>
  </si>
  <si>
    <t>30043921</t>
  </si>
  <si>
    <t>30043922</t>
  </si>
  <si>
    <t>30043990</t>
  </si>
  <si>
    <t>30044010</t>
  </si>
  <si>
    <t>30044020</t>
  </si>
  <si>
    <t>30044030</t>
  </si>
  <si>
    <t>30044040</t>
  </si>
  <si>
    <t>30044050</t>
  </si>
  <si>
    <t>30044060</t>
  </si>
  <si>
    <t>30044070</t>
  </si>
  <si>
    <t>30044090</t>
  </si>
  <si>
    <t>30045010</t>
  </si>
  <si>
    <t>30045020</t>
  </si>
  <si>
    <t>30045031</t>
  </si>
  <si>
    <t>30045032</t>
  </si>
  <si>
    <t>30045033</t>
  </si>
  <si>
    <t>30045034</t>
  </si>
  <si>
    <t>30045035</t>
  </si>
  <si>
    <t>30045036</t>
  </si>
  <si>
    <t>30045037</t>
  </si>
  <si>
    <t>30045039</t>
  </si>
  <si>
    <t>30045090</t>
  </si>
  <si>
    <t>30049011</t>
  </si>
  <si>
    <t>30049012</t>
  </si>
  <si>
    <t>30049013</t>
  </si>
  <si>
    <t>30049014</t>
  </si>
  <si>
    <t>30049015</t>
  </si>
  <si>
    <t>30049021</t>
  </si>
  <si>
    <t>30049022</t>
  </si>
  <si>
    <t>30049023</t>
  </si>
  <si>
    <t>30049024</t>
  </si>
  <si>
    <t>30049025</t>
  </si>
  <si>
    <t>30049026</t>
  </si>
  <si>
    <t>30049027</t>
  </si>
  <si>
    <t>30049029</t>
  </si>
  <si>
    <t>30049031</t>
  </si>
  <si>
    <t>30049032</t>
  </si>
  <si>
    <t>30049033</t>
  </si>
  <si>
    <t>30049034</t>
  </si>
  <si>
    <t>30049035</t>
  </si>
  <si>
    <t>30049036</t>
  </si>
  <si>
    <t>30049039</t>
  </si>
  <si>
    <t>30049041</t>
  </si>
  <si>
    <t>30049042</t>
  </si>
  <si>
    <t>30049043</t>
  </si>
  <si>
    <t>30049044</t>
  </si>
  <si>
    <t>30049045</t>
  </si>
  <si>
    <t>30049046</t>
  </si>
  <si>
    <t>30049047</t>
  </si>
  <si>
    <t>30049048</t>
  </si>
  <si>
    <t>30049049</t>
  </si>
  <si>
    <t>30049051</t>
  </si>
  <si>
    <t>30049052</t>
  </si>
  <si>
    <t>30049053</t>
  </si>
  <si>
    <t>30049054</t>
  </si>
  <si>
    <t>30049055</t>
  </si>
  <si>
    <t>30049056</t>
  </si>
  <si>
    <t>30049057</t>
  </si>
  <si>
    <t>30049058</t>
  </si>
  <si>
    <t>30049059</t>
  </si>
  <si>
    <t>30049061</t>
  </si>
  <si>
    <t>30049062</t>
  </si>
  <si>
    <t>30049063</t>
  </si>
  <si>
    <t>30049064</t>
  </si>
  <si>
    <t>30049065</t>
  </si>
  <si>
    <t>30049066</t>
  </si>
  <si>
    <t>30049067</t>
  </si>
  <si>
    <t>30049069</t>
  </si>
  <si>
    <t>30049071</t>
  </si>
  <si>
    <t>30049072</t>
  </si>
  <si>
    <t>30049073</t>
  </si>
  <si>
    <t>30049074</t>
  </si>
  <si>
    <t>30049075</t>
  </si>
  <si>
    <t>30049076</t>
  </si>
  <si>
    <t>30049077</t>
  </si>
  <si>
    <t>30049079</t>
  </si>
  <si>
    <t>30049081</t>
  </si>
  <si>
    <t>30049082</t>
  </si>
  <si>
    <t>30049083</t>
  </si>
  <si>
    <t>30049084</t>
  </si>
  <si>
    <t>30049085</t>
  </si>
  <si>
    <t>30049086</t>
  </si>
  <si>
    <t>30049087</t>
  </si>
  <si>
    <t>30049088</t>
  </si>
  <si>
    <t>30049089</t>
  </si>
  <si>
    <t>30049091</t>
  </si>
  <si>
    <t>30049092</t>
  </si>
  <si>
    <t>30049093</t>
  </si>
  <si>
    <t>30049094</t>
  </si>
  <si>
    <t>30049095</t>
  </si>
  <si>
    <t>30049096</t>
  </si>
  <si>
    <t>30049099</t>
  </si>
  <si>
    <t>3005</t>
  </si>
  <si>
    <t>30051010</t>
  </si>
  <si>
    <t>30051020</t>
  </si>
  <si>
    <t>30051090</t>
  </si>
  <si>
    <t>30059010</t>
  </si>
  <si>
    <t>30059020</t>
  </si>
  <si>
    <t>30059030</t>
  </si>
  <si>
    <t>30059040</t>
  </si>
  <si>
    <t>30059050</t>
  </si>
  <si>
    <t>30059060</t>
  </si>
  <si>
    <t>30059070</t>
  </si>
  <si>
    <t>30059090</t>
  </si>
  <si>
    <t>3006</t>
  </si>
  <si>
    <t>30061010</t>
  </si>
  <si>
    <t>30061020</t>
  </si>
  <si>
    <t>30062000</t>
  </si>
  <si>
    <t>30063000</t>
  </si>
  <si>
    <t>30064000</t>
  </si>
  <si>
    <t>30065000</t>
  </si>
  <si>
    <t>30066010</t>
  </si>
  <si>
    <t>30066020</t>
  </si>
  <si>
    <t>30066030</t>
  </si>
  <si>
    <t>30067000</t>
  </si>
  <si>
    <t>30068000</t>
  </si>
  <si>
    <t>30069100</t>
  </si>
  <si>
    <t>30069200</t>
  </si>
  <si>
    <t>31</t>
  </si>
  <si>
    <t>3101</t>
  </si>
  <si>
    <t>31010010</t>
  </si>
  <si>
    <t>31010091</t>
  </si>
  <si>
    <t>31010092</t>
  </si>
  <si>
    <t>31010099</t>
  </si>
  <si>
    <t>3102</t>
  </si>
  <si>
    <t>31021000</t>
  </si>
  <si>
    <t>31022100</t>
  </si>
  <si>
    <t>31022910</t>
  </si>
  <si>
    <t>31022990</t>
  </si>
  <si>
    <t>31023000</t>
  </si>
  <si>
    <t>31024000</t>
  </si>
  <si>
    <t>31025000</t>
  </si>
  <si>
    <t>31026000</t>
  </si>
  <si>
    <t>31027000</t>
  </si>
  <si>
    <t>31028000</t>
  </si>
  <si>
    <t>31029010</t>
  </si>
  <si>
    <t>31029090</t>
  </si>
  <si>
    <t>3103</t>
  </si>
  <si>
    <t>31031000</t>
  </si>
  <si>
    <t>31032000</t>
  </si>
  <si>
    <t>31039000</t>
  </si>
  <si>
    <t>3104</t>
  </si>
  <si>
    <t>31041000</t>
  </si>
  <si>
    <t>31042000</t>
  </si>
  <si>
    <t>31043000</t>
  </si>
  <si>
    <t>31049000</t>
  </si>
  <si>
    <t>3105</t>
  </si>
  <si>
    <t>31051000</t>
  </si>
  <si>
    <t>31052000</t>
  </si>
  <si>
    <t>31053000</t>
  </si>
  <si>
    <t>31054000</t>
  </si>
  <si>
    <t>31055100</t>
  </si>
  <si>
    <t>31055900</t>
  </si>
  <si>
    <t>31056000</t>
  </si>
  <si>
    <t>31059010</t>
  </si>
  <si>
    <t>31059090</t>
  </si>
  <si>
    <t>32</t>
  </si>
  <si>
    <t>3201</t>
  </si>
  <si>
    <t>32011000</t>
  </si>
  <si>
    <t>32012000</t>
  </si>
  <si>
    <t>32019010</t>
  </si>
  <si>
    <t>32019020</t>
  </si>
  <si>
    <t>32019030</t>
  </si>
  <si>
    <t>32019090</t>
  </si>
  <si>
    <t>3202</t>
  </si>
  <si>
    <t>32021000</t>
  </si>
  <si>
    <t>32029010</t>
  </si>
  <si>
    <t>32029020</t>
  </si>
  <si>
    <t>32029030</t>
  </si>
  <si>
    <t>32029090</t>
  </si>
  <si>
    <t>3203</t>
  </si>
  <si>
    <t>32030010</t>
  </si>
  <si>
    <t>32030020</t>
  </si>
  <si>
    <t>32030030</t>
  </si>
  <si>
    <t>32030040</t>
  </si>
  <si>
    <t>32030090</t>
  </si>
  <si>
    <t>3204</t>
  </si>
  <si>
    <t>32041111</t>
  </si>
  <si>
    <t>32041119</t>
  </si>
  <si>
    <t>32041121</t>
  </si>
  <si>
    <t>32041129</t>
  </si>
  <si>
    <t>32041131</t>
  </si>
  <si>
    <t>32041132</t>
  </si>
  <si>
    <t>32041133</t>
  </si>
  <si>
    <t>32041139</t>
  </si>
  <si>
    <t>32041141</t>
  </si>
  <si>
    <t>32041142</t>
  </si>
  <si>
    <t>32041143</t>
  </si>
  <si>
    <t>32041149</t>
  </si>
  <si>
    <t>32041151</t>
  </si>
  <si>
    <t>32041152</t>
  </si>
  <si>
    <t>32041153</t>
  </si>
  <si>
    <t>32041154</t>
  </si>
  <si>
    <t>32041155</t>
  </si>
  <si>
    <t>32041156</t>
  </si>
  <si>
    <t>32041159</t>
  </si>
  <si>
    <t>32041191</t>
  </si>
  <si>
    <t>32041192</t>
  </si>
  <si>
    <t>32041193</t>
  </si>
  <si>
    <t>32041194</t>
  </si>
  <si>
    <t>32041195</t>
  </si>
  <si>
    <t>32041196</t>
  </si>
  <si>
    <t>32041199</t>
  </si>
  <si>
    <t>32041211</t>
  </si>
  <si>
    <t>32041212</t>
  </si>
  <si>
    <t>32041213</t>
  </si>
  <si>
    <t>32041214</t>
  </si>
  <si>
    <t>32041215</t>
  </si>
  <si>
    <t>32041216</t>
  </si>
  <si>
    <t>32041217</t>
  </si>
  <si>
    <t>32041218</t>
  </si>
  <si>
    <t>32041219</t>
  </si>
  <si>
    <t>32041221</t>
  </si>
  <si>
    <t>32041222</t>
  </si>
  <si>
    <t>32041223</t>
  </si>
  <si>
    <t>32041224</t>
  </si>
  <si>
    <t>32041225</t>
  </si>
  <si>
    <t>32041229</t>
  </si>
  <si>
    <t>32041231</t>
  </si>
  <si>
    <t>32041232</t>
  </si>
  <si>
    <t>32041239</t>
  </si>
  <si>
    <t>32041241</t>
  </si>
  <si>
    <t>32041242</t>
  </si>
  <si>
    <t>32041243</t>
  </si>
  <si>
    <t>32041244</t>
  </si>
  <si>
    <t>32041245</t>
  </si>
  <si>
    <t>32041246</t>
  </si>
  <si>
    <t>32041247</t>
  </si>
  <si>
    <t>32041248</t>
  </si>
  <si>
    <t>32041251</t>
  </si>
  <si>
    <t>32041252</t>
  </si>
  <si>
    <t>32041253</t>
  </si>
  <si>
    <t>32041254</t>
  </si>
  <si>
    <t>32041255</t>
  </si>
  <si>
    <t>32041259</t>
  </si>
  <si>
    <t>32041261</t>
  </si>
  <si>
    <t>32041262</t>
  </si>
  <si>
    <t>32041263</t>
  </si>
  <si>
    <t>32041264</t>
  </si>
  <si>
    <t>32041265</t>
  </si>
  <si>
    <t>32041266</t>
  </si>
  <si>
    <t>32041267</t>
  </si>
  <si>
    <t>32041268</t>
  </si>
  <si>
    <t>32041269</t>
  </si>
  <si>
    <t>32041291</t>
  </si>
  <si>
    <t>32041292</t>
  </si>
  <si>
    <t>32041293</t>
  </si>
  <si>
    <t>32041294</t>
  </si>
  <si>
    <t>32041295</t>
  </si>
  <si>
    <t>32041299</t>
  </si>
  <si>
    <t>32041310</t>
  </si>
  <si>
    <t>32041321</t>
  </si>
  <si>
    <t>32041329</t>
  </si>
  <si>
    <t>32041331</t>
  </si>
  <si>
    <t>32041339</t>
  </si>
  <si>
    <t>32041341</t>
  </si>
  <si>
    <t>32041342</t>
  </si>
  <si>
    <t>32041343</t>
  </si>
  <si>
    <t>32041349</t>
  </si>
  <si>
    <t>32041351</t>
  </si>
  <si>
    <t>32041352</t>
  </si>
  <si>
    <t>32041359</t>
  </si>
  <si>
    <t>32041361</t>
  </si>
  <si>
    <t>32041369</t>
  </si>
  <si>
    <t>32041391</t>
  </si>
  <si>
    <t>32041392</t>
  </si>
  <si>
    <t>32041393</t>
  </si>
  <si>
    <t>32041399</t>
  </si>
  <si>
    <t>32041411</t>
  </si>
  <si>
    <t>32041419</t>
  </si>
  <si>
    <t>32041421</t>
  </si>
  <si>
    <t>32041429</t>
  </si>
  <si>
    <t>32041431</t>
  </si>
  <si>
    <t>32041439</t>
  </si>
  <si>
    <t>32041440</t>
  </si>
  <si>
    <t>32041450</t>
  </si>
  <si>
    <t>32041460</t>
  </si>
  <si>
    <t>32041470</t>
  </si>
  <si>
    <t>32041481</t>
  </si>
  <si>
    <t>32041482</t>
  </si>
  <si>
    <t>32041483</t>
  </si>
  <si>
    <t>32041484</t>
  </si>
  <si>
    <t>32041485</t>
  </si>
  <si>
    <t>32041486</t>
  </si>
  <si>
    <t>32041487</t>
  </si>
  <si>
    <t>32041488</t>
  </si>
  <si>
    <t>32041489</t>
  </si>
  <si>
    <t>32041490</t>
  </si>
  <si>
    <t>32041511</t>
  </si>
  <si>
    <t>32041512</t>
  </si>
  <si>
    <t>32041519</t>
  </si>
  <si>
    <t>32041521</t>
  </si>
  <si>
    <t>32041522</t>
  </si>
  <si>
    <t>32041529</t>
  </si>
  <si>
    <t>32041531</t>
  </si>
  <si>
    <t>32041539</t>
  </si>
  <si>
    <t>32041541</t>
  </si>
  <si>
    <t>32041542</t>
  </si>
  <si>
    <t>32041549</t>
  </si>
  <si>
    <t>32041551</t>
  </si>
  <si>
    <t>32041552</t>
  </si>
  <si>
    <t>32041553</t>
  </si>
  <si>
    <t>32041554</t>
  </si>
  <si>
    <t>32041555</t>
  </si>
  <si>
    <t>32041556</t>
  </si>
  <si>
    <t>32041557</t>
  </si>
  <si>
    <t>32041558</t>
  </si>
  <si>
    <t>32041559</t>
  </si>
  <si>
    <t>32041561</t>
  </si>
  <si>
    <t>32041562</t>
  </si>
  <si>
    <t>32041563</t>
  </si>
  <si>
    <t>32041564</t>
  </si>
  <si>
    <t>32041569</t>
  </si>
  <si>
    <t>32041571</t>
  </si>
  <si>
    <t>32041572</t>
  </si>
  <si>
    <t>32041573</t>
  </si>
  <si>
    <t>32041579</t>
  </si>
  <si>
    <t>32041581</t>
  </si>
  <si>
    <t>32041582</t>
  </si>
  <si>
    <t>32041583</t>
  </si>
  <si>
    <t>32041584</t>
  </si>
  <si>
    <t>32041589</t>
  </si>
  <si>
    <t>32041591</t>
  </si>
  <si>
    <t>32041592</t>
  </si>
  <si>
    <t>32041593</t>
  </si>
  <si>
    <t>32041594</t>
  </si>
  <si>
    <t>32041595</t>
  </si>
  <si>
    <t>32041596</t>
  </si>
  <si>
    <t>32041597</t>
  </si>
  <si>
    <t>32041599</t>
  </si>
  <si>
    <t>32041610</t>
  </si>
  <si>
    <t>32041620</t>
  </si>
  <si>
    <t>32041630</t>
  </si>
  <si>
    <t>32041640</t>
  </si>
  <si>
    <t>32041650</t>
  </si>
  <si>
    <t>32041660</t>
  </si>
  <si>
    <t>32041670</t>
  </si>
  <si>
    <t>32041680</t>
  </si>
  <si>
    <t>32041690</t>
  </si>
  <si>
    <t>32041711</t>
  </si>
  <si>
    <t>32041719</t>
  </si>
  <si>
    <t>32041720</t>
  </si>
  <si>
    <t>32041731</t>
  </si>
  <si>
    <t>32041739</t>
  </si>
  <si>
    <t>32041740</t>
  </si>
  <si>
    <t>32041751</t>
  </si>
  <si>
    <t>32041759</t>
  </si>
  <si>
    <t>32041761</t>
  </si>
  <si>
    <t>32041769</t>
  </si>
  <si>
    <t>32041770</t>
  </si>
  <si>
    <t>32041780</t>
  </si>
  <si>
    <t>32041790</t>
  </si>
  <si>
    <t>32041911</t>
  </si>
  <si>
    <t>32041912</t>
  </si>
  <si>
    <t>32041913</t>
  </si>
  <si>
    <t>32041914</t>
  </si>
  <si>
    <t>32041915</t>
  </si>
  <si>
    <t>32041916</t>
  </si>
  <si>
    <t>32041921</t>
  </si>
  <si>
    <t>32041922</t>
  </si>
  <si>
    <t>32041923</t>
  </si>
  <si>
    <t>32041924</t>
  </si>
  <si>
    <t>32041925</t>
  </si>
  <si>
    <t>32041929</t>
  </si>
  <si>
    <t>32041931</t>
  </si>
  <si>
    <t>32041932</t>
  </si>
  <si>
    <t>32041933</t>
  </si>
  <si>
    <t>32041934</t>
  </si>
  <si>
    <t>32041935</t>
  </si>
  <si>
    <t>32041936</t>
  </si>
  <si>
    <t>32041937</t>
  </si>
  <si>
    <t>32041938</t>
  </si>
  <si>
    <t>32041941</t>
  </si>
  <si>
    <t>32041942</t>
  </si>
  <si>
    <t>32041943</t>
  </si>
  <si>
    <t>32041944</t>
  </si>
  <si>
    <t>32041945</t>
  </si>
  <si>
    <t>32041946</t>
  </si>
  <si>
    <t>32041947</t>
  </si>
  <si>
    <t>32041949</t>
  </si>
  <si>
    <t>32041951</t>
  </si>
  <si>
    <t>32041952</t>
  </si>
  <si>
    <t>32041953</t>
  </si>
  <si>
    <t>32041954</t>
  </si>
  <si>
    <t>32041955</t>
  </si>
  <si>
    <t>32041956</t>
  </si>
  <si>
    <t>32041957</t>
  </si>
  <si>
    <t>32041958</t>
  </si>
  <si>
    <t>32041959</t>
  </si>
  <si>
    <t>32041961</t>
  </si>
  <si>
    <t>32041962</t>
  </si>
  <si>
    <t>32041963</t>
  </si>
  <si>
    <t>32041964</t>
  </si>
  <si>
    <t>32041965</t>
  </si>
  <si>
    <t>32041966</t>
  </si>
  <si>
    <t>32041967</t>
  </si>
  <si>
    <t>32041969</t>
  </si>
  <si>
    <t>32041971</t>
  </si>
  <si>
    <t>32041972</t>
  </si>
  <si>
    <t>32041973</t>
  </si>
  <si>
    <t>32041974</t>
  </si>
  <si>
    <t>32041975</t>
  </si>
  <si>
    <t>32041976</t>
  </si>
  <si>
    <t>32041977</t>
  </si>
  <si>
    <t>32041978</t>
  </si>
  <si>
    <t>32041979</t>
  </si>
  <si>
    <t>32041981</t>
  </si>
  <si>
    <t>32041982</t>
  </si>
  <si>
    <t>32041983</t>
  </si>
  <si>
    <t>32041984</t>
  </si>
  <si>
    <t>32041985</t>
  </si>
  <si>
    <t>32041986</t>
  </si>
  <si>
    <t>32041987</t>
  </si>
  <si>
    <t>32041988</t>
  </si>
  <si>
    <t>32041989</t>
  </si>
  <si>
    <t>32041990</t>
  </si>
  <si>
    <t>32042010</t>
  </si>
  <si>
    <t>32042090</t>
  </si>
  <si>
    <t>32049000</t>
  </si>
  <si>
    <t>3205</t>
  </si>
  <si>
    <t>32050000</t>
  </si>
  <si>
    <t>3206</t>
  </si>
  <si>
    <t>32061110</t>
  </si>
  <si>
    <t>32061190</t>
  </si>
  <si>
    <t>32061900</t>
  </si>
  <si>
    <t>32062000</t>
  </si>
  <si>
    <t>32063000</t>
  </si>
  <si>
    <t>32064100</t>
  </si>
  <si>
    <t>32064200</t>
  </si>
  <si>
    <t>32064300</t>
  </si>
  <si>
    <t>32064910</t>
  </si>
  <si>
    <t>32064920</t>
  </si>
  <si>
    <t>32064930</t>
  </si>
  <si>
    <t>32064940</t>
  </si>
  <si>
    <t>32064990</t>
  </si>
  <si>
    <t>32065000</t>
  </si>
  <si>
    <t>3207</t>
  </si>
  <si>
    <t>32071010</t>
  </si>
  <si>
    <t>32071020</t>
  </si>
  <si>
    <t>32071030</t>
  </si>
  <si>
    <t>32071040</t>
  </si>
  <si>
    <t>32071090</t>
  </si>
  <si>
    <t>32072010</t>
  </si>
  <si>
    <t>32072020</t>
  </si>
  <si>
    <t>32073000</t>
  </si>
  <si>
    <t>32074000</t>
  </si>
  <si>
    <t>3208</t>
  </si>
  <si>
    <t>32081010</t>
  </si>
  <si>
    <t>32081020</t>
  </si>
  <si>
    <t>32081030</t>
  </si>
  <si>
    <t>32081090</t>
  </si>
  <si>
    <t>32082010</t>
  </si>
  <si>
    <t>32082020</t>
  </si>
  <si>
    <t>32082030</t>
  </si>
  <si>
    <t>32082090</t>
  </si>
  <si>
    <t>32089011</t>
  </si>
  <si>
    <t>32089019</t>
  </si>
  <si>
    <t>32089021</t>
  </si>
  <si>
    <t>32089022</t>
  </si>
  <si>
    <t>32089029</t>
  </si>
  <si>
    <t>32089030</t>
  </si>
  <si>
    <t>32089041</t>
  </si>
  <si>
    <t>32089049</t>
  </si>
  <si>
    <t>32089050</t>
  </si>
  <si>
    <t>32089090</t>
  </si>
  <si>
    <t>3209</t>
  </si>
  <si>
    <t>32091010</t>
  </si>
  <si>
    <t>32091090</t>
  </si>
  <si>
    <t>32099010</t>
  </si>
  <si>
    <t>32099020</t>
  </si>
  <si>
    <t>32099090</t>
  </si>
  <si>
    <t>3210</t>
  </si>
  <si>
    <t>32100011</t>
  </si>
  <si>
    <t>32100012</t>
  </si>
  <si>
    <t>32100019</t>
  </si>
  <si>
    <t>32100020</t>
  </si>
  <si>
    <t>32100030</t>
  </si>
  <si>
    <t>32100040</t>
  </si>
  <si>
    <t>32100090</t>
  </si>
  <si>
    <t>3211</t>
  </si>
  <si>
    <t>32110000</t>
  </si>
  <si>
    <t>3212</t>
  </si>
  <si>
    <t>32121000</t>
  </si>
  <si>
    <t>32129010</t>
  </si>
  <si>
    <t>32129020</t>
  </si>
  <si>
    <t>32129030</t>
  </si>
  <si>
    <t>32129090</t>
  </si>
  <si>
    <t>3213</t>
  </si>
  <si>
    <t>32131000</t>
  </si>
  <si>
    <t>32139000</t>
  </si>
  <si>
    <t>3214</t>
  </si>
  <si>
    <t>32141000</t>
  </si>
  <si>
    <t>32149010</t>
  </si>
  <si>
    <t>32149020</t>
  </si>
  <si>
    <t>32149090</t>
  </si>
  <si>
    <t>3215</t>
  </si>
  <si>
    <t>32151110</t>
  </si>
  <si>
    <t>32151120</t>
  </si>
  <si>
    <t>32151130</t>
  </si>
  <si>
    <t>32151140</t>
  </si>
  <si>
    <t>32151190</t>
  </si>
  <si>
    <t>32151910</t>
  </si>
  <si>
    <t>32151920</t>
  </si>
  <si>
    <t>32151930</t>
  </si>
  <si>
    <t>32151940</t>
  </si>
  <si>
    <t>32151990</t>
  </si>
  <si>
    <t>32159010</t>
  </si>
  <si>
    <t>32159020</t>
  </si>
  <si>
    <t>32159030</t>
  </si>
  <si>
    <t>32159040</t>
  </si>
  <si>
    <t>32159090</t>
  </si>
  <si>
    <t>33</t>
  </si>
  <si>
    <t>3301</t>
  </si>
  <si>
    <t>33011100</t>
  </si>
  <si>
    <t>33011200</t>
  </si>
  <si>
    <t>33011300</t>
  </si>
  <si>
    <t>33011400</t>
  </si>
  <si>
    <t>33011910</t>
  </si>
  <si>
    <t>33011990</t>
  </si>
  <si>
    <t>33012100</t>
  </si>
  <si>
    <t>33012210</t>
  </si>
  <si>
    <t>33012290</t>
  </si>
  <si>
    <t>33012300</t>
  </si>
  <si>
    <t>33012400</t>
  </si>
  <si>
    <t>33012510</t>
  </si>
  <si>
    <t>33012520</t>
  </si>
  <si>
    <t>33012530</t>
  </si>
  <si>
    <t>33012540</t>
  </si>
  <si>
    <t>33012590</t>
  </si>
  <si>
    <t>33012600</t>
  </si>
  <si>
    <t>33012911</t>
  </si>
  <si>
    <t>33012912</t>
  </si>
  <si>
    <t>33012913</t>
  </si>
  <si>
    <t>33012914</t>
  </si>
  <si>
    <t>33012915</t>
  </si>
  <si>
    <t>33012916</t>
  </si>
  <si>
    <t>33012917</t>
  </si>
  <si>
    <t>33012918</t>
  </si>
  <si>
    <t>33012921</t>
  </si>
  <si>
    <t>33012922</t>
  </si>
  <si>
    <t>33012923</t>
  </si>
  <si>
    <t>33012924</t>
  </si>
  <si>
    <t>33012925</t>
  </si>
  <si>
    <t>33012926</t>
  </si>
  <si>
    <t>33012927</t>
  </si>
  <si>
    <t>33012928</t>
  </si>
  <si>
    <t>33012931</t>
  </si>
  <si>
    <t>33012932</t>
  </si>
  <si>
    <t>33012933</t>
  </si>
  <si>
    <t>33012934</t>
  </si>
  <si>
    <t>33012935</t>
  </si>
  <si>
    <t>33012936</t>
  </si>
  <si>
    <t>33012937</t>
  </si>
  <si>
    <t>33012938</t>
  </si>
  <si>
    <t>33012941</t>
  </si>
  <si>
    <t>33012942</t>
  </si>
  <si>
    <t>33012943</t>
  </si>
  <si>
    <t>33012944</t>
  </si>
  <si>
    <t>33012945</t>
  </si>
  <si>
    <t>33012946</t>
  </si>
  <si>
    <t>33012947</t>
  </si>
  <si>
    <t>33012948</t>
  </si>
  <si>
    <t>33012949</t>
  </si>
  <si>
    <t>33012950</t>
  </si>
  <si>
    <t>33012990</t>
  </si>
  <si>
    <t>33013010</t>
  </si>
  <si>
    <t>33013091</t>
  </si>
  <si>
    <t>33013099</t>
  </si>
  <si>
    <t>33019011</t>
  </si>
  <si>
    <t>33019012</t>
  </si>
  <si>
    <t>33019013</t>
  </si>
  <si>
    <t>33019014</t>
  </si>
  <si>
    <t>33019015</t>
  </si>
  <si>
    <t>33019016</t>
  </si>
  <si>
    <t>33019017</t>
  </si>
  <si>
    <t>33019021</t>
  </si>
  <si>
    <t>33019022</t>
  </si>
  <si>
    <t>33019023</t>
  </si>
  <si>
    <t>33019024</t>
  </si>
  <si>
    <t>33019025</t>
  </si>
  <si>
    <t>33019029</t>
  </si>
  <si>
    <t>33019031</t>
  </si>
  <si>
    <t>33019032</t>
  </si>
  <si>
    <t>33019033</t>
  </si>
  <si>
    <t>33019041</t>
  </si>
  <si>
    <t>33019049</t>
  </si>
  <si>
    <t>33019051</t>
  </si>
  <si>
    <t>33019059</t>
  </si>
  <si>
    <t>33019060</t>
  </si>
  <si>
    <t>33019071</t>
  </si>
  <si>
    <t>33019079</t>
  </si>
  <si>
    <t>33019090</t>
  </si>
  <si>
    <t>3302</t>
  </si>
  <si>
    <t>33021010</t>
  </si>
  <si>
    <t>33021090</t>
  </si>
  <si>
    <t>33029011</t>
  </si>
  <si>
    <t>33029012</t>
  </si>
  <si>
    <t>33029019</t>
  </si>
  <si>
    <t>33029020</t>
  </si>
  <si>
    <t>33029090</t>
  </si>
  <si>
    <t>3303</t>
  </si>
  <si>
    <t>33030010</t>
  </si>
  <si>
    <t>33030020</t>
  </si>
  <si>
    <t>33030030</t>
  </si>
  <si>
    <t>33030040</t>
  </si>
  <si>
    <t>33030050</t>
  </si>
  <si>
    <t>33030060</t>
  </si>
  <si>
    <t>33030090</t>
  </si>
  <si>
    <t>3304</t>
  </si>
  <si>
    <t>33041000</t>
  </si>
  <si>
    <t>33042000</t>
  </si>
  <si>
    <t>33043000</t>
  </si>
  <si>
    <t>33049110</t>
  </si>
  <si>
    <t>33049120</t>
  </si>
  <si>
    <t>33049190</t>
  </si>
  <si>
    <t>33049910</t>
  </si>
  <si>
    <t>33049920</t>
  </si>
  <si>
    <t>33049930</t>
  </si>
  <si>
    <t>33049940</t>
  </si>
  <si>
    <t>33049950</t>
  </si>
  <si>
    <t>33049990</t>
  </si>
  <si>
    <t>3305</t>
  </si>
  <si>
    <t>33051010</t>
  </si>
  <si>
    <t>33051090</t>
  </si>
  <si>
    <t>33052000</t>
  </si>
  <si>
    <t>33053000</t>
  </si>
  <si>
    <t>33059011</t>
  </si>
  <si>
    <t>33059019</t>
  </si>
  <si>
    <t>33059020</t>
  </si>
  <si>
    <t>33059030</t>
  </si>
  <si>
    <t>33059040</t>
  </si>
  <si>
    <t>33059050</t>
  </si>
  <si>
    <t>33059090</t>
  </si>
  <si>
    <t>3306</t>
  </si>
  <si>
    <t>33061010</t>
  </si>
  <si>
    <t>33061020</t>
  </si>
  <si>
    <t>33061090</t>
  </si>
  <si>
    <t>33062000</t>
  </si>
  <si>
    <t>33069000</t>
  </si>
  <si>
    <t>3307</t>
  </si>
  <si>
    <t>33071010</t>
  </si>
  <si>
    <t>33071090</t>
  </si>
  <si>
    <t>33072000</t>
  </si>
  <si>
    <t>33073010</t>
  </si>
  <si>
    <t>33073090</t>
  </si>
  <si>
    <t>33074100</t>
  </si>
  <si>
    <t>33074900</t>
  </si>
  <si>
    <t>33079010</t>
  </si>
  <si>
    <t>33079020</t>
  </si>
  <si>
    <t>33079090</t>
  </si>
  <si>
    <t>34</t>
  </si>
  <si>
    <t>3401</t>
  </si>
  <si>
    <t>34011110</t>
  </si>
  <si>
    <t>34011120</t>
  </si>
  <si>
    <t>34011190</t>
  </si>
  <si>
    <t>34011911</t>
  </si>
  <si>
    <t>34011919</t>
  </si>
  <si>
    <t>34011920</t>
  </si>
  <si>
    <t>34011930</t>
  </si>
  <si>
    <t>34011941</t>
  </si>
  <si>
    <t>34011942</t>
  </si>
  <si>
    <t>34011990</t>
  </si>
  <si>
    <t>34012000</t>
  </si>
  <si>
    <t>34013011</t>
  </si>
  <si>
    <t>34013012</t>
  </si>
  <si>
    <t>34013019</t>
  </si>
  <si>
    <t>34013090</t>
  </si>
  <si>
    <t>3402</t>
  </si>
  <si>
    <t>34021110</t>
  </si>
  <si>
    <t>34021190</t>
  </si>
  <si>
    <t>34021200</t>
  </si>
  <si>
    <t>34021300</t>
  </si>
  <si>
    <t>34021900</t>
  </si>
  <si>
    <t>34022010</t>
  </si>
  <si>
    <t>34022020</t>
  </si>
  <si>
    <t>34022090</t>
  </si>
  <si>
    <t>34029011</t>
  </si>
  <si>
    <t>34029012</t>
  </si>
  <si>
    <t>34029019</t>
  </si>
  <si>
    <t>34029020</t>
  </si>
  <si>
    <t>34029030</t>
  </si>
  <si>
    <t>34029041</t>
  </si>
  <si>
    <t>34029042</t>
  </si>
  <si>
    <t>34029049</t>
  </si>
  <si>
    <t>34029051</t>
  </si>
  <si>
    <t>34029052</t>
  </si>
  <si>
    <t>34029059</t>
  </si>
  <si>
    <t>34029091</t>
  </si>
  <si>
    <t>34029092</t>
  </si>
  <si>
    <t>34029099</t>
  </si>
  <si>
    <t>3403</t>
  </si>
  <si>
    <t>34031100</t>
  </si>
  <si>
    <t>34031900</t>
  </si>
  <si>
    <t>34039100</t>
  </si>
  <si>
    <t>34039900</t>
  </si>
  <si>
    <t>3404</t>
  </si>
  <si>
    <t>34041000</t>
  </si>
  <si>
    <t>34042000</t>
  </si>
  <si>
    <t>34049010</t>
  </si>
  <si>
    <t>34049020</t>
  </si>
  <si>
    <t>34049031</t>
  </si>
  <si>
    <t>34049032</t>
  </si>
  <si>
    <t>34049033</t>
  </si>
  <si>
    <t>34049039</t>
  </si>
  <si>
    <t>34049090</t>
  </si>
  <si>
    <t>3405</t>
  </si>
  <si>
    <t>34051000</t>
  </si>
  <si>
    <t>34052000</t>
  </si>
  <si>
    <t>34053000</t>
  </si>
  <si>
    <t>34054000</t>
  </si>
  <si>
    <t>34059010</t>
  </si>
  <si>
    <t>34059090</t>
  </si>
  <si>
    <t>3406</t>
  </si>
  <si>
    <t>34060010</t>
  </si>
  <si>
    <t>34060090</t>
  </si>
  <si>
    <t>3407</t>
  </si>
  <si>
    <t>34070010</t>
  </si>
  <si>
    <t>34070090</t>
  </si>
  <si>
    <t>35</t>
  </si>
  <si>
    <t>3501</t>
  </si>
  <si>
    <t>35011000</t>
  </si>
  <si>
    <t>35019000</t>
  </si>
  <si>
    <t>3502</t>
  </si>
  <si>
    <t>35021100</t>
  </si>
  <si>
    <t>35021900</t>
  </si>
  <si>
    <t>35022000</t>
  </si>
  <si>
    <t>35029000</t>
  </si>
  <si>
    <t>3503</t>
  </si>
  <si>
    <t>35030010</t>
  </si>
  <si>
    <t>35030020</t>
  </si>
  <si>
    <t>35030030</t>
  </si>
  <si>
    <t>35030090</t>
  </si>
  <si>
    <t>3504</t>
  </si>
  <si>
    <t>35040010</t>
  </si>
  <si>
    <t>35040091</t>
  </si>
  <si>
    <t>35040099</t>
  </si>
  <si>
    <t>3505</t>
  </si>
  <si>
    <t>35051010</t>
  </si>
  <si>
    <t>35051090</t>
  </si>
  <si>
    <t>35052000</t>
  </si>
  <si>
    <t>3506</t>
  </si>
  <si>
    <t>35061000</t>
  </si>
  <si>
    <t>35069110</t>
  </si>
  <si>
    <t>35069190</t>
  </si>
  <si>
    <t>35069910</t>
  </si>
  <si>
    <t>35069991</t>
  </si>
  <si>
    <t>35069999</t>
  </si>
  <si>
    <t>3507</t>
  </si>
  <si>
    <t>35071011</t>
  </si>
  <si>
    <t>35071019</t>
  </si>
  <si>
    <t>35071091</t>
  </si>
  <si>
    <t>35071099</t>
  </si>
  <si>
    <t>35079010</t>
  </si>
  <si>
    <t>35079020</t>
  </si>
  <si>
    <t>35079030</t>
  </si>
  <si>
    <t>35079040</t>
  </si>
  <si>
    <t>35079050</t>
  </si>
  <si>
    <t>35079061</t>
  </si>
  <si>
    <t>35079062</t>
  </si>
  <si>
    <t>35079069</t>
  </si>
  <si>
    <t>35079071</t>
  </si>
  <si>
    <t>35079079</t>
  </si>
  <si>
    <t>35079091</t>
  </si>
  <si>
    <t>35079099</t>
  </si>
  <si>
    <t>36</t>
  </si>
  <si>
    <t>3601</t>
  </si>
  <si>
    <t>36010010</t>
  </si>
  <si>
    <t>36010020</t>
  </si>
  <si>
    <t>36010090</t>
  </si>
  <si>
    <t>3602</t>
  </si>
  <si>
    <t>36020010</t>
  </si>
  <si>
    <t>36020090</t>
  </si>
  <si>
    <t>3603</t>
  </si>
  <si>
    <t>36030011</t>
  </si>
  <si>
    <t>36030019</t>
  </si>
  <si>
    <t>36030020</t>
  </si>
  <si>
    <t>36030031</t>
  </si>
  <si>
    <t>36030039</t>
  </si>
  <si>
    <t>36030041</t>
  </si>
  <si>
    <t>36030049</t>
  </si>
  <si>
    <t>36030051</t>
  </si>
  <si>
    <t>36030059</t>
  </si>
  <si>
    <t>3604</t>
  </si>
  <si>
    <t>36041000</t>
  </si>
  <si>
    <t>36049010</t>
  </si>
  <si>
    <t>36049090</t>
  </si>
  <si>
    <t>3605</t>
  </si>
  <si>
    <t>36050010</t>
  </si>
  <si>
    <t>36050090</t>
  </si>
  <si>
    <t>3606</t>
  </si>
  <si>
    <t>36061000</t>
  </si>
  <si>
    <t>36069010</t>
  </si>
  <si>
    <t>36069091</t>
  </si>
  <si>
    <t>36069092</t>
  </si>
  <si>
    <t>36069093</t>
  </si>
  <si>
    <t>36069099</t>
  </si>
  <si>
    <t>37</t>
  </si>
  <si>
    <t>3701</t>
  </si>
  <si>
    <t>37011010</t>
  </si>
  <si>
    <t>37011090</t>
  </si>
  <si>
    <t>37012000</t>
  </si>
  <si>
    <t>37013000</t>
  </si>
  <si>
    <t>37019110</t>
  </si>
  <si>
    <t>37019190</t>
  </si>
  <si>
    <t>37019910</t>
  </si>
  <si>
    <t>37019990</t>
  </si>
  <si>
    <t>3702</t>
  </si>
  <si>
    <t>37021000</t>
  </si>
  <si>
    <t>37022000</t>
  </si>
  <si>
    <t>37023110</t>
  </si>
  <si>
    <t>37023190</t>
  </si>
  <si>
    <t>37023210</t>
  </si>
  <si>
    <t>37023290</t>
  </si>
  <si>
    <t>37023910</t>
  </si>
  <si>
    <t>37023990</t>
  </si>
  <si>
    <t>37024110</t>
  </si>
  <si>
    <t>37024190</t>
  </si>
  <si>
    <t>37024210</t>
  </si>
  <si>
    <t>37024220</t>
  </si>
  <si>
    <t>37024290</t>
  </si>
  <si>
    <t>37024310</t>
  </si>
  <si>
    <t>37024320</t>
  </si>
  <si>
    <t>37024390</t>
  </si>
  <si>
    <t>37024410</t>
  </si>
  <si>
    <t>37024420</t>
  </si>
  <si>
    <t>37024490</t>
  </si>
  <si>
    <t>37025210</t>
  </si>
  <si>
    <t>37025220</t>
  </si>
  <si>
    <t>37025290</t>
  </si>
  <si>
    <t>37025300</t>
  </si>
  <si>
    <t>37025410</t>
  </si>
  <si>
    <t>37025420</t>
  </si>
  <si>
    <t>37025490</t>
  </si>
  <si>
    <t>37025510</t>
  </si>
  <si>
    <t>37025520</t>
  </si>
  <si>
    <t>37025590</t>
  </si>
  <si>
    <t>37025610</t>
  </si>
  <si>
    <t>37025620</t>
  </si>
  <si>
    <t>37025690</t>
  </si>
  <si>
    <t>37029611</t>
  </si>
  <si>
    <t>37029619</t>
  </si>
  <si>
    <t>37029711</t>
  </si>
  <si>
    <t>37029719</t>
  </si>
  <si>
    <t>37029810</t>
  </si>
  <si>
    <t>37029890</t>
  </si>
  <si>
    <t>3703</t>
  </si>
  <si>
    <t>37031010</t>
  </si>
  <si>
    <t>37031020</t>
  </si>
  <si>
    <t>37032010</t>
  </si>
  <si>
    <t>37032020</t>
  </si>
  <si>
    <t>37039010</t>
  </si>
  <si>
    <t>37039020</t>
  </si>
  <si>
    <t>3704</t>
  </si>
  <si>
    <t>37040010</t>
  </si>
  <si>
    <t>37040020</t>
  </si>
  <si>
    <t>37040030</t>
  </si>
  <si>
    <t>37040090</t>
  </si>
  <si>
    <t>3705</t>
  </si>
  <si>
    <t>37051000</t>
  </si>
  <si>
    <t>37052000</t>
  </si>
  <si>
    <t>37059010</t>
  </si>
  <si>
    <t>37059090</t>
  </si>
  <si>
    <t>3706</t>
  </si>
  <si>
    <t>37061011</t>
  </si>
  <si>
    <t>37061012</t>
  </si>
  <si>
    <t>37061013</t>
  </si>
  <si>
    <t>37061014</t>
  </si>
  <si>
    <t>37061015</t>
  </si>
  <si>
    <t>37061020</t>
  </si>
  <si>
    <t>37061030</t>
  </si>
  <si>
    <t>37061041</t>
  </si>
  <si>
    <t>37061042</t>
  </si>
  <si>
    <t>37061051</t>
  </si>
  <si>
    <t>37061052</t>
  </si>
  <si>
    <t>37061059</t>
  </si>
  <si>
    <t>37061061</t>
  </si>
  <si>
    <t>37061062</t>
  </si>
  <si>
    <t>37061063</t>
  </si>
  <si>
    <t>37061069</t>
  </si>
  <si>
    <t>37061070</t>
  </si>
  <si>
    <t>37061091</t>
  </si>
  <si>
    <t>37061092</t>
  </si>
  <si>
    <t>37061099</t>
  </si>
  <si>
    <t>37069011</t>
  </si>
  <si>
    <t>37069012</t>
  </si>
  <si>
    <t>37069013</t>
  </si>
  <si>
    <t>37069014</t>
  </si>
  <si>
    <t>37069015</t>
  </si>
  <si>
    <t>37069020</t>
  </si>
  <si>
    <t>37069030</t>
  </si>
  <si>
    <t>37069041</t>
  </si>
  <si>
    <t>37069042</t>
  </si>
  <si>
    <t>37069051</t>
  </si>
  <si>
    <t>37069052</t>
  </si>
  <si>
    <t>37069059</t>
  </si>
  <si>
    <t>37069061</t>
  </si>
  <si>
    <t>37069062</t>
  </si>
  <si>
    <t>37069063</t>
  </si>
  <si>
    <t>37069064</t>
  </si>
  <si>
    <t>37069069</t>
  </si>
  <si>
    <t>37069070</t>
  </si>
  <si>
    <t>37069091</t>
  </si>
  <si>
    <t>37069092</t>
  </si>
  <si>
    <t>37069099</t>
  </si>
  <si>
    <t>3707</t>
  </si>
  <si>
    <t>37071000</t>
  </si>
  <si>
    <t>37079010</t>
  </si>
  <si>
    <t>37079090</t>
  </si>
  <si>
    <t>38</t>
  </si>
  <si>
    <t>3801</t>
  </si>
  <si>
    <t>38011000</t>
  </si>
  <si>
    <t>38012000</t>
  </si>
  <si>
    <t>38013000</t>
  </si>
  <si>
    <t>38019000</t>
  </si>
  <si>
    <t>3802</t>
  </si>
  <si>
    <t>38021000</t>
  </si>
  <si>
    <t>38029011</t>
  </si>
  <si>
    <t>38029012</t>
  </si>
  <si>
    <t>38029019</t>
  </si>
  <si>
    <t>38029020</t>
  </si>
  <si>
    <t>3803</t>
  </si>
  <si>
    <t>38030000</t>
  </si>
  <si>
    <t>3804</t>
  </si>
  <si>
    <t>38040010</t>
  </si>
  <si>
    <t>38040020</t>
  </si>
  <si>
    <t>38040090</t>
  </si>
  <si>
    <t>3805</t>
  </si>
  <si>
    <t>38051010</t>
  </si>
  <si>
    <t>38051020</t>
  </si>
  <si>
    <t>38051030</t>
  </si>
  <si>
    <t>38052000</t>
  </si>
  <si>
    <t>38059010</t>
  </si>
  <si>
    <t>38059020</t>
  </si>
  <si>
    <t>38059030</t>
  </si>
  <si>
    <t>38059090</t>
  </si>
  <si>
    <t>3806</t>
  </si>
  <si>
    <t>38061010</t>
  </si>
  <si>
    <t>38061090</t>
  </si>
  <si>
    <t>38062000</t>
  </si>
  <si>
    <t>38063000</t>
  </si>
  <si>
    <t>38069010</t>
  </si>
  <si>
    <t>38069090</t>
  </si>
  <si>
    <t>3807</t>
  </si>
  <si>
    <t>38070010</t>
  </si>
  <si>
    <t>38070020</t>
  </si>
  <si>
    <t>38070030</t>
  </si>
  <si>
    <t>3808</t>
  </si>
  <si>
    <t>38081011</t>
  </si>
  <si>
    <t>38081012</t>
  </si>
  <si>
    <t>38081013</t>
  </si>
  <si>
    <t>38081014</t>
  </si>
  <si>
    <t>38081015</t>
  </si>
  <si>
    <t>38081016</t>
  </si>
  <si>
    <t>38081017</t>
  </si>
  <si>
    <t>38081021</t>
  </si>
  <si>
    <t>38081022</t>
  </si>
  <si>
    <t>38081023</t>
  </si>
  <si>
    <t>38081024</t>
  </si>
  <si>
    <t>38081025</t>
  </si>
  <si>
    <t>38081026</t>
  </si>
  <si>
    <t>38081027</t>
  </si>
  <si>
    <t>38081031</t>
  </si>
  <si>
    <t>38081032</t>
  </si>
  <si>
    <t>38081033</t>
  </si>
  <si>
    <t>38081034</t>
  </si>
  <si>
    <t>38081035</t>
  </si>
  <si>
    <t>38081036</t>
  </si>
  <si>
    <t>38081037</t>
  </si>
  <si>
    <t>38081091</t>
  </si>
  <si>
    <t>38081092</t>
  </si>
  <si>
    <t>38081099</t>
  </si>
  <si>
    <t>38082010</t>
  </si>
  <si>
    <t>38082020</t>
  </si>
  <si>
    <t>38082030</t>
  </si>
  <si>
    <t>38082040</t>
  </si>
  <si>
    <t>38082050</t>
  </si>
  <si>
    <t>38082090</t>
  </si>
  <si>
    <t>38083010</t>
  </si>
  <si>
    <t>38083020</t>
  </si>
  <si>
    <t>38083030</t>
  </si>
  <si>
    <t>38083040</t>
  </si>
  <si>
    <t>38083050</t>
  </si>
  <si>
    <t>38083090</t>
  </si>
  <si>
    <t>38084000</t>
  </si>
  <si>
    <t>38085000</t>
  </si>
  <si>
    <t>38089010</t>
  </si>
  <si>
    <t>38089090</t>
  </si>
  <si>
    <t>38089111</t>
  </si>
  <si>
    <t>38089112</t>
  </si>
  <si>
    <t>38089113</t>
  </si>
  <si>
    <t>38089121</t>
  </si>
  <si>
    <t>38089122</t>
  </si>
  <si>
    <t>38089123</t>
  </si>
  <si>
    <t>38089124</t>
  </si>
  <si>
    <t>38089131</t>
  </si>
  <si>
    <t>38089132</t>
  </si>
  <si>
    <t>38089133</t>
  </si>
  <si>
    <t>38089134</t>
  </si>
  <si>
    <t>38089135</t>
  </si>
  <si>
    <t>38089136</t>
  </si>
  <si>
    <t>38089137</t>
  </si>
  <si>
    <t>38089191</t>
  </si>
  <si>
    <t>38089192</t>
  </si>
  <si>
    <t>38089199</t>
  </si>
  <si>
    <t>38089210</t>
  </si>
  <si>
    <t>38089220</t>
  </si>
  <si>
    <t>38089230</t>
  </si>
  <si>
    <t>38089240</t>
  </si>
  <si>
    <t>38089250</t>
  </si>
  <si>
    <t>38089290</t>
  </si>
  <si>
    <t>38089310</t>
  </si>
  <si>
    <t>38089320</t>
  </si>
  <si>
    <t>38089330</t>
  </si>
  <si>
    <t>38089340</t>
  </si>
  <si>
    <t>38089350</t>
  </si>
  <si>
    <t>38089390</t>
  </si>
  <si>
    <t>38089400</t>
  </si>
  <si>
    <t>38089910</t>
  </si>
  <si>
    <t>38089990</t>
  </si>
  <si>
    <t>3809</t>
  </si>
  <si>
    <t>38091000</t>
  </si>
  <si>
    <t>38099110</t>
  </si>
  <si>
    <t>38099120</t>
  </si>
  <si>
    <t>38099130</t>
  </si>
  <si>
    <t>38099140</t>
  </si>
  <si>
    <t>38099150</t>
  </si>
  <si>
    <t>38099160</t>
  </si>
  <si>
    <t>38099170</t>
  </si>
  <si>
    <t>38099180</t>
  </si>
  <si>
    <t>38099190</t>
  </si>
  <si>
    <t>38099200</t>
  </si>
  <si>
    <t>38099310</t>
  </si>
  <si>
    <t>38099390</t>
  </si>
  <si>
    <t>38099900</t>
  </si>
  <si>
    <t>3810</t>
  </si>
  <si>
    <t>38101010</t>
  </si>
  <si>
    <t>38101020</t>
  </si>
  <si>
    <t>38101090</t>
  </si>
  <si>
    <t>38109010</t>
  </si>
  <si>
    <t>38109090</t>
  </si>
  <si>
    <t>3811</t>
  </si>
  <si>
    <t>38111100</t>
  </si>
  <si>
    <t>38111900</t>
  </si>
  <si>
    <t>38112100</t>
  </si>
  <si>
    <t>38112900</t>
  </si>
  <si>
    <t>38119000</t>
  </si>
  <si>
    <t>3812</t>
  </si>
  <si>
    <t>38121000</t>
  </si>
  <si>
    <t>38122010</t>
  </si>
  <si>
    <t>38122090</t>
  </si>
  <si>
    <t>38123010</t>
  </si>
  <si>
    <t>38123020</t>
  </si>
  <si>
    <t>38123030</t>
  </si>
  <si>
    <t>38123090</t>
  </si>
  <si>
    <t>3813</t>
  </si>
  <si>
    <t>38130000</t>
  </si>
  <si>
    <t>3814</t>
  </si>
  <si>
    <t>38140010</t>
  </si>
  <si>
    <t>38140020</t>
  </si>
  <si>
    <t>3815</t>
  </si>
  <si>
    <t>38151100</t>
  </si>
  <si>
    <t>38151210</t>
  </si>
  <si>
    <t>38151290</t>
  </si>
  <si>
    <t>38151900</t>
  </si>
  <si>
    <t>38159000</t>
  </si>
  <si>
    <t>3816</t>
  </si>
  <si>
    <t>38160000</t>
  </si>
  <si>
    <t>3817</t>
  </si>
  <si>
    <t>38170011</t>
  </si>
  <si>
    <t>38170019</t>
  </si>
  <si>
    <t>38170020</t>
  </si>
  <si>
    <t>3818</t>
  </si>
  <si>
    <t>38180010</t>
  </si>
  <si>
    <t>38180090</t>
  </si>
  <si>
    <t>3819</t>
  </si>
  <si>
    <t>38190010</t>
  </si>
  <si>
    <t>38190090</t>
  </si>
  <si>
    <t>3820</t>
  </si>
  <si>
    <t>38200000</t>
  </si>
  <si>
    <t>3821</t>
  </si>
  <si>
    <t>38210000</t>
  </si>
  <si>
    <t>3822</t>
  </si>
  <si>
    <t>38220011</t>
  </si>
  <si>
    <t>38220012</t>
  </si>
  <si>
    <t>38220019</t>
  </si>
  <si>
    <t>38220090</t>
  </si>
  <si>
    <t>3823</t>
  </si>
  <si>
    <t>38231111</t>
  </si>
  <si>
    <t>38231112</t>
  </si>
  <si>
    <t>38231119</t>
  </si>
  <si>
    <t>38231190</t>
  </si>
  <si>
    <t>38231200</t>
  </si>
  <si>
    <t>38231300</t>
  </si>
  <si>
    <t>38231900</t>
  </si>
  <si>
    <t>38237010</t>
  </si>
  <si>
    <t>38237020</t>
  </si>
  <si>
    <t>38237030</t>
  </si>
  <si>
    <t>38237040</t>
  </si>
  <si>
    <t>38237090</t>
  </si>
  <si>
    <t>3824</t>
  </si>
  <si>
    <t>38241000</t>
  </si>
  <si>
    <t>38242010</t>
  </si>
  <si>
    <t>38242020</t>
  </si>
  <si>
    <t>38242090</t>
  </si>
  <si>
    <t>38243000</t>
  </si>
  <si>
    <t>38244010</t>
  </si>
  <si>
    <t>38244090</t>
  </si>
  <si>
    <t>38245010</t>
  </si>
  <si>
    <t>38245090</t>
  </si>
  <si>
    <t>38246010</t>
  </si>
  <si>
    <t>38246090</t>
  </si>
  <si>
    <t>38247100</t>
  </si>
  <si>
    <t>38247110</t>
  </si>
  <si>
    <t>38247190</t>
  </si>
  <si>
    <t>38247200</t>
  </si>
  <si>
    <t>38247300</t>
  </si>
  <si>
    <t>38247400</t>
  </si>
  <si>
    <t>38247500</t>
  </si>
  <si>
    <t>38247600</t>
  </si>
  <si>
    <t>38247700</t>
  </si>
  <si>
    <t>38247800</t>
  </si>
  <si>
    <t>38247900</t>
  </si>
  <si>
    <t>38247910</t>
  </si>
  <si>
    <t>38247990</t>
  </si>
  <si>
    <t>38248100</t>
  </si>
  <si>
    <t>38248200</t>
  </si>
  <si>
    <t>38248300</t>
  </si>
  <si>
    <t>38249011</t>
  </si>
  <si>
    <t>38249012</t>
  </si>
  <si>
    <t>38249013</t>
  </si>
  <si>
    <t>38249014</t>
  </si>
  <si>
    <t>38249015</t>
  </si>
  <si>
    <t>38249016</t>
  </si>
  <si>
    <t>38249017</t>
  </si>
  <si>
    <t>38249021</t>
  </si>
  <si>
    <t>38249022</t>
  </si>
  <si>
    <t>38249023</t>
  </si>
  <si>
    <t>38249024</t>
  </si>
  <si>
    <t>38249025</t>
  </si>
  <si>
    <t>38249026</t>
  </si>
  <si>
    <t>38249031</t>
  </si>
  <si>
    <t>38249032</t>
  </si>
  <si>
    <t>38249033</t>
  </si>
  <si>
    <t>38249034</t>
  </si>
  <si>
    <t>38249035</t>
  </si>
  <si>
    <t>38249036</t>
  </si>
  <si>
    <t>38249037</t>
  </si>
  <si>
    <t>38249038</t>
  </si>
  <si>
    <t>38249090</t>
  </si>
  <si>
    <t>3825</t>
  </si>
  <si>
    <t>38251000</t>
  </si>
  <si>
    <t>38252000</t>
  </si>
  <si>
    <t>38253000</t>
  </si>
  <si>
    <t>38254100</t>
  </si>
  <si>
    <t>38254900</t>
  </si>
  <si>
    <t>38255000</t>
  </si>
  <si>
    <t>38256100</t>
  </si>
  <si>
    <t>38256900</t>
  </si>
  <si>
    <t>38259000</t>
  </si>
  <si>
    <t>3826</t>
  </si>
  <si>
    <t>38260000</t>
  </si>
  <si>
    <t>39</t>
  </si>
  <si>
    <t>3901</t>
  </si>
  <si>
    <t>39011010</t>
  </si>
  <si>
    <t>39011090</t>
  </si>
  <si>
    <t>39012000</t>
  </si>
  <si>
    <t>39013000</t>
  </si>
  <si>
    <t>39019010</t>
  </si>
  <si>
    <t>39019090</t>
  </si>
  <si>
    <t>3902</t>
  </si>
  <si>
    <t>39021000</t>
  </si>
  <si>
    <t>39022000</t>
  </si>
  <si>
    <t>39023000</t>
  </si>
  <si>
    <t>39029000</t>
  </si>
  <si>
    <t>3903</t>
  </si>
  <si>
    <t>39031100</t>
  </si>
  <si>
    <t>39031910</t>
  </si>
  <si>
    <t>39031990</t>
  </si>
  <si>
    <t>39032000</t>
  </si>
  <si>
    <t>39033000</t>
  </si>
  <si>
    <t>39039010</t>
  </si>
  <si>
    <t>39039020</t>
  </si>
  <si>
    <t>39039090</t>
  </si>
  <si>
    <t>3904</t>
  </si>
  <si>
    <t>39041010</t>
  </si>
  <si>
    <t>39041090</t>
  </si>
  <si>
    <t>39042110</t>
  </si>
  <si>
    <t>39042190</t>
  </si>
  <si>
    <t>39042210</t>
  </si>
  <si>
    <t>39042290</t>
  </si>
  <si>
    <t>39043010</t>
  </si>
  <si>
    <t>39043090</t>
  </si>
  <si>
    <t>39044000</t>
  </si>
  <si>
    <t>39045010</t>
  </si>
  <si>
    <t>39045090</t>
  </si>
  <si>
    <t>39046100</t>
  </si>
  <si>
    <t>39046910</t>
  </si>
  <si>
    <t>39046990</t>
  </si>
  <si>
    <t>39049000</t>
  </si>
  <si>
    <t>3905</t>
  </si>
  <si>
    <t>39051210</t>
  </si>
  <si>
    <t>39051220</t>
  </si>
  <si>
    <t>39051290</t>
  </si>
  <si>
    <t>39051910</t>
  </si>
  <si>
    <t>39051920</t>
  </si>
  <si>
    <t>39051990</t>
  </si>
  <si>
    <t>39052100</t>
  </si>
  <si>
    <t>39052900</t>
  </si>
  <si>
    <t>39053000</t>
  </si>
  <si>
    <t>39059100</t>
  </si>
  <si>
    <t>39059910</t>
  </si>
  <si>
    <t>39059990</t>
  </si>
  <si>
    <t>3906</t>
  </si>
  <si>
    <t>39061010</t>
  </si>
  <si>
    <t>39061090</t>
  </si>
  <si>
    <t>39069010</t>
  </si>
  <si>
    <t>39069020</t>
  </si>
  <si>
    <t>39069030</t>
  </si>
  <si>
    <t>39069090</t>
  </si>
  <si>
    <t>3907</t>
  </si>
  <si>
    <t>39071000</t>
  </si>
  <si>
    <t>39072010</t>
  </si>
  <si>
    <t>39072090</t>
  </si>
  <si>
    <t>39073010</t>
  </si>
  <si>
    <t>39073090</t>
  </si>
  <si>
    <t>39074000</t>
  </si>
  <si>
    <t>39075000</t>
  </si>
  <si>
    <t>39076010</t>
  </si>
  <si>
    <t>39076020</t>
  </si>
  <si>
    <t>39076090</t>
  </si>
  <si>
    <t>39077000</t>
  </si>
  <si>
    <t>39079110</t>
  </si>
  <si>
    <t>39079120</t>
  </si>
  <si>
    <t>39079130</t>
  </si>
  <si>
    <t>39079140</t>
  </si>
  <si>
    <t>39079150</t>
  </si>
  <si>
    <t>39079190</t>
  </si>
  <si>
    <t>39079910</t>
  </si>
  <si>
    <t>39079920</t>
  </si>
  <si>
    <t>39079990</t>
  </si>
  <si>
    <t>3908</t>
  </si>
  <si>
    <t>39081010</t>
  </si>
  <si>
    <t>39081090</t>
  </si>
  <si>
    <t>39089010</t>
  </si>
  <si>
    <t>39089020</t>
  </si>
  <si>
    <t>39089090</t>
  </si>
  <si>
    <t>3909</t>
  </si>
  <si>
    <t>39091010</t>
  </si>
  <si>
    <t>39091090</t>
  </si>
  <si>
    <t>39092010</t>
  </si>
  <si>
    <t>39092090</t>
  </si>
  <si>
    <t>39093010</t>
  </si>
  <si>
    <t>39093090</t>
  </si>
  <si>
    <t>39094010</t>
  </si>
  <si>
    <t>39094020</t>
  </si>
  <si>
    <t>39094030</t>
  </si>
  <si>
    <t>39094040</t>
  </si>
  <si>
    <t>39094050</t>
  </si>
  <si>
    <t>39094060</t>
  </si>
  <si>
    <t>39094090</t>
  </si>
  <si>
    <t>39095000</t>
  </si>
  <si>
    <t>3910</t>
  </si>
  <si>
    <t>39100010</t>
  </si>
  <si>
    <t>39100020</t>
  </si>
  <si>
    <t>39100090</t>
  </si>
  <si>
    <t>3911</t>
  </si>
  <si>
    <t>39111010</t>
  </si>
  <si>
    <t>39111090</t>
  </si>
  <si>
    <t>39119010</t>
  </si>
  <si>
    <t>39119090</t>
  </si>
  <si>
    <t>3912</t>
  </si>
  <si>
    <t>39121110</t>
  </si>
  <si>
    <t>39121120</t>
  </si>
  <si>
    <t>39121130</t>
  </si>
  <si>
    <t>39121140</t>
  </si>
  <si>
    <t>39121190</t>
  </si>
  <si>
    <t>39121210</t>
  </si>
  <si>
    <t>39121220</t>
  </si>
  <si>
    <t>39121230</t>
  </si>
  <si>
    <t>39121290</t>
  </si>
  <si>
    <t>39122011</t>
  </si>
  <si>
    <t>39122019</t>
  </si>
  <si>
    <t>39122021</t>
  </si>
  <si>
    <t>39122029</t>
  </si>
  <si>
    <t>39123100</t>
  </si>
  <si>
    <t>39123911</t>
  </si>
  <si>
    <t>39123912</t>
  </si>
  <si>
    <t>39123919</t>
  </si>
  <si>
    <t>39123921</t>
  </si>
  <si>
    <t>39123922</t>
  </si>
  <si>
    <t>39123929</t>
  </si>
  <si>
    <t>39129010</t>
  </si>
  <si>
    <t>39129020</t>
  </si>
  <si>
    <t>39129090</t>
  </si>
  <si>
    <t>3913</t>
  </si>
  <si>
    <t>39131010</t>
  </si>
  <si>
    <t>39131090</t>
  </si>
  <si>
    <t>39139011</t>
  </si>
  <si>
    <t>39139019</t>
  </si>
  <si>
    <t>39139020</t>
  </si>
  <si>
    <t>39139030</t>
  </si>
  <si>
    <t>39139090</t>
  </si>
  <si>
    <t>3914</t>
  </si>
  <si>
    <t>39140010</t>
  </si>
  <si>
    <t>39140020</t>
  </si>
  <si>
    <t>39140090</t>
  </si>
  <si>
    <t>3915</t>
  </si>
  <si>
    <t>39151000</t>
  </si>
  <si>
    <t>39152000</t>
  </si>
  <si>
    <t>39153010</t>
  </si>
  <si>
    <t>39153090</t>
  </si>
  <si>
    <t>39159010</t>
  </si>
  <si>
    <t>39159021</t>
  </si>
  <si>
    <t>39159029</t>
  </si>
  <si>
    <t>39159030</t>
  </si>
  <si>
    <t>39159041</t>
  </si>
  <si>
    <t>39159042</t>
  </si>
  <si>
    <t>39159049</t>
  </si>
  <si>
    <t>39159050</t>
  </si>
  <si>
    <t>39159061</t>
  </si>
  <si>
    <t>39159062</t>
  </si>
  <si>
    <t>39159063</t>
  </si>
  <si>
    <t>39159071</t>
  </si>
  <si>
    <t>39159072</t>
  </si>
  <si>
    <t>39159073</t>
  </si>
  <si>
    <t>39159074</t>
  </si>
  <si>
    <t>39159075</t>
  </si>
  <si>
    <t>39159090</t>
  </si>
  <si>
    <t>3916</t>
  </si>
  <si>
    <t>39161010</t>
  </si>
  <si>
    <t>39161020</t>
  </si>
  <si>
    <t>39161090</t>
  </si>
  <si>
    <t>39162011</t>
  </si>
  <si>
    <t>39162019</t>
  </si>
  <si>
    <t>39162091</t>
  </si>
  <si>
    <t>39162099</t>
  </si>
  <si>
    <t>39169010</t>
  </si>
  <si>
    <t>39169021</t>
  </si>
  <si>
    <t>39169022</t>
  </si>
  <si>
    <t>39169023</t>
  </si>
  <si>
    <t>39169024</t>
  </si>
  <si>
    <t>39169025</t>
  </si>
  <si>
    <t>39169026</t>
  </si>
  <si>
    <t>39169027</t>
  </si>
  <si>
    <t>39169028</t>
  </si>
  <si>
    <t>39169031</t>
  </si>
  <si>
    <t>39169032</t>
  </si>
  <si>
    <t>39169040</t>
  </si>
  <si>
    <t>39169050</t>
  </si>
  <si>
    <t>39169060</t>
  </si>
  <si>
    <t>39169070</t>
  </si>
  <si>
    <t>39169080</t>
  </si>
  <si>
    <t>39169090</t>
  </si>
  <si>
    <t>3917</t>
  </si>
  <si>
    <t>39171010</t>
  </si>
  <si>
    <t>39171020</t>
  </si>
  <si>
    <t>39172110</t>
  </si>
  <si>
    <t>39172190</t>
  </si>
  <si>
    <t>39172200</t>
  </si>
  <si>
    <t>39172310</t>
  </si>
  <si>
    <t>39172390</t>
  </si>
  <si>
    <t>39172910</t>
  </si>
  <si>
    <t>39172920</t>
  </si>
  <si>
    <t>39172930</t>
  </si>
  <si>
    <t>39172940</t>
  </si>
  <si>
    <t>39172950</t>
  </si>
  <si>
    <t>39172990</t>
  </si>
  <si>
    <t>39173100</t>
  </si>
  <si>
    <t>39173210</t>
  </si>
  <si>
    <t>39173220</t>
  </si>
  <si>
    <t>39173290</t>
  </si>
  <si>
    <t>39173300</t>
  </si>
  <si>
    <t>39173910</t>
  </si>
  <si>
    <t>39173920</t>
  </si>
  <si>
    <t>39173990</t>
  </si>
  <si>
    <t>39174000</t>
  </si>
  <si>
    <t>3918</t>
  </si>
  <si>
    <t>39181010</t>
  </si>
  <si>
    <t>39181090</t>
  </si>
  <si>
    <t>39189010</t>
  </si>
  <si>
    <t>39189020</t>
  </si>
  <si>
    <t>39189090</t>
  </si>
  <si>
    <t>3919</t>
  </si>
  <si>
    <t>39191000</t>
  </si>
  <si>
    <t>39199010</t>
  </si>
  <si>
    <t>39199020</t>
  </si>
  <si>
    <t>39199090</t>
  </si>
  <si>
    <t>3920</t>
  </si>
  <si>
    <t>39201011</t>
  </si>
  <si>
    <t>39201012</t>
  </si>
  <si>
    <t>39201019</t>
  </si>
  <si>
    <t>39201091</t>
  </si>
  <si>
    <t>39201092</t>
  </si>
  <si>
    <t>39201099</t>
  </si>
  <si>
    <t>39202010</t>
  </si>
  <si>
    <t>39202020</t>
  </si>
  <si>
    <t>39202090</t>
  </si>
  <si>
    <t>39203010</t>
  </si>
  <si>
    <t>39203020</t>
  </si>
  <si>
    <t>39203090</t>
  </si>
  <si>
    <t>39204300</t>
  </si>
  <si>
    <t>39204900</t>
  </si>
  <si>
    <t>39205111</t>
  </si>
  <si>
    <t>39205112</t>
  </si>
  <si>
    <t>39205119</t>
  </si>
  <si>
    <t>39205191</t>
  </si>
  <si>
    <t>39205192</t>
  </si>
  <si>
    <t>39205199</t>
  </si>
  <si>
    <t>39205911</t>
  </si>
  <si>
    <t>39205912</t>
  </si>
  <si>
    <t>39205919</t>
  </si>
  <si>
    <t>39205991</t>
  </si>
  <si>
    <t>39205992</t>
  </si>
  <si>
    <t>39205999</t>
  </si>
  <si>
    <t>39206110</t>
  </si>
  <si>
    <t>39206120</t>
  </si>
  <si>
    <t>39206190</t>
  </si>
  <si>
    <t>39206210</t>
  </si>
  <si>
    <t>39206220</t>
  </si>
  <si>
    <t>39206290</t>
  </si>
  <si>
    <t>39206310</t>
  </si>
  <si>
    <t>39206320</t>
  </si>
  <si>
    <t>39206390</t>
  </si>
  <si>
    <t>39206911</t>
  </si>
  <si>
    <t>39206912</t>
  </si>
  <si>
    <t>39206919</t>
  </si>
  <si>
    <t>39206921</t>
  </si>
  <si>
    <t>39206922</t>
  </si>
  <si>
    <t>39206929</t>
  </si>
  <si>
    <t>39206931</t>
  </si>
  <si>
    <t>39206932</t>
  </si>
  <si>
    <t>39206939</t>
  </si>
  <si>
    <t>39206991</t>
  </si>
  <si>
    <t>39206992</t>
  </si>
  <si>
    <t>39206999</t>
  </si>
  <si>
    <t>39207111</t>
  </si>
  <si>
    <t>39207119</t>
  </si>
  <si>
    <t>39207121</t>
  </si>
  <si>
    <t>39207129</t>
  </si>
  <si>
    <t>39207191</t>
  </si>
  <si>
    <t>39207192</t>
  </si>
  <si>
    <t>39207199</t>
  </si>
  <si>
    <t>39207210</t>
  </si>
  <si>
    <t>39207220</t>
  </si>
  <si>
    <t>39207290</t>
  </si>
  <si>
    <t>39207311</t>
  </si>
  <si>
    <t>39207312</t>
  </si>
  <si>
    <t>39207319</t>
  </si>
  <si>
    <t>39207321</t>
  </si>
  <si>
    <t>39207322</t>
  </si>
  <si>
    <t>39207329</t>
  </si>
  <si>
    <t>39207391</t>
  </si>
  <si>
    <t>39207392</t>
  </si>
  <si>
    <t>39207399</t>
  </si>
  <si>
    <t>39207911</t>
  </si>
  <si>
    <t>39207912</t>
  </si>
  <si>
    <t>39207919</t>
  </si>
  <si>
    <t>39207991</t>
  </si>
  <si>
    <t>39207992</t>
  </si>
  <si>
    <t>39207999</t>
  </si>
  <si>
    <t>39209111</t>
  </si>
  <si>
    <t>39209112</t>
  </si>
  <si>
    <t>39209119</t>
  </si>
  <si>
    <t>39209211</t>
  </si>
  <si>
    <t>39209212</t>
  </si>
  <si>
    <t>39209219</t>
  </si>
  <si>
    <t>39209291</t>
  </si>
  <si>
    <t>39209292</t>
  </si>
  <si>
    <t>39209299</t>
  </si>
  <si>
    <t>39209310</t>
  </si>
  <si>
    <t>39209320</t>
  </si>
  <si>
    <t>39209390</t>
  </si>
  <si>
    <t>39209410</t>
  </si>
  <si>
    <t>39209420</t>
  </si>
  <si>
    <t>39209490</t>
  </si>
  <si>
    <t>39209911</t>
  </si>
  <si>
    <t>39209912</t>
  </si>
  <si>
    <t>39209919</t>
  </si>
  <si>
    <t>39209921</t>
  </si>
  <si>
    <t>39209922</t>
  </si>
  <si>
    <t>39209929</t>
  </si>
  <si>
    <t>39209931</t>
  </si>
  <si>
    <t>39209932</t>
  </si>
  <si>
    <t>39209939</t>
  </si>
  <si>
    <t>39209941</t>
  </si>
  <si>
    <t>39209942</t>
  </si>
  <si>
    <t>39209949</t>
  </si>
  <si>
    <t>39209951</t>
  </si>
  <si>
    <t>39209952</t>
  </si>
  <si>
    <t>39209959</t>
  </si>
  <si>
    <t>39209960</t>
  </si>
  <si>
    <t>39209991</t>
  </si>
  <si>
    <t>39209992</t>
  </si>
  <si>
    <t>39209999</t>
  </si>
  <si>
    <t>3921</t>
  </si>
  <si>
    <t>39211100</t>
  </si>
  <si>
    <t>39211200</t>
  </si>
  <si>
    <t>39211310</t>
  </si>
  <si>
    <t>39211390</t>
  </si>
  <si>
    <t>39211400</t>
  </si>
  <si>
    <t>39211900</t>
  </si>
  <si>
    <t>39219010</t>
  </si>
  <si>
    <t>39219021</t>
  </si>
  <si>
    <t>39219022</t>
  </si>
  <si>
    <t>39219023</t>
  </si>
  <si>
    <t>39219024</t>
  </si>
  <si>
    <t>39219025</t>
  </si>
  <si>
    <t>39219026</t>
  </si>
  <si>
    <t>39219029</t>
  </si>
  <si>
    <t>39219031</t>
  </si>
  <si>
    <t>39219032</t>
  </si>
  <si>
    <t>39219033</t>
  </si>
  <si>
    <t>39219034</t>
  </si>
  <si>
    <t>39219035</t>
  </si>
  <si>
    <t>39219036</t>
  </si>
  <si>
    <t>39219039</t>
  </si>
  <si>
    <t>39219091</t>
  </si>
  <si>
    <t>39219092</t>
  </si>
  <si>
    <t>39219093</t>
  </si>
  <si>
    <t>39219094</t>
  </si>
  <si>
    <t>39219095</t>
  </si>
  <si>
    <t>39219096</t>
  </si>
  <si>
    <t>39219099</t>
  </si>
  <si>
    <t>3922</t>
  </si>
  <si>
    <t>39221000</t>
  </si>
  <si>
    <t>39222000</t>
  </si>
  <si>
    <t>39229000</t>
  </si>
  <si>
    <t>3923</t>
  </si>
  <si>
    <t>39231010</t>
  </si>
  <si>
    <t>39231020</t>
  </si>
  <si>
    <t>39231030</t>
  </si>
  <si>
    <t>39231040</t>
  </si>
  <si>
    <t>39231090</t>
  </si>
  <si>
    <t>39232100</t>
  </si>
  <si>
    <t>39232910</t>
  </si>
  <si>
    <t>39232990</t>
  </si>
  <si>
    <t>39233010</t>
  </si>
  <si>
    <t>39233090</t>
  </si>
  <si>
    <t>39234000</t>
  </si>
  <si>
    <t>39235010</t>
  </si>
  <si>
    <t>39235090</t>
  </si>
  <si>
    <t>39239010</t>
  </si>
  <si>
    <t>39239020</t>
  </si>
  <si>
    <t>39239090</t>
  </si>
  <si>
    <t>3924</t>
  </si>
  <si>
    <t>39241010</t>
  </si>
  <si>
    <t>39241090</t>
  </si>
  <si>
    <t>39249010</t>
  </si>
  <si>
    <t>39249020</t>
  </si>
  <si>
    <t>39249090</t>
  </si>
  <si>
    <t>3925</t>
  </si>
  <si>
    <t>39251000</t>
  </si>
  <si>
    <t>39252000</t>
  </si>
  <si>
    <t>39253000</t>
  </si>
  <si>
    <t>39259010</t>
  </si>
  <si>
    <t>39259090</t>
  </si>
  <si>
    <t>3926</t>
  </si>
  <si>
    <t>39261011</t>
  </si>
  <si>
    <t>39261019</t>
  </si>
  <si>
    <t>39261091</t>
  </si>
  <si>
    <t>39261099</t>
  </si>
  <si>
    <t>39262011</t>
  </si>
  <si>
    <t>39262019</t>
  </si>
  <si>
    <t>39262021</t>
  </si>
  <si>
    <t>39262029</t>
  </si>
  <si>
    <t>39262031</t>
  </si>
  <si>
    <t>39262039</t>
  </si>
  <si>
    <t>39262041</t>
  </si>
  <si>
    <t>39262049</t>
  </si>
  <si>
    <t>39262091</t>
  </si>
  <si>
    <t>39262099</t>
  </si>
  <si>
    <t>39263010</t>
  </si>
  <si>
    <t>39263090</t>
  </si>
  <si>
    <t>39264011</t>
  </si>
  <si>
    <t>39264019</t>
  </si>
  <si>
    <t>39264021</t>
  </si>
  <si>
    <t>39264029</t>
  </si>
  <si>
    <t>39264031</t>
  </si>
  <si>
    <t>39264039</t>
  </si>
  <si>
    <t>39264041</t>
  </si>
  <si>
    <t>39264049</t>
  </si>
  <si>
    <t>39264051</t>
  </si>
  <si>
    <t>39264059</t>
  </si>
  <si>
    <t>39264060</t>
  </si>
  <si>
    <t>39264091</t>
  </si>
  <si>
    <t>39264099</t>
  </si>
  <si>
    <t>39269010</t>
  </si>
  <si>
    <t>39269021</t>
  </si>
  <si>
    <t>39269029</t>
  </si>
  <si>
    <t>39269031</t>
  </si>
  <si>
    <t>39269039</t>
  </si>
  <si>
    <t>39269041</t>
  </si>
  <si>
    <t>39269049</t>
  </si>
  <si>
    <t>39269051</t>
  </si>
  <si>
    <t>39269059</t>
  </si>
  <si>
    <t>39269061</t>
  </si>
  <si>
    <t>39269069</t>
  </si>
  <si>
    <t>39269071</t>
  </si>
  <si>
    <t>39269079</t>
  </si>
  <si>
    <t>39269080</t>
  </si>
  <si>
    <t>39269091</t>
  </si>
  <si>
    <t>39269099</t>
  </si>
  <si>
    <t>40</t>
  </si>
  <si>
    <t>4001</t>
  </si>
  <si>
    <t>40011010</t>
  </si>
  <si>
    <t>40011020</t>
  </si>
  <si>
    <t>40012100</t>
  </si>
  <si>
    <t>40012200</t>
  </si>
  <si>
    <t>40012910</t>
  </si>
  <si>
    <t>40012920</t>
  </si>
  <si>
    <t>40012930</t>
  </si>
  <si>
    <t>40012940</t>
  </si>
  <si>
    <t>40012990</t>
  </si>
  <si>
    <t>40013000</t>
  </si>
  <si>
    <t>4002</t>
  </si>
  <si>
    <t>40021100</t>
  </si>
  <si>
    <t>40021910</t>
  </si>
  <si>
    <t>40021920</t>
  </si>
  <si>
    <t>40021930</t>
  </si>
  <si>
    <t>40021990</t>
  </si>
  <si>
    <t>40022000</t>
  </si>
  <si>
    <t>40023100</t>
  </si>
  <si>
    <t>40023900</t>
  </si>
  <si>
    <t>40024100</t>
  </si>
  <si>
    <t>40024900</t>
  </si>
  <si>
    <t>40025100</t>
  </si>
  <si>
    <t>40025900</t>
  </si>
  <si>
    <t>40026000</t>
  </si>
  <si>
    <t>40027000</t>
  </si>
  <si>
    <t>40028010</t>
  </si>
  <si>
    <t>40028020</t>
  </si>
  <si>
    <t>40028090</t>
  </si>
  <si>
    <t>40029100</t>
  </si>
  <si>
    <t>40029910</t>
  </si>
  <si>
    <t>40029920</t>
  </si>
  <si>
    <t>40029990</t>
  </si>
  <si>
    <t>4003</t>
  </si>
  <si>
    <t>40030000</t>
  </si>
  <si>
    <t>4004</t>
  </si>
  <si>
    <t>40040000</t>
  </si>
  <si>
    <t>4005</t>
  </si>
  <si>
    <t>40051000</t>
  </si>
  <si>
    <t>40052010</t>
  </si>
  <si>
    <t>40052090</t>
  </si>
  <si>
    <t>40059110</t>
  </si>
  <si>
    <t>40059190</t>
  </si>
  <si>
    <t>40059910</t>
  </si>
  <si>
    <t>40059990</t>
  </si>
  <si>
    <t>4006</t>
  </si>
  <si>
    <t>40061000</t>
  </si>
  <si>
    <t>40069010</t>
  </si>
  <si>
    <t>40069090</t>
  </si>
  <si>
    <t>4007</t>
  </si>
  <si>
    <t>40070010</t>
  </si>
  <si>
    <t>40070020</t>
  </si>
  <si>
    <t>40070090</t>
  </si>
  <si>
    <t>4008</t>
  </si>
  <si>
    <t>40081110</t>
  </si>
  <si>
    <t>40081190</t>
  </si>
  <si>
    <t>40081910</t>
  </si>
  <si>
    <t>40081990</t>
  </si>
  <si>
    <t>40082110</t>
  </si>
  <si>
    <t>40082120</t>
  </si>
  <si>
    <t>40082190</t>
  </si>
  <si>
    <t>40082910</t>
  </si>
  <si>
    <t>40082920</t>
  </si>
  <si>
    <t>40082930</t>
  </si>
  <si>
    <t>40082940</t>
  </si>
  <si>
    <t>40082990</t>
  </si>
  <si>
    <t>4009</t>
  </si>
  <si>
    <t>40091100</t>
  </si>
  <si>
    <t>40091200</t>
  </si>
  <si>
    <t>40092100</t>
  </si>
  <si>
    <t>40092200</t>
  </si>
  <si>
    <t>40093100</t>
  </si>
  <si>
    <t>40093200</t>
  </si>
  <si>
    <t>40094100</t>
  </si>
  <si>
    <t>40094200</t>
  </si>
  <si>
    <t>4010</t>
  </si>
  <si>
    <t>40101110</t>
  </si>
  <si>
    <t>40101190</t>
  </si>
  <si>
    <t>40101210</t>
  </si>
  <si>
    <t>40101290</t>
  </si>
  <si>
    <t>40101310</t>
  </si>
  <si>
    <t>40101390</t>
  </si>
  <si>
    <t>40101910</t>
  </si>
  <si>
    <t>40101990</t>
  </si>
  <si>
    <t>40103110</t>
  </si>
  <si>
    <t>40103190</t>
  </si>
  <si>
    <t>40103210</t>
  </si>
  <si>
    <t>40103290</t>
  </si>
  <si>
    <t>40103310</t>
  </si>
  <si>
    <t>40103390</t>
  </si>
  <si>
    <t>40103410</t>
  </si>
  <si>
    <t>40103490</t>
  </si>
  <si>
    <t>40103510</t>
  </si>
  <si>
    <t>40103590</t>
  </si>
  <si>
    <t>40103610</t>
  </si>
  <si>
    <t>40103690</t>
  </si>
  <si>
    <t>40103911</t>
  </si>
  <si>
    <t>40103912</t>
  </si>
  <si>
    <t>40103919</t>
  </si>
  <si>
    <t>40103991</t>
  </si>
  <si>
    <t>40103992</t>
  </si>
  <si>
    <t>40103999</t>
  </si>
  <si>
    <t>4011</t>
  </si>
  <si>
    <t>40111010</t>
  </si>
  <si>
    <t>40111090</t>
  </si>
  <si>
    <t>40112010</t>
  </si>
  <si>
    <t>40112090</t>
  </si>
  <si>
    <t>40113000</t>
  </si>
  <si>
    <t>40114010</t>
  </si>
  <si>
    <t>40114020</t>
  </si>
  <si>
    <t>40114090</t>
  </si>
  <si>
    <t>40115010</t>
  </si>
  <si>
    <t>40115090</t>
  </si>
  <si>
    <t>40116100</t>
  </si>
  <si>
    <t>40116200</t>
  </si>
  <si>
    <t>40116300</t>
  </si>
  <si>
    <t>40116900</t>
  </si>
  <si>
    <t>40119200</t>
  </si>
  <si>
    <t>40119300</t>
  </si>
  <si>
    <t>40119400</t>
  </si>
  <si>
    <t>40119900</t>
  </si>
  <si>
    <t>4012</t>
  </si>
  <si>
    <t>40121100</t>
  </si>
  <si>
    <t>40121200</t>
  </si>
  <si>
    <t>40121300</t>
  </si>
  <si>
    <t>40121910</t>
  </si>
  <si>
    <t>40121990</t>
  </si>
  <si>
    <t>40122010</t>
  </si>
  <si>
    <t>40122020</t>
  </si>
  <si>
    <t>40122090</t>
  </si>
  <si>
    <t>40129010</t>
  </si>
  <si>
    <t>40129020</t>
  </si>
  <si>
    <t>40129030</t>
  </si>
  <si>
    <t>40129041</t>
  </si>
  <si>
    <t>40129049</t>
  </si>
  <si>
    <t>40129050</t>
  </si>
  <si>
    <t>40129090</t>
  </si>
  <si>
    <t>4013</t>
  </si>
  <si>
    <t>40131010</t>
  </si>
  <si>
    <t>40131020</t>
  </si>
  <si>
    <t>40132000</t>
  </si>
  <si>
    <t>40139010</t>
  </si>
  <si>
    <t>40139020</t>
  </si>
  <si>
    <t>40139030</t>
  </si>
  <si>
    <t>40139041</t>
  </si>
  <si>
    <t>40139049</t>
  </si>
  <si>
    <t>40139050</t>
  </si>
  <si>
    <t>40139090</t>
  </si>
  <si>
    <t>4014</t>
  </si>
  <si>
    <t>40141010</t>
  </si>
  <si>
    <t>40141020</t>
  </si>
  <si>
    <t>40149010</t>
  </si>
  <si>
    <t>40149020</t>
  </si>
  <si>
    <t>40149030</t>
  </si>
  <si>
    <t>40149090</t>
  </si>
  <si>
    <t>4015</t>
  </si>
  <si>
    <t>40151100</t>
  </si>
  <si>
    <t>40151900</t>
  </si>
  <si>
    <t>40159010</t>
  </si>
  <si>
    <t>40159020</t>
  </si>
  <si>
    <t>40159030</t>
  </si>
  <si>
    <t>40159091</t>
  </si>
  <si>
    <t>40159099</t>
  </si>
  <si>
    <t>4016</t>
  </si>
  <si>
    <t>40161000</t>
  </si>
  <si>
    <t>40169100</t>
  </si>
  <si>
    <t>40169200</t>
  </si>
  <si>
    <t>40169310</t>
  </si>
  <si>
    <t>40169320</t>
  </si>
  <si>
    <t>40169330</t>
  </si>
  <si>
    <t>40169340</t>
  </si>
  <si>
    <t>40169350</t>
  </si>
  <si>
    <t>40169360</t>
  </si>
  <si>
    <t>40169390</t>
  </si>
  <si>
    <t>40169400</t>
  </si>
  <si>
    <t>40169510</t>
  </si>
  <si>
    <t>40169590</t>
  </si>
  <si>
    <t>40169910</t>
  </si>
  <si>
    <t>40169920</t>
  </si>
  <si>
    <t>40169930</t>
  </si>
  <si>
    <t>40169940</t>
  </si>
  <si>
    <t>40169950</t>
  </si>
  <si>
    <t>40169960</t>
  </si>
  <si>
    <t>40169970</t>
  </si>
  <si>
    <t>40169980</t>
  </si>
  <si>
    <t>40169990</t>
  </si>
  <si>
    <t>4017</t>
  </si>
  <si>
    <t>40170010</t>
  </si>
  <si>
    <t>40170020</t>
  </si>
  <si>
    <t>40170030</t>
  </si>
  <si>
    <t>40170040</t>
  </si>
  <si>
    <t>40170050</t>
  </si>
  <si>
    <t>40170090</t>
  </si>
  <si>
    <t>41</t>
  </si>
  <si>
    <t>4101</t>
  </si>
  <si>
    <t>41012010</t>
  </si>
  <si>
    <t>41012020</t>
  </si>
  <si>
    <t>41012090</t>
  </si>
  <si>
    <t>41015010</t>
  </si>
  <si>
    <t>41015020</t>
  </si>
  <si>
    <t>41015090</t>
  </si>
  <si>
    <t>41019010</t>
  </si>
  <si>
    <t>41019020</t>
  </si>
  <si>
    <t>41019090</t>
  </si>
  <si>
    <t>4102</t>
  </si>
  <si>
    <t>41021010</t>
  </si>
  <si>
    <t>41021020</t>
  </si>
  <si>
    <t>41021030</t>
  </si>
  <si>
    <t>41022110</t>
  </si>
  <si>
    <t>41022120</t>
  </si>
  <si>
    <t>41022130</t>
  </si>
  <si>
    <t>41022910</t>
  </si>
  <si>
    <t>41022920</t>
  </si>
  <si>
    <t>4103</t>
  </si>
  <si>
    <t>41031010</t>
  </si>
  <si>
    <t>41031020</t>
  </si>
  <si>
    <t>41031030</t>
  </si>
  <si>
    <t>41031040</t>
  </si>
  <si>
    <t>41031090</t>
  </si>
  <si>
    <t>41032000</t>
  </si>
  <si>
    <t>41033000</t>
  </si>
  <si>
    <t>41039000</t>
  </si>
  <si>
    <t>4104</t>
  </si>
  <si>
    <t>41041100</t>
  </si>
  <si>
    <t>41041900</t>
  </si>
  <si>
    <t>41044100</t>
  </si>
  <si>
    <t>41044900</t>
  </si>
  <si>
    <t>4105</t>
  </si>
  <si>
    <t>41051000</t>
  </si>
  <si>
    <t>41053000</t>
  </si>
  <si>
    <t>4106</t>
  </si>
  <si>
    <t>41062100</t>
  </si>
  <si>
    <t>41062200</t>
  </si>
  <si>
    <t>41063100</t>
  </si>
  <si>
    <t>41063200</t>
  </si>
  <si>
    <t>41064000</t>
  </si>
  <si>
    <t>41069100</t>
  </si>
  <si>
    <t>41069200</t>
  </si>
  <si>
    <t>4107</t>
  </si>
  <si>
    <t>41071100</t>
  </si>
  <si>
    <t>41071200</t>
  </si>
  <si>
    <t>41071900</t>
  </si>
  <si>
    <t>41079100</t>
  </si>
  <si>
    <t>41079200</t>
  </si>
  <si>
    <t>41079900</t>
  </si>
  <si>
    <t>4112</t>
  </si>
  <si>
    <t>41120000</t>
  </si>
  <si>
    <t>4113</t>
  </si>
  <si>
    <t>41131000</t>
  </si>
  <si>
    <t>41132000</t>
  </si>
  <si>
    <t>41133000</t>
  </si>
  <si>
    <t>41139000</t>
  </si>
  <si>
    <t>4114</t>
  </si>
  <si>
    <t>41141000</t>
  </si>
  <si>
    <t>41142010</t>
  </si>
  <si>
    <t>41142020</t>
  </si>
  <si>
    <t>4115</t>
  </si>
  <si>
    <t>41151000</t>
  </si>
  <si>
    <t>41152010</t>
  </si>
  <si>
    <t>41152090</t>
  </si>
  <si>
    <t>42</t>
  </si>
  <si>
    <t>4201</t>
  </si>
  <si>
    <t>42010000</t>
  </si>
  <si>
    <t>4202</t>
  </si>
  <si>
    <t>42021110</t>
  </si>
  <si>
    <t>42021120</t>
  </si>
  <si>
    <t>42021130</t>
  </si>
  <si>
    <t>42021140</t>
  </si>
  <si>
    <t>42021150</t>
  </si>
  <si>
    <t>42021160</t>
  </si>
  <si>
    <t>42021170</t>
  </si>
  <si>
    <t>42021190</t>
  </si>
  <si>
    <t>42021210</t>
  </si>
  <si>
    <t>42021220</t>
  </si>
  <si>
    <t>42021230</t>
  </si>
  <si>
    <t>42021240</t>
  </si>
  <si>
    <t>42021250</t>
  </si>
  <si>
    <t>42021260</t>
  </si>
  <si>
    <t>42021270</t>
  </si>
  <si>
    <t>42021280</t>
  </si>
  <si>
    <t>42021290</t>
  </si>
  <si>
    <t>42021910</t>
  </si>
  <si>
    <t>42021920</t>
  </si>
  <si>
    <t>42021930</t>
  </si>
  <si>
    <t>42021940</t>
  </si>
  <si>
    <t>42021950</t>
  </si>
  <si>
    <t>42021960</t>
  </si>
  <si>
    <t>42021990</t>
  </si>
  <si>
    <t>42022110</t>
  </si>
  <si>
    <t>42022120</t>
  </si>
  <si>
    <t>42022190</t>
  </si>
  <si>
    <t>42022210</t>
  </si>
  <si>
    <t>42022220</t>
  </si>
  <si>
    <t>42022230</t>
  </si>
  <si>
    <t>42022240</t>
  </si>
  <si>
    <t>42022290</t>
  </si>
  <si>
    <t>42022910</t>
  </si>
  <si>
    <t>42022990</t>
  </si>
  <si>
    <t>42023110</t>
  </si>
  <si>
    <t>42023120</t>
  </si>
  <si>
    <t>42023190</t>
  </si>
  <si>
    <t>42023210</t>
  </si>
  <si>
    <t>42023290</t>
  </si>
  <si>
    <t>42023910</t>
  </si>
  <si>
    <t>42023990</t>
  </si>
  <si>
    <t>42029100</t>
  </si>
  <si>
    <t>42029200</t>
  </si>
  <si>
    <t>42029900</t>
  </si>
  <si>
    <t>4203</t>
  </si>
  <si>
    <t>42031010</t>
  </si>
  <si>
    <t>42031090</t>
  </si>
  <si>
    <t>42032110</t>
  </si>
  <si>
    <t>42032120</t>
  </si>
  <si>
    <t>42032910</t>
  </si>
  <si>
    <t>42032920</t>
  </si>
  <si>
    <t>42032930</t>
  </si>
  <si>
    <t>42033000</t>
  </si>
  <si>
    <t>42034010</t>
  </si>
  <si>
    <t>42034020</t>
  </si>
  <si>
    <t>42034090</t>
  </si>
  <si>
    <t>4204</t>
  </si>
  <si>
    <t>42040010</t>
  </si>
  <si>
    <t>42040020</t>
  </si>
  <si>
    <t>42040030</t>
  </si>
  <si>
    <t>42040040</t>
  </si>
  <si>
    <t>42040050</t>
  </si>
  <si>
    <t>42040060</t>
  </si>
  <si>
    <t>42040091</t>
  </si>
  <si>
    <t>42040099</t>
  </si>
  <si>
    <t>4205</t>
  </si>
  <si>
    <t>42050011</t>
  </si>
  <si>
    <t>42050019</t>
  </si>
  <si>
    <t>42050020</t>
  </si>
  <si>
    <t>42050090</t>
  </si>
  <si>
    <t>4206</t>
  </si>
  <si>
    <t>42060010</t>
  </si>
  <si>
    <t>42060090</t>
  </si>
  <si>
    <t>42061010</t>
  </si>
  <si>
    <t>42061090</t>
  </si>
  <si>
    <t>42069000</t>
  </si>
  <si>
    <t>43</t>
  </si>
  <si>
    <t>4301</t>
  </si>
  <si>
    <t>43011000</t>
  </si>
  <si>
    <t>43013000</t>
  </si>
  <si>
    <t>43016000</t>
  </si>
  <si>
    <t>43017000</t>
  </si>
  <si>
    <t>43018000</t>
  </si>
  <si>
    <t>43019000</t>
  </si>
  <si>
    <t>4302</t>
  </si>
  <si>
    <t>43021100</t>
  </si>
  <si>
    <t>43021300</t>
  </si>
  <si>
    <t>43021910</t>
  </si>
  <si>
    <t>43021920</t>
  </si>
  <si>
    <t>43021930</t>
  </si>
  <si>
    <t>43021940</t>
  </si>
  <si>
    <t>43021990</t>
  </si>
  <si>
    <t>43022000</t>
  </si>
  <si>
    <t>43023000</t>
  </si>
  <si>
    <t>4303</t>
  </si>
  <si>
    <t>43031010</t>
  </si>
  <si>
    <t>43031020</t>
  </si>
  <si>
    <t>43031090</t>
  </si>
  <si>
    <t>43039010</t>
  </si>
  <si>
    <t>43039020</t>
  </si>
  <si>
    <t>43039090</t>
  </si>
  <si>
    <t>4304</t>
  </si>
  <si>
    <t>43040011</t>
  </si>
  <si>
    <t>43040019</t>
  </si>
  <si>
    <t>43040020</t>
  </si>
  <si>
    <t>44</t>
  </si>
  <si>
    <t>4401</t>
  </si>
  <si>
    <t>44011010</t>
  </si>
  <si>
    <t>44011090</t>
  </si>
  <si>
    <t>44012100</t>
  </si>
  <si>
    <t>44012200</t>
  </si>
  <si>
    <t>44013100</t>
  </si>
  <si>
    <t>44013900</t>
  </si>
  <si>
    <t>4402</t>
  </si>
  <si>
    <t>44020010</t>
  </si>
  <si>
    <t>44020090</t>
  </si>
  <si>
    <t>44021010</t>
  </si>
  <si>
    <t>44029010</t>
  </si>
  <si>
    <t>44029090</t>
  </si>
  <si>
    <t>4403</t>
  </si>
  <si>
    <t>44031000</t>
  </si>
  <si>
    <t>44032010</t>
  </si>
  <si>
    <t>44032020</t>
  </si>
  <si>
    <t>44032090</t>
  </si>
  <si>
    <t>44034100</t>
  </si>
  <si>
    <t>44034910</t>
  </si>
  <si>
    <t>44034990</t>
  </si>
  <si>
    <t>44039100</t>
  </si>
  <si>
    <t>44039200</t>
  </si>
  <si>
    <t>44039911</t>
  </si>
  <si>
    <t>44039912</t>
  </si>
  <si>
    <t>44039913</t>
  </si>
  <si>
    <t>44039914</t>
  </si>
  <si>
    <t>44039915</t>
  </si>
  <si>
    <t>44039916</t>
  </si>
  <si>
    <t>44039917</t>
  </si>
  <si>
    <t>44039918</t>
  </si>
  <si>
    <t>44039919</t>
  </si>
  <si>
    <t>44039921</t>
  </si>
  <si>
    <t>44039922</t>
  </si>
  <si>
    <t>44039923</t>
  </si>
  <si>
    <t>44039924</t>
  </si>
  <si>
    <t>44039925</t>
  </si>
  <si>
    <t>44039926</t>
  </si>
  <si>
    <t>44039927</t>
  </si>
  <si>
    <t>44039928</t>
  </si>
  <si>
    <t>44039929</t>
  </si>
  <si>
    <t>4404</t>
  </si>
  <si>
    <t>44041000</t>
  </si>
  <si>
    <t>44042010</t>
  </si>
  <si>
    <t>44042020</t>
  </si>
  <si>
    <t>44042090</t>
  </si>
  <si>
    <t>4405</t>
  </si>
  <si>
    <t>44050000</t>
  </si>
  <si>
    <t>4406</t>
  </si>
  <si>
    <t>44061000</t>
  </si>
  <si>
    <t>44069000</t>
  </si>
  <si>
    <t>4407</t>
  </si>
  <si>
    <t>44071010</t>
  </si>
  <si>
    <t>44071020</t>
  </si>
  <si>
    <t>44071090</t>
  </si>
  <si>
    <t>44072100</t>
  </si>
  <si>
    <t>44072200</t>
  </si>
  <si>
    <t>44072400</t>
  </si>
  <si>
    <t>44072500</t>
  </si>
  <si>
    <t>44072600</t>
  </si>
  <si>
    <t>44072700</t>
  </si>
  <si>
    <t>44072800</t>
  </si>
  <si>
    <t>44072910</t>
  </si>
  <si>
    <t>44072990</t>
  </si>
  <si>
    <t>44079100</t>
  </si>
  <si>
    <t>44079200</t>
  </si>
  <si>
    <t>44079300</t>
  </si>
  <si>
    <t>44079400</t>
  </si>
  <si>
    <t>44079500</t>
  </si>
  <si>
    <t>44079910</t>
  </si>
  <si>
    <t>44079920</t>
  </si>
  <si>
    <t>44079990</t>
  </si>
  <si>
    <t>4408</t>
  </si>
  <si>
    <t>44081010</t>
  </si>
  <si>
    <t>44081020</t>
  </si>
  <si>
    <t>44081030</t>
  </si>
  <si>
    <t>44081090</t>
  </si>
  <si>
    <t>44083110</t>
  </si>
  <si>
    <t>44083120</t>
  </si>
  <si>
    <t>44083130</t>
  </si>
  <si>
    <t>44083190</t>
  </si>
  <si>
    <t>44083910</t>
  </si>
  <si>
    <t>44083920</t>
  </si>
  <si>
    <t>44083930</t>
  </si>
  <si>
    <t>44083990</t>
  </si>
  <si>
    <t>44089010</t>
  </si>
  <si>
    <t>44089020</t>
  </si>
  <si>
    <t>44089090</t>
  </si>
  <si>
    <t>4409</t>
  </si>
  <si>
    <t>44091010</t>
  </si>
  <si>
    <t>44091020</t>
  </si>
  <si>
    <t>44091090</t>
  </si>
  <si>
    <t>44092010</t>
  </si>
  <si>
    <t>44092020</t>
  </si>
  <si>
    <t>44092090</t>
  </si>
  <si>
    <t>44092100</t>
  </si>
  <si>
    <t>44092910</t>
  </si>
  <si>
    <t>44092920</t>
  </si>
  <si>
    <t>44092990</t>
  </si>
  <si>
    <t>4410</t>
  </si>
  <si>
    <t>44101110</t>
  </si>
  <si>
    <t>44101120</t>
  </si>
  <si>
    <t>44101130</t>
  </si>
  <si>
    <t>44101190</t>
  </si>
  <si>
    <t>44101210</t>
  </si>
  <si>
    <t>44101290</t>
  </si>
  <si>
    <t>44101900</t>
  </si>
  <si>
    <t>44102100</t>
  </si>
  <si>
    <t>44102900</t>
  </si>
  <si>
    <t>44103110</t>
  </si>
  <si>
    <t>44103120</t>
  </si>
  <si>
    <t>44103130</t>
  </si>
  <si>
    <t>44103190</t>
  </si>
  <si>
    <t>44103210</t>
  </si>
  <si>
    <t>44103220</t>
  </si>
  <si>
    <t>44103230</t>
  </si>
  <si>
    <t>44103290</t>
  </si>
  <si>
    <t>44103310</t>
  </si>
  <si>
    <t>44103320</t>
  </si>
  <si>
    <t>44103330</t>
  </si>
  <si>
    <t>44103390</t>
  </si>
  <si>
    <t>44103910</t>
  </si>
  <si>
    <t>44103920</t>
  </si>
  <si>
    <t>44103930</t>
  </si>
  <si>
    <t>44103990</t>
  </si>
  <si>
    <t>44109010</t>
  </si>
  <si>
    <t>44109011</t>
  </si>
  <si>
    <t>44109012</t>
  </si>
  <si>
    <t>44109019</t>
  </si>
  <si>
    <t>44109020</t>
  </si>
  <si>
    <t>44109030</t>
  </si>
  <si>
    <t>44109040</t>
  </si>
  <si>
    <t>44109050</t>
  </si>
  <si>
    <t>44109090</t>
  </si>
  <si>
    <t>44109091</t>
  </si>
  <si>
    <t>44109092</t>
  </si>
  <si>
    <t>44109093</t>
  </si>
  <si>
    <t>44109099</t>
  </si>
  <si>
    <t>4411</t>
  </si>
  <si>
    <t>44111110</t>
  </si>
  <si>
    <t>44111190</t>
  </si>
  <si>
    <t>44111200</t>
  </si>
  <si>
    <t>44111300</t>
  </si>
  <si>
    <t>44111400</t>
  </si>
  <si>
    <t>44111910</t>
  </si>
  <si>
    <t>44111990</t>
  </si>
  <si>
    <t>44112110</t>
  </si>
  <si>
    <t>44112190</t>
  </si>
  <si>
    <t>44112910</t>
  </si>
  <si>
    <t>44112990</t>
  </si>
  <si>
    <t>44113110</t>
  </si>
  <si>
    <t>44113190</t>
  </si>
  <si>
    <t>44113910</t>
  </si>
  <si>
    <t>44113990</t>
  </si>
  <si>
    <t>44119110</t>
  </si>
  <si>
    <t>44119120</t>
  </si>
  <si>
    <t>44119130</t>
  </si>
  <si>
    <t>44119190</t>
  </si>
  <si>
    <t>44119211</t>
  </si>
  <si>
    <t>44119219</t>
  </si>
  <si>
    <t>44119221</t>
  </si>
  <si>
    <t>44119229</t>
  </si>
  <si>
    <t>44119311</t>
  </si>
  <si>
    <t>44119319</t>
  </si>
  <si>
    <t>44119321</t>
  </si>
  <si>
    <t>44119329</t>
  </si>
  <si>
    <t>44119411</t>
  </si>
  <si>
    <t>44119419</t>
  </si>
  <si>
    <t>44119421</t>
  </si>
  <si>
    <t>44119422</t>
  </si>
  <si>
    <t>44119423</t>
  </si>
  <si>
    <t>44119429</t>
  </si>
  <si>
    <t>44119910</t>
  </si>
  <si>
    <t>44119920</t>
  </si>
  <si>
    <t>44119930</t>
  </si>
  <si>
    <t>44119990</t>
  </si>
  <si>
    <t>4412</t>
  </si>
  <si>
    <t>44121000</t>
  </si>
  <si>
    <t>44121310</t>
  </si>
  <si>
    <t>44121320</t>
  </si>
  <si>
    <t>44121330</t>
  </si>
  <si>
    <t>44121340</t>
  </si>
  <si>
    <t>44121350</t>
  </si>
  <si>
    <t>44121390</t>
  </si>
  <si>
    <t>44121410</t>
  </si>
  <si>
    <t>44121420</t>
  </si>
  <si>
    <t>44121430</t>
  </si>
  <si>
    <t>44121440</t>
  </si>
  <si>
    <t>44121490</t>
  </si>
  <si>
    <t>44121910</t>
  </si>
  <si>
    <t>44121920</t>
  </si>
  <si>
    <t>44121930</t>
  </si>
  <si>
    <t>44121940</t>
  </si>
  <si>
    <t>44121990</t>
  </si>
  <si>
    <t>44122210</t>
  </si>
  <si>
    <t>44122220</t>
  </si>
  <si>
    <t>44122230</t>
  </si>
  <si>
    <t>44122240</t>
  </si>
  <si>
    <t>44122290</t>
  </si>
  <si>
    <t>44122310</t>
  </si>
  <si>
    <t>44122320</t>
  </si>
  <si>
    <t>44122330</t>
  </si>
  <si>
    <t>44122340</t>
  </si>
  <si>
    <t>44122390</t>
  </si>
  <si>
    <t>44122910</t>
  </si>
  <si>
    <t>44122920</t>
  </si>
  <si>
    <t>44122930</t>
  </si>
  <si>
    <t>44122940</t>
  </si>
  <si>
    <t>44122950</t>
  </si>
  <si>
    <t>44122990</t>
  </si>
  <si>
    <t>44123110</t>
  </si>
  <si>
    <t>44123120</t>
  </si>
  <si>
    <t>44123130</t>
  </si>
  <si>
    <t>44123140</t>
  </si>
  <si>
    <t>44123150</t>
  </si>
  <si>
    <t>44123190</t>
  </si>
  <si>
    <t>44123210</t>
  </si>
  <si>
    <t>44123220</t>
  </si>
  <si>
    <t>44123230</t>
  </si>
  <si>
    <t>44123240</t>
  </si>
  <si>
    <t>44123290</t>
  </si>
  <si>
    <t>44123910</t>
  </si>
  <si>
    <t>44123920</t>
  </si>
  <si>
    <t>44123930</t>
  </si>
  <si>
    <t>44123940</t>
  </si>
  <si>
    <t>44123990</t>
  </si>
  <si>
    <t>44129210</t>
  </si>
  <si>
    <t>44129220</t>
  </si>
  <si>
    <t>44129230</t>
  </si>
  <si>
    <t>44129240</t>
  </si>
  <si>
    <t>44129250</t>
  </si>
  <si>
    <t>44129290</t>
  </si>
  <si>
    <t>44129310</t>
  </si>
  <si>
    <t>44129320</t>
  </si>
  <si>
    <t>44129330</t>
  </si>
  <si>
    <t>44129340</t>
  </si>
  <si>
    <t>44129390</t>
  </si>
  <si>
    <t>44129400</t>
  </si>
  <si>
    <t>44129910</t>
  </si>
  <si>
    <t>44129920</t>
  </si>
  <si>
    <t>44129930</t>
  </si>
  <si>
    <t>44129940</t>
  </si>
  <si>
    <t>44129950</t>
  </si>
  <si>
    <t>44129990</t>
  </si>
  <si>
    <t>4413</t>
  </si>
  <si>
    <t>44130000</t>
  </si>
  <si>
    <t>4414</t>
  </si>
  <si>
    <t>44140000</t>
  </si>
  <si>
    <t>4415</t>
  </si>
  <si>
    <t>44151000</t>
  </si>
  <si>
    <t>44152000</t>
  </si>
  <si>
    <t>4416</t>
  </si>
  <si>
    <t>44160010</t>
  </si>
  <si>
    <t>44160020</t>
  </si>
  <si>
    <t>44160091</t>
  </si>
  <si>
    <t>44160099</t>
  </si>
  <si>
    <t>4417</t>
  </si>
  <si>
    <t>44170000</t>
  </si>
  <si>
    <t>4418</t>
  </si>
  <si>
    <t>44181000</t>
  </si>
  <si>
    <t>44182010</t>
  </si>
  <si>
    <t>44182020</t>
  </si>
  <si>
    <t>44182090</t>
  </si>
  <si>
    <t>44183000</t>
  </si>
  <si>
    <t>44184000</t>
  </si>
  <si>
    <t>44185000</t>
  </si>
  <si>
    <t>44186000</t>
  </si>
  <si>
    <t>44187100</t>
  </si>
  <si>
    <t>44187200</t>
  </si>
  <si>
    <t>44187900</t>
  </si>
  <si>
    <t>44189000</t>
  </si>
  <si>
    <t>4419</t>
  </si>
  <si>
    <t>44190010</t>
  </si>
  <si>
    <t>44190020</t>
  </si>
  <si>
    <t>4420</t>
  </si>
  <si>
    <t>44201000</t>
  </si>
  <si>
    <t>44209010</t>
  </si>
  <si>
    <t>44209090</t>
  </si>
  <si>
    <t>4421</t>
  </si>
  <si>
    <t>44211000</t>
  </si>
  <si>
    <t>44219011</t>
  </si>
  <si>
    <t>44219012</t>
  </si>
  <si>
    <t>44219013</t>
  </si>
  <si>
    <t>44219014</t>
  </si>
  <si>
    <t>44219019</t>
  </si>
  <si>
    <t>44219020</t>
  </si>
  <si>
    <t>44219030</t>
  </si>
  <si>
    <t>44219040</t>
  </si>
  <si>
    <t>44219050</t>
  </si>
  <si>
    <t>44219060</t>
  </si>
  <si>
    <t>44219070</t>
  </si>
  <si>
    <t>44219090</t>
  </si>
  <si>
    <t>45</t>
  </si>
  <si>
    <t>4501</t>
  </si>
  <si>
    <t>45011000</t>
  </si>
  <si>
    <t>45019000</t>
  </si>
  <si>
    <t>4502</t>
  </si>
  <si>
    <t>45020000</t>
  </si>
  <si>
    <t>4503</t>
  </si>
  <si>
    <t>45031000</t>
  </si>
  <si>
    <t>45039010</t>
  </si>
  <si>
    <t>45039090</t>
  </si>
  <si>
    <t>4504</t>
  </si>
  <si>
    <t>45041010</t>
  </si>
  <si>
    <t>45041020</t>
  </si>
  <si>
    <t>45041090</t>
  </si>
  <si>
    <t>45049000</t>
  </si>
  <si>
    <t>46</t>
  </si>
  <si>
    <t>4601</t>
  </si>
  <si>
    <t>46012010</t>
  </si>
  <si>
    <t>46012020</t>
  </si>
  <si>
    <t>46012090</t>
  </si>
  <si>
    <t>46012100</t>
  </si>
  <si>
    <t>46012200</t>
  </si>
  <si>
    <t>46012900</t>
  </si>
  <si>
    <t>46019100</t>
  </si>
  <si>
    <t>46019200</t>
  </si>
  <si>
    <t>46019300</t>
  </si>
  <si>
    <t>46019400</t>
  </si>
  <si>
    <t>46019900</t>
  </si>
  <si>
    <t>4602</t>
  </si>
  <si>
    <t>46021011</t>
  </si>
  <si>
    <t>46021019</t>
  </si>
  <si>
    <t>46021090</t>
  </si>
  <si>
    <t>46021100</t>
  </si>
  <si>
    <t>46021200</t>
  </si>
  <si>
    <t>46021911</t>
  </si>
  <si>
    <t>46021919</t>
  </si>
  <si>
    <t>46021990</t>
  </si>
  <si>
    <t>46029000</t>
  </si>
  <si>
    <t>47</t>
  </si>
  <si>
    <t>4701</t>
  </si>
  <si>
    <t>47010000</t>
  </si>
  <si>
    <t>4702</t>
  </si>
  <si>
    <t>47020000</t>
  </si>
  <si>
    <t>4703</t>
  </si>
  <si>
    <t>47031100</t>
  </si>
  <si>
    <t>47031900</t>
  </si>
  <si>
    <t>47032100</t>
  </si>
  <si>
    <t>47032900</t>
  </si>
  <si>
    <t>4704</t>
  </si>
  <si>
    <t>47041100</t>
  </si>
  <si>
    <t>47041900</t>
  </si>
  <si>
    <t>47042100</t>
  </si>
  <si>
    <t>47042900</t>
  </si>
  <si>
    <t>4705</t>
  </si>
  <si>
    <t>47050000</t>
  </si>
  <si>
    <t>4706</t>
  </si>
  <si>
    <t>47061000</t>
  </si>
  <si>
    <t>47062000</t>
  </si>
  <si>
    <t>47063000</t>
  </si>
  <si>
    <t>47069100</t>
  </si>
  <si>
    <t>47069200</t>
  </si>
  <si>
    <t>47069300</t>
  </si>
  <si>
    <t>4707</t>
  </si>
  <si>
    <t>47071000</t>
  </si>
  <si>
    <t>47072000</t>
  </si>
  <si>
    <t>47073000</t>
  </si>
  <si>
    <t>47079000</t>
  </si>
  <si>
    <t>48</t>
  </si>
  <si>
    <t>4801</t>
  </si>
  <si>
    <t>48010010</t>
  </si>
  <si>
    <t>48010090</t>
  </si>
  <si>
    <t>4802</t>
  </si>
  <si>
    <t>48021010</t>
  </si>
  <si>
    <t>48021020</t>
  </si>
  <si>
    <t>48022010</t>
  </si>
  <si>
    <t>48022090</t>
  </si>
  <si>
    <t>48023000</t>
  </si>
  <si>
    <t>48024000</t>
  </si>
  <si>
    <t>48025410</t>
  </si>
  <si>
    <t>48025420</t>
  </si>
  <si>
    <t>48025430</t>
  </si>
  <si>
    <t>48025440</t>
  </si>
  <si>
    <t>48025450</t>
  </si>
  <si>
    <t>48025490</t>
  </si>
  <si>
    <t>48025510</t>
  </si>
  <si>
    <t>48025520</t>
  </si>
  <si>
    <t>48025530</t>
  </si>
  <si>
    <t>48025540</t>
  </si>
  <si>
    <t>48025550</t>
  </si>
  <si>
    <t>48025560</t>
  </si>
  <si>
    <t>48025570</t>
  </si>
  <si>
    <t>48025590</t>
  </si>
  <si>
    <t>48025610</t>
  </si>
  <si>
    <t>48025620</t>
  </si>
  <si>
    <t>48025630</t>
  </si>
  <si>
    <t>48025640</t>
  </si>
  <si>
    <t>48025650</t>
  </si>
  <si>
    <t>48025660</t>
  </si>
  <si>
    <t>48025670</t>
  </si>
  <si>
    <t>48025690</t>
  </si>
  <si>
    <t>48025710</t>
  </si>
  <si>
    <t>48025720</t>
  </si>
  <si>
    <t>48025730</t>
  </si>
  <si>
    <t>48025740</t>
  </si>
  <si>
    <t>48025750</t>
  </si>
  <si>
    <t>48025760</t>
  </si>
  <si>
    <t>48025770</t>
  </si>
  <si>
    <t>48025790</t>
  </si>
  <si>
    <t>48025810</t>
  </si>
  <si>
    <t>48025820</t>
  </si>
  <si>
    <t>48025830</t>
  </si>
  <si>
    <t>48025840</t>
  </si>
  <si>
    <t>48025850</t>
  </si>
  <si>
    <t>48025890</t>
  </si>
  <si>
    <t>48026110</t>
  </si>
  <si>
    <t>48026120</t>
  </si>
  <si>
    <t>48026130</t>
  </si>
  <si>
    <t>48026140</t>
  </si>
  <si>
    <t>48026150</t>
  </si>
  <si>
    <t>48026160</t>
  </si>
  <si>
    <t>48026190</t>
  </si>
  <si>
    <t>48026210</t>
  </si>
  <si>
    <t>48026220</t>
  </si>
  <si>
    <t>48026230</t>
  </si>
  <si>
    <t>48026240</t>
  </si>
  <si>
    <t>48026250</t>
  </si>
  <si>
    <t>48026260</t>
  </si>
  <si>
    <t>48026290</t>
  </si>
  <si>
    <t>48026910</t>
  </si>
  <si>
    <t>48026920</t>
  </si>
  <si>
    <t>48026930</t>
  </si>
  <si>
    <t>48026940</t>
  </si>
  <si>
    <t>48026950</t>
  </si>
  <si>
    <t>48026960</t>
  </si>
  <si>
    <t>48026990</t>
  </si>
  <si>
    <t>4803</t>
  </si>
  <si>
    <t>48030010</t>
  </si>
  <si>
    <t>48030090</t>
  </si>
  <si>
    <t>4804</t>
  </si>
  <si>
    <t>48041100</t>
  </si>
  <si>
    <t>48041900</t>
  </si>
  <si>
    <t>48042100</t>
  </si>
  <si>
    <t>48042900</t>
  </si>
  <si>
    <t>48043100</t>
  </si>
  <si>
    <t>48043900</t>
  </si>
  <si>
    <t>48044100</t>
  </si>
  <si>
    <t>48044200</t>
  </si>
  <si>
    <t>48044900</t>
  </si>
  <si>
    <t>48045100</t>
  </si>
  <si>
    <t>48045200</t>
  </si>
  <si>
    <t>48045900</t>
  </si>
  <si>
    <t>4805</t>
  </si>
  <si>
    <t>48051100</t>
  </si>
  <si>
    <t>48051200</t>
  </si>
  <si>
    <t>48051900</t>
  </si>
  <si>
    <t>48052400</t>
  </si>
  <si>
    <t>48052500</t>
  </si>
  <si>
    <t>48053000</t>
  </si>
  <si>
    <t>48054000</t>
  </si>
  <si>
    <t>48055000</t>
  </si>
  <si>
    <t>48059100</t>
  </si>
  <si>
    <t>48059200</t>
  </si>
  <si>
    <t>48059300</t>
  </si>
  <si>
    <t>4806</t>
  </si>
  <si>
    <t>48061000</t>
  </si>
  <si>
    <t>48062000</t>
  </si>
  <si>
    <t>48063000</t>
  </si>
  <si>
    <t>48064010</t>
  </si>
  <si>
    <t>48064090</t>
  </si>
  <si>
    <t>4807</t>
  </si>
  <si>
    <t>48070010</t>
  </si>
  <si>
    <t>48070090</t>
  </si>
  <si>
    <t>4808</t>
  </si>
  <si>
    <t>48081000</t>
  </si>
  <si>
    <t>48084010</t>
  </si>
  <si>
    <t>48084090</t>
  </si>
  <si>
    <t>48089000</t>
  </si>
  <si>
    <t>4809</t>
  </si>
  <si>
    <t>48091010</t>
  </si>
  <si>
    <t>48091090</t>
  </si>
  <si>
    <t>48092000</t>
  </si>
  <si>
    <t>48099000</t>
  </si>
  <si>
    <t>4810</t>
  </si>
  <si>
    <t>48101310</t>
  </si>
  <si>
    <t>48101320</t>
  </si>
  <si>
    <t>48101330</t>
  </si>
  <si>
    <t>48101390</t>
  </si>
  <si>
    <t>48101410</t>
  </si>
  <si>
    <t>48101420</t>
  </si>
  <si>
    <t>48101430</t>
  </si>
  <si>
    <t>48101490</t>
  </si>
  <si>
    <t>48101910</t>
  </si>
  <si>
    <t>48101920</t>
  </si>
  <si>
    <t>48101930</t>
  </si>
  <si>
    <t>48101990</t>
  </si>
  <si>
    <t>48102200</t>
  </si>
  <si>
    <t>48102900</t>
  </si>
  <si>
    <t>48103100</t>
  </si>
  <si>
    <t>48103200</t>
  </si>
  <si>
    <t>48103910</t>
  </si>
  <si>
    <t>48103920</t>
  </si>
  <si>
    <t>48103930</t>
  </si>
  <si>
    <t>48103990</t>
  </si>
  <si>
    <t>48109200</t>
  </si>
  <si>
    <t>48109900</t>
  </si>
  <si>
    <t>4811</t>
  </si>
  <si>
    <t>48111000</t>
  </si>
  <si>
    <t>48114100</t>
  </si>
  <si>
    <t>48114900</t>
  </si>
  <si>
    <t>48115110</t>
  </si>
  <si>
    <t>48115190</t>
  </si>
  <si>
    <t>48115910</t>
  </si>
  <si>
    <t>48115990</t>
  </si>
  <si>
    <t>48116000</t>
  </si>
  <si>
    <t>48119011</t>
  </si>
  <si>
    <t>48119012</t>
  </si>
  <si>
    <t>48119013</t>
  </si>
  <si>
    <t>48119014</t>
  </si>
  <si>
    <t>48119015</t>
  </si>
  <si>
    <t>48119016</t>
  </si>
  <si>
    <t>48119017</t>
  </si>
  <si>
    <t>48119018</t>
  </si>
  <si>
    <t>48119091</t>
  </si>
  <si>
    <t>48119093</t>
  </si>
  <si>
    <t>48119094</t>
  </si>
  <si>
    <t>48119099</t>
  </si>
  <si>
    <t>4812</t>
  </si>
  <si>
    <t>48120000</t>
  </si>
  <si>
    <t>4813</t>
  </si>
  <si>
    <t>48131000</t>
  </si>
  <si>
    <t>48132000</t>
  </si>
  <si>
    <t>48139010</t>
  </si>
  <si>
    <t>48139090</t>
  </si>
  <si>
    <t>4814</t>
  </si>
  <si>
    <t>48142000</t>
  </si>
  <si>
    <t>48143000</t>
  </si>
  <si>
    <t>48149000</t>
  </si>
  <si>
    <t>4815</t>
  </si>
  <si>
    <t>48150000</t>
  </si>
  <si>
    <t>4816</t>
  </si>
  <si>
    <t>48161000</t>
  </si>
  <si>
    <t>48162010</t>
  </si>
  <si>
    <t>48162020</t>
  </si>
  <si>
    <t>48162090</t>
  </si>
  <si>
    <t>48163000</t>
  </si>
  <si>
    <t>48169010</t>
  </si>
  <si>
    <t>48169020</t>
  </si>
  <si>
    <t>48169090</t>
  </si>
  <si>
    <t>4817</t>
  </si>
  <si>
    <t>48171000</t>
  </si>
  <si>
    <t>48172000</t>
  </si>
  <si>
    <t>48173010</t>
  </si>
  <si>
    <t>48173090</t>
  </si>
  <si>
    <t>4818</t>
  </si>
  <si>
    <t>48181000</t>
  </si>
  <si>
    <t>48182000</t>
  </si>
  <si>
    <t>48183000</t>
  </si>
  <si>
    <t>48185000</t>
  </si>
  <si>
    <t>48189000</t>
  </si>
  <si>
    <t>4819</t>
  </si>
  <si>
    <t>48191010</t>
  </si>
  <si>
    <t>48191090</t>
  </si>
  <si>
    <t>48192010</t>
  </si>
  <si>
    <t>48192020</t>
  </si>
  <si>
    <t>48192090</t>
  </si>
  <si>
    <t>48193000</t>
  </si>
  <si>
    <t>48194000</t>
  </si>
  <si>
    <t>48195010</t>
  </si>
  <si>
    <t>48195090</t>
  </si>
  <si>
    <t>48196000</t>
  </si>
  <si>
    <t>4820</t>
  </si>
  <si>
    <t>48201010</t>
  </si>
  <si>
    <t>48201020</t>
  </si>
  <si>
    <t>48201090</t>
  </si>
  <si>
    <t>48202000</t>
  </si>
  <si>
    <t>48203000</t>
  </si>
  <si>
    <t>48204000</t>
  </si>
  <si>
    <t>48205000</t>
  </si>
  <si>
    <t>48209010</t>
  </si>
  <si>
    <t>48209090</t>
  </si>
  <si>
    <t>4821</t>
  </si>
  <si>
    <t>48211010</t>
  </si>
  <si>
    <t>48211020</t>
  </si>
  <si>
    <t>48211090</t>
  </si>
  <si>
    <t>48219010</t>
  </si>
  <si>
    <t>48219090</t>
  </si>
  <si>
    <t>4822</t>
  </si>
  <si>
    <t>48221000</t>
  </si>
  <si>
    <t>48229010</t>
  </si>
  <si>
    <t>48229090</t>
  </si>
  <si>
    <t>4823</t>
  </si>
  <si>
    <t>48231200</t>
  </si>
  <si>
    <t>48231900</t>
  </si>
  <si>
    <t>48232000</t>
  </si>
  <si>
    <t>48234000</t>
  </si>
  <si>
    <t>48236000</t>
  </si>
  <si>
    <t>48236100</t>
  </si>
  <si>
    <t>48236900</t>
  </si>
  <si>
    <t>48237010</t>
  </si>
  <si>
    <t>48237020</t>
  </si>
  <si>
    <t>48237030</t>
  </si>
  <si>
    <t>48237090</t>
  </si>
  <si>
    <t>48239011</t>
  </si>
  <si>
    <t>48239012</t>
  </si>
  <si>
    <t>48239013</t>
  </si>
  <si>
    <t>48239014</t>
  </si>
  <si>
    <t>48239015</t>
  </si>
  <si>
    <t>48239016</t>
  </si>
  <si>
    <t>48239017</t>
  </si>
  <si>
    <t>48239018</t>
  </si>
  <si>
    <t>48239019</t>
  </si>
  <si>
    <t>48239021</t>
  </si>
  <si>
    <t>48239022</t>
  </si>
  <si>
    <t>48239023</t>
  </si>
  <si>
    <t>48239030</t>
  </si>
  <si>
    <t>48239090</t>
  </si>
  <si>
    <t>49</t>
  </si>
  <si>
    <t>4901</t>
  </si>
  <si>
    <t>49011010</t>
  </si>
  <si>
    <t>49011020</t>
  </si>
  <si>
    <t>49019100</t>
  </si>
  <si>
    <t>49019900</t>
  </si>
  <si>
    <t>4902</t>
  </si>
  <si>
    <t>49021010</t>
  </si>
  <si>
    <t>49021020</t>
  </si>
  <si>
    <t>49029010</t>
  </si>
  <si>
    <t>49029020</t>
  </si>
  <si>
    <t>4903</t>
  </si>
  <si>
    <t>49030010</t>
  </si>
  <si>
    <t>49030020</t>
  </si>
  <si>
    <t>4904</t>
  </si>
  <si>
    <t>49040000</t>
  </si>
  <si>
    <t>4905</t>
  </si>
  <si>
    <t>49051000</t>
  </si>
  <si>
    <t>49059100</t>
  </si>
  <si>
    <t>49059910</t>
  </si>
  <si>
    <t>49059990</t>
  </si>
  <si>
    <t>4906</t>
  </si>
  <si>
    <t>49060000</t>
  </si>
  <si>
    <t>4907</t>
  </si>
  <si>
    <t>49070010</t>
  </si>
  <si>
    <t>49070020</t>
  </si>
  <si>
    <t>49070030</t>
  </si>
  <si>
    <t>49070090</t>
  </si>
  <si>
    <t>4908</t>
  </si>
  <si>
    <t>49081000</t>
  </si>
  <si>
    <t>49089000</t>
  </si>
  <si>
    <t>4909</t>
  </si>
  <si>
    <t>49090010</t>
  </si>
  <si>
    <t>49090090</t>
  </si>
  <si>
    <t>4910</t>
  </si>
  <si>
    <t>49100010</t>
  </si>
  <si>
    <t>49100090</t>
  </si>
  <si>
    <t>4911</t>
  </si>
  <si>
    <t>49111010</t>
  </si>
  <si>
    <t>49111020</t>
  </si>
  <si>
    <t>49111030</t>
  </si>
  <si>
    <t>49111090</t>
  </si>
  <si>
    <t>49119100</t>
  </si>
  <si>
    <t>49119910</t>
  </si>
  <si>
    <t>49119920</t>
  </si>
  <si>
    <t>49119990</t>
  </si>
  <si>
    <t>50</t>
  </si>
  <si>
    <t>5001</t>
  </si>
  <si>
    <t>50010000</t>
  </si>
  <si>
    <t>5002</t>
  </si>
  <si>
    <t>50020010</t>
  </si>
  <si>
    <t>50020020</t>
  </si>
  <si>
    <t>50020030</t>
  </si>
  <si>
    <t>5003</t>
  </si>
  <si>
    <t>50030010</t>
  </si>
  <si>
    <t>50030020</t>
  </si>
  <si>
    <t>50030030</t>
  </si>
  <si>
    <t>50030040</t>
  </si>
  <si>
    <t>50030090</t>
  </si>
  <si>
    <t>50031010</t>
  </si>
  <si>
    <t>50031020</t>
  </si>
  <si>
    <t>50031090</t>
  </si>
  <si>
    <t>50039010</t>
  </si>
  <si>
    <t>50039020</t>
  </si>
  <si>
    <t>50039030</t>
  </si>
  <si>
    <t>50039040</t>
  </si>
  <si>
    <t>50039090</t>
  </si>
  <si>
    <t>5004</t>
  </si>
  <si>
    <t>50040010</t>
  </si>
  <si>
    <t>50040090</t>
  </si>
  <si>
    <t>5005</t>
  </si>
  <si>
    <t>50050011</t>
  </si>
  <si>
    <t>50050012</t>
  </si>
  <si>
    <t>50050021</t>
  </si>
  <si>
    <t>50050022</t>
  </si>
  <si>
    <t>5006</t>
  </si>
  <si>
    <t>50060011</t>
  </si>
  <si>
    <t>50060019</t>
  </si>
  <si>
    <t>50060021</t>
  </si>
  <si>
    <t>50060029</t>
  </si>
  <si>
    <t>50060031</t>
  </si>
  <si>
    <t>50060032</t>
  </si>
  <si>
    <t>50060033</t>
  </si>
  <si>
    <t>50060039</t>
  </si>
  <si>
    <t>50060090</t>
  </si>
  <si>
    <t>5007</t>
  </si>
  <si>
    <t>50071000</t>
  </si>
  <si>
    <t>50072010</t>
  </si>
  <si>
    <t>50072090</t>
  </si>
  <si>
    <t>50079010</t>
  </si>
  <si>
    <t>50079090</t>
  </si>
  <si>
    <t>51</t>
  </si>
  <si>
    <t>5101</t>
  </si>
  <si>
    <t>51011100</t>
  </si>
  <si>
    <t>51011900</t>
  </si>
  <si>
    <t>51012100</t>
  </si>
  <si>
    <t>51012900</t>
  </si>
  <si>
    <t>51013000</t>
  </si>
  <si>
    <t>5102</t>
  </si>
  <si>
    <t>51021110</t>
  </si>
  <si>
    <t>51021190</t>
  </si>
  <si>
    <t>51021910</t>
  </si>
  <si>
    <t>51021990</t>
  </si>
  <si>
    <t>51022010</t>
  </si>
  <si>
    <t>51022090</t>
  </si>
  <si>
    <t>5103</t>
  </si>
  <si>
    <t>51031010</t>
  </si>
  <si>
    <t>51031090</t>
  </si>
  <si>
    <t>51032010</t>
  </si>
  <si>
    <t>51032020</t>
  </si>
  <si>
    <t>51032090</t>
  </si>
  <si>
    <t>51033000</t>
  </si>
  <si>
    <t>5104</t>
  </si>
  <si>
    <t>51040010</t>
  </si>
  <si>
    <t>51040090</t>
  </si>
  <si>
    <t>5105</t>
  </si>
  <si>
    <t>51051000</t>
  </si>
  <si>
    <t>51052100</t>
  </si>
  <si>
    <t>51052910</t>
  </si>
  <si>
    <t>51052990</t>
  </si>
  <si>
    <t>51053100</t>
  </si>
  <si>
    <t>51053900</t>
  </si>
  <si>
    <t>51054000</t>
  </si>
  <si>
    <t>5106</t>
  </si>
  <si>
    <t>51061010</t>
  </si>
  <si>
    <t>51061020</t>
  </si>
  <si>
    <t>51061090</t>
  </si>
  <si>
    <t>51062010</t>
  </si>
  <si>
    <t>51062020</t>
  </si>
  <si>
    <t>51062090</t>
  </si>
  <si>
    <t>5107</t>
  </si>
  <si>
    <t>51071010</t>
  </si>
  <si>
    <t>51071020</t>
  </si>
  <si>
    <t>51071030</t>
  </si>
  <si>
    <t>51071040</t>
  </si>
  <si>
    <t>51071090</t>
  </si>
  <si>
    <t>51072010</t>
  </si>
  <si>
    <t>51072020</t>
  </si>
  <si>
    <t>51072030</t>
  </si>
  <si>
    <t>51072040</t>
  </si>
  <si>
    <t>51072090</t>
  </si>
  <si>
    <t>5108</t>
  </si>
  <si>
    <t>51081000</t>
  </si>
  <si>
    <t>51082000</t>
  </si>
  <si>
    <t>5109</t>
  </si>
  <si>
    <t>51091010</t>
  </si>
  <si>
    <t>51091090</t>
  </si>
  <si>
    <t>51099000</t>
  </si>
  <si>
    <t>5110</t>
  </si>
  <si>
    <t>51100010</t>
  </si>
  <si>
    <t>51100020</t>
  </si>
  <si>
    <t>5111</t>
  </si>
  <si>
    <t>51111110</t>
  </si>
  <si>
    <t>51111120</t>
  </si>
  <si>
    <t>51111130</t>
  </si>
  <si>
    <t>51111140</t>
  </si>
  <si>
    <t>51111190</t>
  </si>
  <si>
    <t>51111910</t>
  </si>
  <si>
    <t>51111920</t>
  </si>
  <si>
    <t>51111930</t>
  </si>
  <si>
    <t>51111940</t>
  </si>
  <si>
    <t>51111990</t>
  </si>
  <si>
    <t>51112010</t>
  </si>
  <si>
    <t>51112020</t>
  </si>
  <si>
    <t>51112030</t>
  </si>
  <si>
    <t>51112040</t>
  </si>
  <si>
    <t>51112090</t>
  </si>
  <si>
    <t>51113010</t>
  </si>
  <si>
    <t>51113020</t>
  </si>
  <si>
    <t>51113030</t>
  </si>
  <si>
    <t>51113040</t>
  </si>
  <si>
    <t>51113090</t>
  </si>
  <si>
    <t>51119010</t>
  </si>
  <si>
    <t>51119020</t>
  </si>
  <si>
    <t>51119030</t>
  </si>
  <si>
    <t>51119040</t>
  </si>
  <si>
    <t>51119090</t>
  </si>
  <si>
    <t>5112</t>
  </si>
  <si>
    <t>51121110</t>
  </si>
  <si>
    <t>51121120</t>
  </si>
  <si>
    <t>51121130</t>
  </si>
  <si>
    <t>51121140</t>
  </si>
  <si>
    <t>51121190</t>
  </si>
  <si>
    <t>51121910</t>
  </si>
  <si>
    <t>51121920</t>
  </si>
  <si>
    <t>51121930</t>
  </si>
  <si>
    <t>51121940</t>
  </si>
  <si>
    <t>51121990</t>
  </si>
  <si>
    <t>51122010</t>
  </si>
  <si>
    <t>51122020</t>
  </si>
  <si>
    <t>51122030</t>
  </si>
  <si>
    <t>51122040</t>
  </si>
  <si>
    <t>51122090</t>
  </si>
  <si>
    <t>51123010</t>
  </si>
  <si>
    <t>51123020</t>
  </si>
  <si>
    <t>51123030</t>
  </si>
  <si>
    <t>51123040</t>
  </si>
  <si>
    <t>51123090</t>
  </si>
  <si>
    <t>51129010</t>
  </si>
  <si>
    <t>51129020</t>
  </si>
  <si>
    <t>51129030</t>
  </si>
  <si>
    <t>51129040</t>
  </si>
  <si>
    <t>51129050</t>
  </si>
  <si>
    <t>51129090</t>
  </si>
  <si>
    <t>5113</t>
  </si>
  <si>
    <t>51130010</t>
  </si>
  <si>
    <t>51130020</t>
  </si>
  <si>
    <t>51130030</t>
  </si>
  <si>
    <t>51130040</t>
  </si>
  <si>
    <t>51130090</t>
  </si>
  <si>
    <t>52</t>
  </si>
  <si>
    <t>5201</t>
  </si>
  <si>
    <t>52010011</t>
  </si>
  <si>
    <t>52010012</t>
  </si>
  <si>
    <t>52010013</t>
  </si>
  <si>
    <t>52010014</t>
  </si>
  <si>
    <t>52010015</t>
  </si>
  <si>
    <t>52010019</t>
  </si>
  <si>
    <t>52010020</t>
  </si>
  <si>
    <t>5202</t>
  </si>
  <si>
    <t>52021000</t>
  </si>
  <si>
    <t>52029100</t>
  </si>
  <si>
    <t>52029900</t>
  </si>
  <si>
    <t>5203</t>
  </si>
  <si>
    <t>52030000</t>
  </si>
  <si>
    <t>5204</t>
  </si>
  <si>
    <t>52041110</t>
  </si>
  <si>
    <t>52041120</t>
  </si>
  <si>
    <t>52041130</t>
  </si>
  <si>
    <t>52041140</t>
  </si>
  <si>
    <t>52041190</t>
  </si>
  <si>
    <t>52041900</t>
  </si>
  <si>
    <t>52042010</t>
  </si>
  <si>
    <t>52042020</t>
  </si>
  <si>
    <t>52042030</t>
  </si>
  <si>
    <t>52042040</t>
  </si>
  <si>
    <t>52042090</t>
  </si>
  <si>
    <t>5205</t>
  </si>
  <si>
    <t>52051110</t>
  </si>
  <si>
    <t>52051120</t>
  </si>
  <si>
    <t>52051130</t>
  </si>
  <si>
    <t>52051190</t>
  </si>
  <si>
    <t>52051210</t>
  </si>
  <si>
    <t>52051220</t>
  </si>
  <si>
    <t>52051230</t>
  </si>
  <si>
    <t>52051290</t>
  </si>
  <si>
    <t>52051310</t>
  </si>
  <si>
    <t>52051320</t>
  </si>
  <si>
    <t>52051330</t>
  </si>
  <si>
    <t>52051390</t>
  </si>
  <si>
    <t>52051410</t>
  </si>
  <si>
    <t>52051420</t>
  </si>
  <si>
    <t>52051430</t>
  </si>
  <si>
    <t>52051490</t>
  </si>
  <si>
    <t>52051510</t>
  </si>
  <si>
    <t>52051520</t>
  </si>
  <si>
    <t>52051530</t>
  </si>
  <si>
    <t>52051590</t>
  </si>
  <si>
    <t>52052110</t>
  </si>
  <si>
    <t>52052120</t>
  </si>
  <si>
    <t>52052130</t>
  </si>
  <si>
    <t>52052190</t>
  </si>
  <si>
    <t>52052210</t>
  </si>
  <si>
    <t>52052220</t>
  </si>
  <si>
    <t>52052290</t>
  </si>
  <si>
    <t>52052310</t>
  </si>
  <si>
    <t>52052320</t>
  </si>
  <si>
    <t>52052390</t>
  </si>
  <si>
    <t>52052410</t>
  </si>
  <si>
    <t>52052420</t>
  </si>
  <si>
    <t>52052490</t>
  </si>
  <si>
    <t>52052610</t>
  </si>
  <si>
    <t>52052620</t>
  </si>
  <si>
    <t>52052690</t>
  </si>
  <si>
    <t>52052710</t>
  </si>
  <si>
    <t>52052720</t>
  </si>
  <si>
    <t>52052790</t>
  </si>
  <si>
    <t>52052810</t>
  </si>
  <si>
    <t>52052820</t>
  </si>
  <si>
    <t>52052890</t>
  </si>
  <si>
    <t>52053110</t>
  </si>
  <si>
    <t>52053120</t>
  </si>
  <si>
    <t>52053130</t>
  </si>
  <si>
    <t>52053190</t>
  </si>
  <si>
    <t>52053210</t>
  </si>
  <si>
    <t>52053220</t>
  </si>
  <si>
    <t>52053290</t>
  </si>
  <si>
    <t>52053310</t>
  </si>
  <si>
    <t>52053320</t>
  </si>
  <si>
    <t>52053330</t>
  </si>
  <si>
    <t>52053390</t>
  </si>
  <si>
    <t>52053410</t>
  </si>
  <si>
    <t>52053420</t>
  </si>
  <si>
    <t>52053430</t>
  </si>
  <si>
    <t>52053490</t>
  </si>
  <si>
    <t>52053510</t>
  </si>
  <si>
    <t>52053590</t>
  </si>
  <si>
    <t>52054110</t>
  </si>
  <si>
    <t>52054120</t>
  </si>
  <si>
    <t>52054130</t>
  </si>
  <si>
    <t>52054190</t>
  </si>
  <si>
    <t>52054210</t>
  </si>
  <si>
    <t>52054290</t>
  </si>
  <si>
    <t>52054310</t>
  </si>
  <si>
    <t>52054320</t>
  </si>
  <si>
    <t>52054390</t>
  </si>
  <si>
    <t>52054410</t>
  </si>
  <si>
    <t>52054420</t>
  </si>
  <si>
    <t>52054490</t>
  </si>
  <si>
    <t>52054610</t>
  </si>
  <si>
    <t>52054620</t>
  </si>
  <si>
    <t>52054630</t>
  </si>
  <si>
    <t>52054690</t>
  </si>
  <si>
    <t>52054710</t>
  </si>
  <si>
    <t>52054720</t>
  </si>
  <si>
    <t>52054730</t>
  </si>
  <si>
    <t>52054790</t>
  </si>
  <si>
    <t>52054810</t>
  </si>
  <si>
    <t>52054820</t>
  </si>
  <si>
    <t>52054830</t>
  </si>
  <si>
    <t>52054890</t>
  </si>
  <si>
    <t>5206</t>
  </si>
  <si>
    <t>52061100</t>
  </si>
  <si>
    <t>52061200</t>
  </si>
  <si>
    <t>52061300</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</si>
  <si>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</si>
  <si>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</si>
  <si>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</si>
  <si>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</si>
  <si>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</si>
  <si>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</si>
  <si>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</si>
  <si>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</si>
  <si>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</si>
  <si>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</si>
  <si>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</si>
  <si>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</si>
  <si>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</si>
  <si>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</si>
  <si>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</si>
  <si>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</si>
  <si>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</si>
  <si>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t>
  </si>
  <si>
    <t>52071000</t>
  </si>
  <si>
    <t>52079000</t>
  </si>
  <si>
    <t>5208</t>
  </si>
  <si>
    <t>52081110</t>
  </si>
  <si>
    <t>52081120</t>
  </si>
  <si>
    <t>52081130</t>
  </si>
  <si>
    <t>52081140</t>
  </si>
  <si>
    <t>52081190</t>
  </si>
  <si>
    <t>52081210</t>
  </si>
  <si>
    <t>52081220</t>
  </si>
  <si>
    <t>52081230</t>
  </si>
  <si>
    <t>52081240</t>
  </si>
  <si>
    <t>52081250</t>
  </si>
  <si>
    <t>52081260</t>
  </si>
  <si>
    <t>52081290</t>
  </si>
  <si>
    <t>52081310</t>
  </si>
  <si>
    <t>52081320</t>
  </si>
  <si>
    <t>52081390</t>
  </si>
  <si>
    <t>52081910</t>
  </si>
  <si>
    <t>52081990</t>
  </si>
  <si>
    <t>52082110</t>
  </si>
  <si>
    <t>52082120</t>
  </si>
  <si>
    <t>52082130</t>
  </si>
  <si>
    <t>52082140</t>
  </si>
  <si>
    <t>52082150</t>
  </si>
  <si>
    <t>52082160</t>
  </si>
  <si>
    <t>52082170</t>
  </si>
  <si>
    <t>52082180</t>
  </si>
  <si>
    <t>52082190</t>
  </si>
  <si>
    <t>52082210</t>
  </si>
  <si>
    <t>52082220</t>
  </si>
  <si>
    <t>52082230</t>
  </si>
  <si>
    <t>52082240</t>
  </si>
  <si>
    <t>52082250</t>
  </si>
  <si>
    <t>52082260</t>
  </si>
  <si>
    <t>52082270</t>
  </si>
  <si>
    <t>52082280</t>
  </si>
  <si>
    <t>52082290</t>
  </si>
  <si>
    <t>52082310</t>
  </si>
  <si>
    <t>52082320</t>
  </si>
  <si>
    <t>52082330</t>
  </si>
  <si>
    <t>52082390</t>
  </si>
  <si>
    <t>52082910</t>
  </si>
  <si>
    <t>52082920</t>
  </si>
  <si>
    <t>52082990</t>
  </si>
  <si>
    <t>52083110</t>
  </si>
  <si>
    <t>52083121</t>
  </si>
  <si>
    <t>52083129</t>
  </si>
  <si>
    <t>52083130</t>
  </si>
  <si>
    <t>52083140</t>
  </si>
  <si>
    <t>52083150</t>
  </si>
  <si>
    <t>52083160</t>
  </si>
  <si>
    <t>52083170</t>
  </si>
  <si>
    <t>52083180</t>
  </si>
  <si>
    <t>52083190</t>
  </si>
  <si>
    <t>52083210</t>
  </si>
  <si>
    <t>52083220</t>
  </si>
  <si>
    <t>52083230</t>
  </si>
  <si>
    <t>52083240</t>
  </si>
  <si>
    <t>52083250</t>
  </si>
  <si>
    <t>52083260</t>
  </si>
  <si>
    <t>52083270</t>
  </si>
  <si>
    <t>52083280</t>
  </si>
  <si>
    <t>52083290</t>
  </si>
  <si>
    <t>52083310</t>
  </si>
  <si>
    <t>52083320</t>
  </si>
  <si>
    <t>52083330</t>
  </si>
  <si>
    <t>52083390</t>
  </si>
  <si>
    <t>52083910</t>
  </si>
  <si>
    <t>52083990</t>
  </si>
  <si>
    <t>52084110</t>
  </si>
  <si>
    <t>52084120</t>
  </si>
  <si>
    <t>52084121</t>
  </si>
  <si>
    <t>52084129</t>
  </si>
  <si>
    <t>52084130</t>
  </si>
  <si>
    <t>52084140</t>
  </si>
  <si>
    <t>52084150</t>
  </si>
  <si>
    <t>52084190</t>
  </si>
  <si>
    <t>52084210</t>
  </si>
  <si>
    <t>52084220</t>
  </si>
  <si>
    <t>52084230</t>
  </si>
  <si>
    <t>52084240</t>
  </si>
  <si>
    <t>52084250</t>
  </si>
  <si>
    <t>52084260</t>
  </si>
  <si>
    <t>52084290</t>
  </si>
  <si>
    <t>52084310</t>
  </si>
  <si>
    <t>52084320</t>
  </si>
  <si>
    <t>52084330</t>
  </si>
  <si>
    <t>52084340</t>
  </si>
  <si>
    <t>52084390</t>
  </si>
  <si>
    <t>52084910</t>
  </si>
  <si>
    <t>52084921</t>
  </si>
  <si>
    <t>52084929</t>
  </si>
  <si>
    <t>52084990</t>
  </si>
  <si>
    <t>52085110</t>
  </si>
  <si>
    <t>52085120</t>
  </si>
  <si>
    <t>52085130</t>
  </si>
  <si>
    <t>52085140</t>
  </si>
  <si>
    <t>52085150</t>
  </si>
  <si>
    <t>52085160</t>
  </si>
  <si>
    <t>52085170</t>
  </si>
  <si>
    <t>52085180</t>
  </si>
  <si>
    <t>52085190</t>
  </si>
  <si>
    <t>52085210</t>
  </si>
  <si>
    <t>52085220</t>
  </si>
  <si>
    <t>52085230</t>
  </si>
  <si>
    <t>52085240</t>
  </si>
  <si>
    <t>52085250</t>
  </si>
  <si>
    <t>52085260</t>
  </si>
  <si>
    <t>52085270</t>
  </si>
  <si>
    <t>52085280</t>
  </si>
  <si>
    <t>52085290</t>
  </si>
  <si>
    <t>52085310</t>
  </si>
  <si>
    <t>52085320</t>
  </si>
  <si>
    <t>52085390</t>
  </si>
  <si>
    <t>52085920</t>
  </si>
  <si>
    <t>52085990</t>
  </si>
  <si>
    <t>5209</t>
  </si>
  <si>
    <t>52091111</t>
  </si>
  <si>
    <t>52091112</t>
  </si>
  <si>
    <t>52091113</t>
  </si>
  <si>
    <t>52091114</t>
  </si>
  <si>
    <t>52091119</t>
  </si>
  <si>
    <t>52091190</t>
  </si>
  <si>
    <t>52091210</t>
  </si>
  <si>
    <t>52091220</t>
  </si>
  <si>
    <t>52091230</t>
  </si>
  <si>
    <t>52091240</t>
  </si>
  <si>
    <t>52091250</t>
  </si>
  <si>
    <t>52091260</t>
  </si>
  <si>
    <t>52091270</t>
  </si>
  <si>
    <t>52091290</t>
  </si>
  <si>
    <t>52091900</t>
  </si>
  <si>
    <t>52092110</t>
  </si>
  <si>
    <t>52092120</t>
  </si>
  <si>
    <t>52092130</t>
  </si>
  <si>
    <t>52092140</t>
  </si>
  <si>
    <t>52092150</t>
  </si>
  <si>
    <t>52092160</t>
  </si>
  <si>
    <t>52092170</t>
  </si>
  <si>
    <t>52092180</t>
  </si>
  <si>
    <t>52092190</t>
  </si>
  <si>
    <t>52092210</t>
  </si>
  <si>
    <t>52092220</t>
  </si>
  <si>
    <t>52092230</t>
  </si>
  <si>
    <t>52092290</t>
  </si>
  <si>
    <t>52092910</t>
  </si>
  <si>
    <t>52092920</t>
  </si>
  <si>
    <t>52092990</t>
  </si>
  <si>
    <t>52093110</t>
  </si>
  <si>
    <t>52093120</t>
  </si>
  <si>
    <t>52093130</t>
  </si>
  <si>
    <t>52093140</t>
  </si>
  <si>
    <t>52093150</t>
  </si>
  <si>
    <t>52093160</t>
  </si>
  <si>
    <t>52093170</t>
  </si>
  <si>
    <t>52093180</t>
  </si>
  <si>
    <t>52093190</t>
  </si>
  <si>
    <t>52093210</t>
  </si>
  <si>
    <t>52093220</t>
  </si>
  <si>
    <t>52093230</t>
  </si>
  <si>
    <t>52093290</t>
  </si>
  <si>
    <t>52093910</t>
  </si>
  <si>
    <t>52093990</t>
  </si>
  <si>
    <t>52094110</t>
  </si>
  <si>
    <t>52094120</t>
  </si>
  <si>
    <t>52094130</t>
  </si>
  <si>
    <t>52094140</t>
  </si>
  <si>
    <t>52094150</t>
  </si>
  <si>
    <t>52094160</t>
  </si>
  <si>
    <t>52094170</t>
  </si>
  <si>
    <t>52094190</t>
  </si>
  <si>
    <t>52094200</t>
  </si>
  <si>
    <t>52094310</t>
  </si>
  <si>
    <t>52094320</t>
  </si>
  <si>
    <t>52094330</t>
  </si>
  <si>
    <t>52094340</t>
  </si>
  <si>
    <t>52094390</t>
  </si>
  <si>
    <t>52094910</t>
  </si>
  <si>
    <t>52094990</t>
  </si>
  <si>
    <t>52095111</t>
  </si>
  <si>
    <t>52095119</t>
  </si>
  <si>
    <t>52095120</t>
  </si>
  <si>
    <t>52095130</t>
  </si>
  <si>
    <t>52095140</t>
  </si>
  <si>
    <t>52095150</t>
  </si>
  <si>
    <t>52095160</t>
  </si>
  <si>
    <t>52095170</t>
  </si>
  <si>
    <t>52095190</t>
  </si>
  <si>
    <t>52095210</t>
  </si>
  <si>
    <t>52095220</t>
  </si>
  <si>
    <t>52095290</t>
  </si>
  <si>
    <t>52095910</t>
  </si>
  <si>
    <t>52095990</t>
  </si>
  <si>
    <t>5210</t>
  </si>
  <si>
    <t>52101110</t>
  </si>
  <si>
    <t>52101120</t>
  </si>
  <si>
    <t>52101190</t>
  </si>
  <si>
    <t>52101210</t>
  </si>
  <si>
    <t>52101290</t>
  </si>
  <si>
    <t>52101900</t>
  </si>
  <si>
    <t>52102110</t>
  </si>
  <si>
    <t>52102120</t>
  </si>
  <si>
    <t>52102130</t>
  </si>
  <si>
    <t>52102140</t>
  </si>
  <si>
    <t>52102150</t>
  </si>
  <si>
    <t>52102190</t>
  </si>
  <si>
    <t>52102211</t>
  </si>
  <si>
    <t>52102212</t>
  </si>
  <si>
    <t>52102219</t>
  </si>
  <si>
    <t>52102221</t>
  </si>
  <si>
    <t>52102229</t>
  </si>
  <si>
    <t>52102910</t>
  </si>
  <si>
    <t>52102920</t>
  </si>
  <si>
    <t>52102990</t>
  </si>
  <si>
    <t>52103110</t>
  </si>
  <si>
    <t>52103120</t>
  </si>
  <si>
    <t>52103130</t>
  </si>
  <si>
    <t>52103140</t>
  </si>
  <si>
    <t>52103150</t>
  </si>
  <si>
    <t>52103160</t>
  </si>
  <si>
    <t>52103190</t>
  </si>
  <si>
    <t>52103210</t>
  </si>
  <si>
    <t>52103220</t>
  </si>
  <si>
    <t>52103230</t>
  </si>
  <si>
    <t>52103239</t>
  </si>
  <si>
    <t>52103910</t>
  </si>
  <si>
    <t>52103990</t>
  </si>
  <si>
    <t>52104110</t>
  </si>
  <si>
    <t>52104120</t>
  </si>
  <si>
    <t>52104130</t>
  </si>
  <si>
    <t>52104140</t>
  </si>
  <si>
    <t>52104150</t>
  </si>
  <si>
    <t>52104160</t>
  </si>
  <si>
    <t>52104170</t>
  </si>
  <si>
    <t>52104190</t>
  </si>
  <si>
    <t>52104210</t>
  </si>
  <si>
    <t>52104220</t>
  </si>
  <si>
    <t>52104230</t>
  </si>
  <si>
    <t>52104240</t>
  </si>
  <si>
    <t>52104250</t>
  </si>
  <si>
    <t>52104260</t>
  </si>
  <si>
    <t>52104290</t>
  </si>
  <si>
    <t>52104910</t>
  </si>
  <si>
    <t>52104990</t>
  </si>
  <si>
    <t>52105110</t>
  </si>
  <si>
    <t>52105120</t>
  </si>
  <si>
    <t>52105130</t>
  </si>
  <si>
    <t>52105140</t>
  </si>
  <si>
    <t>52105150</t>
  </si>
  <si>
    <t>52105190</t>
  </si>
  <si>
    <t>52105210</t>
  </si>
  <si>
    <t>52105220</t>
  </si>
  <si>
    <t>52105290</t>
  </si>
  <si>
    <t>52105910</t>
  </si>
  <si>
    <t>52105990</t>
  </si>
  <si>
    <t>5211</t>
  </si>
  <si>
    <t>52111110</t>
  </si>
  <si>
    <t>52111120</t>
  </si>
  <si>
    <t>52111190</t>
  </si>
  <si>
    <t>52111210</t>
  </si>
  <si>
    <t>52111220</t>
  </si>
  <si>
    <t>52111230</t>
  </si>
  <si>
    <t>52111290</t>
  </si>
  <si>
    <t>52111900</t>
  </si>
  <si>
    <t>52112010</t>
  </si>
  <si>
    <t>52112020</t>
  </si>
  <si>
    <t>52112030</t>
  </si>
  <si>
    <t>52112040</t>
  </si>
  <si>
    <t>52112050</t>
  </si>
  <si>
    <t>52112060</t>
  </si>
  <si>
    <t>52112091</t>
  </si>
  <si>
    <t>52112092</t>
  </si>
  <si>
    <t>52112099</t>
  </si>
  <si>
    <t>52112110</t>
  </si>
  <si>
    <t>52112120</t>
  </si>
  <si>
    <t>52112130</t>
  </si>
  <si>
    <t>52112140</t>
  </si>
  <si>
    <t>52112150</t>
  </si>
  <si>
    <t>52112190</t>
  </si>
  <si>
    <t>52112210</t>
  </si>
  <si>
    <t>52112220</t>
  </si>
  <si>
    <t>52112230</t>
  </si>
  <si>
    <t>52112290</t>
  </si>
  <si>
    <t>52112910</t>
  </si>
  <si>
    <t>52112920</t>
  </si>
  <si>
    <t>52112990</t>
  </si>
  <si>
    <t>52113110</t>
  </si>
  <si>
    <t>52113120</t>
  </si>
  <si>
    <t>52113130</t>
  </si>
  <si>
    <t>52113140</t>
  </si>
  <si>
    <t>52113150</t>
  </si>
  <si>
    <t>52113190</t>
  </si>
  <si>
    <t>52113210</t>
  </si>
  <si>
    <t>52113220</t>
  </si>
  <si>
    <t>52113230</t>
  </si>
  <si>
    <t>52113240</t>
  </si>
  <si>
    <t>52113290</t>
  </si>
  <si>
    <t>52113910</t>
  </si>
  <si>
    <t>52113990</t>
  </si>
  <si>
    <t>52114110</t>
  </si>
  <si>
    <t>52114120</t>
  </si>
  <si>
    <t>52114130</t>
  </si>
  <si>
    <t>52114140</t>
  </si>
  <si>
    <t>52114150</t>
  </si>
  <si>
    <t>52114160</t>
  </si>
  <si>
    <t>52114170</t>
  </si>
  <si>
    <t>52114190</t>
  </si>
  <si>
    <t>52114200</t>
  </si>
  <si>
    <t>52114310</t>
  </si>
  <si>
    <t>52114320</t>
  </si>
  <si>
    <t>52114330</t>
  </si>
  <si>
    <t>52114340</t>
  </si>
  <si>
    <t>52114390</t>
  </si>
  <si>
    <t>52114910</t>
  </si>
  <si>
    <t>52114990</t>
  </si>
  <si>
    <t>52115110</t>
  </si>
  <si>
    <t>52115120</t>
  </si>
  <si>
    <t>52115130</t>
  </si>
  <si>
    <t>52115140</t>
  </si>
  <si>
    <t>52115150</t>
  </si>
  <si>
    <t>52115190</t>
  </si>
  <si>
    <t>52115210</t>
  </si>
  <si>
    <t>52115220</t>
  </si>
  <si>
    <t>52115230</t>
  </si>
  <si>
    <t>52115290</t>
  </si>
  <si>
    <t>52115910</t>
  </si>
  <si>
    <t>52115990</t>
  </si>
  <si>
    <t>5212</t>
  </si>
  <si>
    <t>52121100</t>
  </si>
  <si>
    <t>52121200</t>
  </si>
  <si>
    <t>52121300</t>
  </si>
  <si>
    <t>52121400</t>
  </si>
  <si>
    <t>52121500</t>
  </si>
  <si>
    <t>52122100</t>
  </si>
  <si>
    <t>52122200</t>
  </si>
  <si>
    <t>52122300</t>
  </si>
  <si>
    <t>52122400</t>
  </si>
  <si>
    <t>52122500</t>
  </si>
  <si>
    <t>53</t>
  </si>
  <si>
    <t>5301</t>
  </si>
  <si>
    <t>53011000</t>
  </si>
  <si>
    <t>53012100</t>
  </si>
  <si>
    <t>53012900</t>
  </si>
  <si>
    <t>53013000</t>
  </si>
  <si>
    <t>5302</t>
  </si>
  <si>
    <t>53021000</t>
  </si>
  <si>
    <t>53029000</t>
  </si>
  <si>
    <t>5303</t>
  </si>
  <si>
    <t>53031010</t>
  </si>
  <si>
    <t>53031090</t>
  </si>
  <si>
    <t>53039010</t>
  </si>
  <si>
    <t>53039090</t>
  </si>
  <si>
    <t>5304</t>
  </si>
  <si>
    <t>53041010</t>
  </si>
  <si>
    <t>53041020</t>
  </si>
  <si>
    <t>53041090</t>
  </si>
  <si>
    <t>53049000</t>
  </si>
  <si>
    <t>5305</t>
  </si>
  <si>
    <t>53050010</t>
  </si>
  <si>
    <t>53050030</t>
  </si>
  <si>
    <t>53050040</t>
  </si>
  <si>
    <t>53050050</t>
  </si>
  <si>
    <t>53050090</t>
  </si>
  <si>
    <t>53051110</t>
  </si>
  <si>
    <t>53051120</t>
  </si>
  <si>
    <t>53051130</t>
  </si>
  <si>
    <t>53051140</t>
  </si>
  <si>
    <t>53051190</t>
  </si>
  <si>
    <t>53051900</t>
  </si>
  <si>
    <t>53052100</t>
  </si>
  <si>
    <t>53052900</t>
  </si>
  <si>
    <t>53059010</t>
  </si>
  <si>
    <t>53059090</t>
  </si>
  <si>
    <t>5306</t>
  </si>
  <si>
    <t>53061010</t>
  </si>
  <si>
    <t>53061090</t>
  </si>
  <si>
    <t>53062010</t>
  </si>
  <si>
    <t>53062090</t>
  </si>
  <si>
    <t>5307</t>
  </si>
  <si>
    <t>53071010</t>
  </si>
  <si>
    <t>53071090</t>
  </si>
  <si>
    <t>53072000</t>
  </si>
  <si>
    <t>5308</t>
  </si>
  <si>
    <t>53081010</t>
  </si>
  <si>
    <t>53081020</t>
  </si>
  <si>
    <t>53081090</t>
  </si>
  <si>
    <t>53082000</t>
  </si>
  <si>
    <t>53089010</t>
  </si>
  <si>
    <t>53089090</t>
  </si>
  <si>
    <t>5309</t>
  </si>
  <si>
    <t>53091110</t>
  </si>
  <si>
    <t>53091120</t>
  </si>
  <si>
    <t>53091910</t>
  </si>
  <si>
    <t>53091920</t>
  </si>
  <si>
    <t>53091990</t>
  </si>
  <si>
    <t>53092110</t>
  </si>
  <si>
    <t>53092120</t>
  </si>
  <si>
    <t>53092910</t>
  </si>
  <si>
    <t>53092920</t>
  </si>
  <si>
    <t>53092990</t>
  </si>
  <si>
    <t>5310</t>
  </si>
  <si>
    <t>53101011</t>
  </si>
  <si>
    <t>53101012</t>
  </si>
  <si>
    <t>53101013</t>
  </si>
  <si>
    <t>53101014</t>
  </si>
  <si>
    <t>53101019</t>
  </si>
  <si>
    <t>53101091</t>
  </si>
  <si>
    <t>53101092</t>
  </si>
  <si>
    <t>53101093</t>
  </si>
  <si>
    <t>53101099</t>
  </si>
  <si>
    <t>53109010</t>
  </si>
  <si>
    <t>53109020</t>
  </si>
  <si>
    <t>53109091</t>
  </si>
  <si>
    <t>53109092</t>
  </si>
  <si>
    <t>53109093</t>
  </si>
  <si>
    <t>53109099</t>
  </si>
  <si>
    <t>5311</t>
  </si>
  <si>
    <t>53110011</t>
  </si>
  <si>
    <t>53110012</t>
  </si>
  <si>
    <t>53110013</t>
  </si>
  <si>
    <t>53110014</t>
  </si>
  <si>
    <t>53110015</t>
  </si>
  <si>
    <t>53110019</t>
  </si>
  <si>
    <t>53110021</t>
  </si>
  <si>
    <t>53110022</t>
  </si>
  <si>
    <t>53110023</t>
  </si>
  <si>
    <t>53110024</t>
  </si>
  <si>
    <t>53110029</t>
  </si>
  <si>
    <t>54</t>
  </si>
  <si>
    <t>5401</t>
  </si>
  <si>
    <t>54011000</t>
  </si>
  <si>
    <t>54012000</t>
  </si>
  <si>
    <t>5402</t>
  </si>
  <si>
    <t>54021010</t>
  </si>
  <si>
    <t>54021090</t>
  </si>
  <si>
    <t>54021110</t>
  </si>
  <si>
    <t>54021910</t>
  </si>
  <si>
    <t>54021990</t>
  </si>
  <si>
    <t>54022010</t>
  </si>
  <si>
    <t>54022090</t>
  </si>
  <si>
    <t>54023100</t>
  </si>
  <si>
    <t>54023200</t>
  </si>
  <si>
    <t>54023300</t>
  </si>
  <si>
    <t>54023400</t>
  </si>
  <si>
    <t>54023910</t>
  </si>
  <si>
    <t>54023920</t>
  </si>
  <si>
    <t>54023990</t>
  </si>
  <si>
    <t>54024100</t>
  </si>
  <si>
    <t>54024200</t>
  </si>
  <si>
    <t>54024300</t>
  </si>
  <si>
    <t>54024400</t>
  </si>
  <si>
    <t>54024500</t>
  </si>
  <si>
    <t>54024600</t>
  </si>
  <si>
    <t>54024700</t>
  </si>
  <si>
    <t>54024800</t>
  </si>
  <si>
    <t>54024900</t>
  </si>
  <si>
    <t>54025100</t>
  </si>
  <si>
    <t>54025200</t>
  </si>
  <si>
    <t>54025910</t>
  </si>
  <si>
    <t>54025990</t>
  </si>
  <si>
    <t>54026100</t>
  </si>
  <si>
    <t>54026200</t>
  </si>
  <si>
    <t>54026910</t>
  </si>
  <si>
    <t>54026920</t>
  </si>
  <si>
    <t>54026930</t>
  </si>
  <si>
    <t>54026940</t>
  </si>
  <si>
    <t>54026950</t>
  </si>
  <si>
    <t>54026990</t>
  </si>
  <si>
    <t>5403</t>
  </si>
  <si>
    <t>54031010</t>
  </si>
  <si>
    <t>54031020</t>
  </si>
  <si>
    <t>54031090</t>
  </si>
  <si>
    <t>54032000</t>
  </si>
  <si>
    <t>54033100</t>
  </si>
  <si>
    <t>54033200</t>
  </si>
  <si>
    <t>54033300</t>
  </si>
  <si>
    <t>54033910</t>
  </si>
  <si>
    <t>54033990</t>
  </si>
  <si>
    <t>54034110</t>
  </si>
  <si>
    <t>54034120</t>
  </si>
  <si>
    <t>54034130</t>
  </si>
  <si>
    <t>54034140</t>
  </si>
  <si>
    <t>54034150</t>
  </si>
  <si>
    <t>54034160</t>
  </si>
  <si>
    <t>54034170</t>
  </si>
  <si>
    <t>54034180</t>
  </si>
  <si>
    <t>54034190</t>
  </si>
  <si>
    <t>54034210</t>
  </si>
  <si>
    <t>54034220</t>
  </si>
  <si>
    <t>54034230</t>
  </si>
  <si>
    <t>54034240</t>
  </si>
  <si>
    <t>54034250</t>
  </si>
  <si>
    <t>54034290</t>
  </si>
  <si>
    <t>54034911</t>
  </si>
  <si>
    <t>54034912</t>
  </si>
  <si>
    <t>54034913</t>
  </si>
  <si>
    <t>54034914</t>
  </si>
  <si>
    <t>54034915</t>
  </si>
  <si>
    <t>54034919</t>
  </si>
  <si>
    <t>54034990</t>
  </si>
  <si>
    <t>5404</t>
  </si>
  <si>
    <t>54041000</t>
  </si>
  <si>
    <t>54041100</t>
  </si>
  <si>
    <t>54041200</t>
  </si>
  <si>
    <t>54041910</t>
  </si>
  <si>
    <t>54041920</t>
  </si>
  <si>
    <t>54041990</t>
  </si>
  <si>
    <t>54049010</t>
  </si>
  <si>
    <t>54049020</t>
  </si>
  <si>
    <t>54049090</t>
  </si>
  <si>
    <t>5405</t>
  </si>
  <si>
    <t>54050000</t>
  </si>
  <si>
    <t>540600</t>
  </si>
  <si>
    <t>54060010</t>
  </si>
  <si>
    <t>54060020</t>
  </si>
  <si>
    <t>54061000</t>
  </si>
  <si>
    <t>54062000</t>
  </si>
  <si>
    <t>5407</t>
  </si>
  <si>
    <t>54071011</t>
  </si>
  <si>
    <t>54071012</t>
  </si>
  <si>
    <t>54071013</t>
  </si>
  <si>
    <t>54071014</t>
  </si>
  <si>
    <t>54071015</t>
  </si>
  <si>
    <t>54071016</t>
  </si>
  <si>
    <t>54071019</t>
  </si>
  <si>
    <t>54071021</t>
  </si>
  <si>
    <t>54071022</t>
  </si>
  <si>
    <t>54071023</t>
  </si>
  <si>
    <t>54071024</t>
  </si>
  <si>
    <t>54071025</t>
  </si>
  <si>
    <t>54071026</t>
  </si>
  <si>
    <t>54071029</t>
  </si>
  <si>
    <t>54071031</t>
  </si>
  <si>
    <t>54071032</t>
  </si>
  <si>
    <t>54071033</t>
  </si>
  <si>
    <t>54071034</t>
  </si>
  <si>
    <t>54071035</t>
  </si>
  <si>
    <t>54071036</t>
  </si>
  <si>
    <t>54071039</t>
  </si>
  <si>
    <t>54071041</t>
  </si>
  <si>
    <t>54071042</t>
  </si>
  <si>
    <t>54071043</t>
  </si>
  <si>
    <t>54071044</t>
  </si>
  <si>
    <t>54071045</t>
  </si>
  <si>
    <t>54071046</t>
  </si>
  <si>
    <t>54071049</t>
  </si>
  <si>
    <t>54071091</t>
  </si>
  <si>
    <t>54071092</t>
  </si>
  <si>
    <t>54071093</t>
  </si>
  <si>
    <t>54071094</t>
  </si>
  <si>
    <t>54071095</t>
  </si>
  <si>
    <t>54071096</t>
  </si>
  <si>
    <t>54071099</t>
  </si>
  <si>
    <t>54072010</t>
  </si>
  <si>
    <t>54072020</t>
  </si>
  <si>
    <t>54072030</t>
  </si>
  <si>
    <t>54072040</t>
  </si>
  <si>
    <t>54072090</t>
  </si>
  <si>
    <t>54073010</t>
  </si>
  <si>
    <t>54073020</t>
  </si>
  <si>
    <t>54073030</t>
  </si>
  <si>
    <t>54073040</t>
  </si>
  <si>
    <t>54073090</t>
  </si>
  <si>
    <t>54074111</t>
  </si>
  <si>
    <t>54074112</t>
  </si>
  <si>
    <t>54074113</t>
  </si>
  <si>
    <t>54074114</t>
  </si>
  <si>
    <t>54074119</t>
  </si>
  <si>
    <t>54074121</t>
  </si>
  <si>
    <t>54074122</t>
  </si>
  <si>
    <t>54074123</t>
  </si>
  <si>
    <t>54074124</t>
  </si>
  <si>
    <t>54074129</t>
  </si>
  <si>
    <t>54074210</t>
  </si>
  <si>
    <t>54074220</t>
  </si>
  <si>
    <t>54074230</t>
  </si>
  <si>
    <t>54074240</t>
  </si>
  <si>
    <t>54074290</t>
  </si>
  <si>
    <t>54074300</t>
  </si>
  <si>
    <t>54074410</t>
  </si>
  <si>
    <t>54074420</t>
  </si>
  <si>
    <t>54074430</t>
  </si>
  <si>
    <t>54074440</t>
  </si>
  <si>
    <t>54074490</t>
  </si>
  <si>
    <t>54075111</t>
  </si>
  <si>
    <t>54075119</t>
  </si>
  <si>
    <t>54075121</t>
  </si>
  <si>
    <t>54075129</t>
  </si>
  <si>
    <t>54075210</t>
  </si>
  <si>
    <t>54075220</t>
  </si>
  <si>
    <t>54075230</t>
  </si>
  <si>
    <t>54075240</t>
  </si>
  <si>
    <t>54075290</t>
  </si>
  <si>
    <t>54075300</t>
  </si>
  <si>
    <t>54075410</t>
  </si>
  <si>
    <t>54075420</t>
  </si>
  <si>
    <t>54075430</t>
  </si>
  <si>
    <t>54075490</t>
  </si>
  <si>
    <t>54076110</t>
  </si>
  <si>
    <t>54076120</t>
  </si>
  <si>
    <t>54076190</t>
  </si>
  <si>
    <t>54076900</t>
  </si>
  <si>
    <t>54077110</t>
  </si>
  <si>
    <t>54077120</t>
  </si>
  <si>
    <t>54077200</t>
  </si>
  <si>
    <t>54077300</t>
  </si>
  <si>
    <t>54077400</t>
  </si>
  <si>
    <t>54078111</t>
  </si>
  <si>
    <t>54078112</t>
  </si>
  <si>
    <t>54078113</t>
  </si>
  <si>
    <t>54078114</t>
  </si>
  <si>
    <t>54078115</t>
  </si>
  <si>
    <t>54078116</t>
  </si>
  <si>
    <t>54078119</t>
  </si>
  <si>
    <t>54078121</t>
  </si>
  <si>
    <t>54078122</t>
  </si>
  <si>
    <t>54078123</t>
  </si>
  <si>
    <t>54078124</t>
  </si>
  <si>
    <t>54078125</t>
  </si>
  <si>
    <t>54078126</t>
  </si>
  <si>
    <t>54078129</t>
  </si>
  <si>
    <t>54078210</t>
  </si>
  <si>
    <t>54078220</t>
  </si>
  <si>
    <t>54078230</t>
  </si>
  <si>
    <t>54078240</t>
  </si>
  <si>
    <t>54078250</t>
  </si>
  <si>
    <t>54078260</t>
  </si>
  <si>
    <t>54078290</t>
  </si>
  <si>
    <t>54078300</t>
  </si>
  <si>
    <t>54078410</t>
  </si>
  <si>
    <t>54078420</t>
  </si>
  <si>
    <t>54078430</t>
  </si>
  <si>
    <t>54078440</t>
  </si>
  <si>
    <t>54078450</t>
  </si>
  <si>
    <t>54078460</t>
  </si>
  <si>
    <t>54078470</t>
  </si>
  <si>
    <t>54078490</t>
  </si>
  <si>
    <t>54079110</t>
  </si>
  <si>
    <t>54079120</t>
  </si>
  <si>
    <t>54079200</t>
  </si>
  <si>
    <t>54079300</t>
  </si>
  <si>
    <t>54079400</t>
  </si>
  <si>
    <t>5408</t>
  </si>
  <si>
    <t>54081000</t>
  </si>
  <si>
    <t>54082110</t>
  </si>
  <si>
    <t>54082120</t>
  </si>
  <si>
    <t>54082211</t>
  </si>
  <si>
    <t>54082212</t>
  </si>
  <si>
    <t>54082213</t>
  </si>
  <si>
    <t>54082214</t>
  </si>
  <si>
    <t>54082215</t>
  </si>
  <si>
    <t>54082216</t>
  </si>
  <si>
    <t>54082217</t>
  </si>
  <si>
    <t>54082218</t>
  </si>
  <si>
    <t>54082219</t>
  </si>
  <si>
    <t>54082220</t>
  </si>
  <si>
    <t>54082290</t>
  </si>
  <si>
    <t>54082300</t>
  </si>
  <si>
    <t>54082411</t>
  </si>
  <si>
    <t>54082412</t>
  </si>
  <si>
    <t>54082413</t>
  </si>
  <si>
    <t>54082414</t>
  </si>
  <si>
    <t>54082415</t>
  </si>
  <si>
    <t>54082416</t>
  </si>
  <si>
    <t>54082417</t>
  </si>
  <si>
    <t>54082418</t>
  </si>
  <si>
    <t>54082419</t>
  </si>
  <si>
    <t>54082490</t>
  </si>
  <si>
    <t>54083110</t>
  </si>
  <si>
    <t>54083120</t>
  </si>
  <si>
    <t>54083211</t>
  </si>
  <si>
    <t>54083212</t>
  </si>
  <si>
    <t>54083213</t>
  </si>
  <si>
    <t>54083214</t>
  </si>
  <si>
    <t>54083215</t>
  </si>
  <si>
    <t>54083219</t>
  </si>
  <si>
    <t>54083290</t>
  </si>
  <si>
    <t>54083300</t>
  </si>
  <si>
    <t>54083411</t>
  </si>
  <si>
    <t>54083412</t>
  </si>
  <si>
    <t>54083413</t>
  </si>
  <si>
    <t>54083414</t>
  </si>
  <si>
    <t>54083415</t>
  </si>
  <si>
    <t>54083416</t>
  </si>
  <si>
    <t>54083417</t>
  </si>
  <si>
    <t>54083418</t>
  </si>
  <si>
    <t>54083419</t>
  </si>
  <si>
    <t>54083420</t>
  </si>
  <si>
    <t>54083490</t>
  </si>
  <si>
    <t>55</t>
  </si>
  <si>
    <t>5501</t>
  </si>
  <si>
    <t>55011000</t>
  </si>
  <si>
    <t>55012000</t>
  </si>
  <si>
    <t>55013000</t>
  </si>
  <si>
    <t>55014000</t>
  </si>
  <si>
    <t>55019010</t>
  </si>
  <si>
    <t>55019090</t>
  </si>
  <si>
    <t>5502</t>
  </si>
  <si>
    <t>55020010</t>
  </si>
  <si>
    <t>55020020</t>
  </si>
  <si>
    <t>55020090</t>
  </si>
  <si>
    <t>5503</t>
  </si>
  <si>
    <t>55031000</t>
  </si>
  <si>
    <t>55031100</t>
  </si>
  <si>
    <t>55031900</t>
  </si>
  <si>
    <t>55032000</t>
  </si>
  <si>
    <t>55033000</t>
  </si>
  <si>
    <t>55034000</t>
  </si>
  <si>
    <t>55039010</t>
  </si>
  <si>
    <t>55039020</t>
  </si>
  <si>
    <t>55039090</t>
  </si>
  <si>
    <t>5504</t>
  </si>
  <si>
    <t>55041000</t>
  </si>
  <si>
    <t>55049010</t>
  </si>
  <si>
    <t>55049020</t>
  </si>
  <si>
    <t>55049030</t>
  </si>
  <si>
    <t>55049090</t>
  </si>
  <si>
    <t>5505</t>
  </si>
  <si>
    <t>55051010</t>
  </si>
  <si>
    <t>55051090</t>
  </si>
  <si>
    <t>55052000</t>
  </si>
  <si>
    <t>5506</t>
  </si>
  <si>
    <t>55061000</t>
  </si>
  <si>
    <t>55062000</t>
  </si>
  <si>
    <t>55063000</t>
  </si>
  <si>
    <t>55069010</t>
  </si>
  <si>
    <t>55069090</t>
  </si>
  <si>
    <t>5507</t>
  </si>
  <si>
    <t>55070010</t>
  </si>
  <si>
    <t>55070020</t>
  </si>
  <si>
    <t>55070030</t>
  </si>
  <si>
    <t>55070040</t>
  </si>
  <si>
    <t>55070090</t>
  </si>
  <si>
    <t>5508</t>
  </si>
  <si>
    <t>55081000</t>
  </si>
  <si>
    <t>55082000</t>
  </si>
  <si>
    <t>5509</t>
  </si>
  <si>
    <t>55091100</t>
  </si>
  <si>
    <t>55091200</t>
  </si>
  <si>
    <t>55092100</t>
  </si>
  <si>
    <t>55092200</t>
  </si>
  <si>
    <t>55093100</t>
  </si>
  <si>
    <t>55093200</t>
  </si>
  <si>
    <t>55094110</t>
  </si>
  <si>
    <t>55094120</t>
  </si>
  <si>
    <t>55094130</t>
  </si>
  <si>
    <t>55094190</t>
  </si>
  <si>
    <t>55094210</t>
  </si>
  <si>
    <t>55094220</t>
  </si>
  <si>
    <t>55094230</t>
  </si>
  <si>
    <t>55094290</t>
  </si>
  <si>
    <t>55095100</t>
  </si>
  <si>
    <t>55095200</t>
  </si>
  <si>
    <t>55095300</t>
  </si>
  <si>
    <t>55095900</t>
  </si>
  <si>
    <t>55096100</t>
  </si>
  <si>
    <t>55096200</t>
  </si>
  <si>
    <t>55096900</t>
  </si>
  <si>
    <t>55099100</t>
  </si>
  <si>
    <t>55099200</t>
  </si>
  <si>
    <t>55099900</t>
  </si>
  <si>
    <t>5510</t>
  </si>
  <si>
    <t>55101110</t>
  </si>
  <si>
    <t>55101120</t>
  </si>
  <si>
    <t>55101190</t>
  </si>
  <si>
    <t>55101210</t>
  </si>
  <si>
    <t>55101220</t>
  </si>
  <si>
    <t>55101290</t>
  </si>
  <si>
    <t>55102010</t>
  </si>
  <si>
    <t>55102020</t>
  </si>
  <si>
    <t>55102090</t>
  </si>
  <si>
    <t>55103010</t>
  </si>
  <si>
    <t>55103020</t>
  </si>
  <si>
    <t>55103090</t>
  </si>
  <si>
    <t>55109010</t>
  </si>
  <si>
    <t>55109020</t>
  </si>
  <si>
    <t>55109090</t>
  </si>
  <si>
    <t>5511</t>
  </si>
  <si>
    <t>55111000</t>
  </si>
  <si>
    <t>55112000</t>
  </si>
  <si>
    <t>55113010</t>
  </si>
  <si>
    <t>55113090</t>
  </si>
  <si>
    <t>5512</t>
  </si>
  <si>
    <t>55121110</t>
  </si>
  <si>
    <t>55121120</t>
  </si>
  <si>
    <t>55121910</t>
  </si>
  <si>
    <t>55121920</t>
  </si>
  <si>
    <t>55121990</t>
  </si>
  <si>
    <t>55122110</t>
  </si>
  <si>
    <t>55122120</t>
  </si>
  <si>
    <t>55122910</t>
  </si>
  <si>
    <t>55122920</t>
  </si>
  <si>
    <t>55122990</t>
  </si>
  <si>
    <t>55129110</t>
  </si>
  <si>
    <t>55129120</t>
  </si>
  <si>
    <t>55129910</t>
  </si>
  <si>
    <t>55129920</t>
  </si>
  <si>
    <t>55129990</t>
  </si>
  <si>
    <t>5513</t>
  </si>
  <si>
    <t>55131110</t>
  </si>
  <si>
    <t>55131120</t>
  </si>
  <si>
    <t>55131210</t>
  </si>
  <si>
    <t>55131220</t>
  </si>
  <si>
    <t>55131310</t>
  </si>
  <si>
    <t>55131320</t>
  </si>
  <si>
    <t>55131910</t>
  </si>
  <si>
    <t>55131920</t>
  </si>
  <si>
    <t>55132100</t>
  </si>
  <si>
    <t>55132200</t>
  </si>
  <si>
    <t>55132300</t>
  </si>
  <si>
    <t>55132900</t>
  </si>
  <si>
    <t>55133100</t>
  </si>
  <si>
    <t>55133200</t>
  </si>
  <si>
    <t>55133300</t>
  </si>
  <si>
    <t>55133900</t>
  </si>
  <si>
    <t>55134100</t>
  </si>
  <si>
    <t>55134200</t>
  </si>
  <si>
    <t>55134300</t>
  </si>
  <si>
    <t>55134900</t>
  </si>
  <si>
    <t>5514</t>
  </si>
  <si>
    <t>55141110</t>
  </si>
  <si>
    <t>55141120</t>
  </si>
  <si>
    <t>55141210</t>
  </si>
  <si>
    <t>55141220</t>
  </si>
  <si>
    <t>55141310</t>
  </si>
  <si>
    <t>55141320</t>
  </si>
  <si>
    <t>55141910</t>
  </si>
  <si>
    <t>55141920</t>
  </si>
  <si>
    <t>55142100</t>
  </si>
  <si>
    <t>55142200</t>
  </si>
  <si>
    <t>55142300</t>
  </si>
  <si>
    <t>55142900</t>
  </si>
  <si>
    <t>55143011</t>
  </si>
  <si>
    <t>55143012</t>
  </si>
  <si>
    <t>55143013</t>
  </si>
  <si>
    <t>55143019</t>
  </si>
  <si>
    <t>55143100</t>
  </si>
  <si>
    <t>55143200</t>
  </si>
  <si>
    <t>55143300</t>
  </si>
  <si>
    <t>55143900</t>
  </si>
  <si>
    <t>55144100</t>
  </si>
  <si>
    <t>55144200</t>
  </si>
  <si>
    <t>55144300</t>
  </si>
  <si>
    <t>55144900</t>
  </si>
  <si>
    <t>5515</t>
  </si>
  <si>
    <t>55151110</t>
  </si>
  <si>
    <t>55151120</t>
  </si>
  <si>
    <t>55151130</t>
  </si>
  <si>
    <t>55151140</t>
  </si>
  <si>
    <t>55151190</t>
  </si>
  <si>
    <t>55151210</t>
  </si>
  <si>
    <t>55151220</t>
  </si>
  <si>
    <t>55151230</t>
  </si>
  <si>
    <t>55151240</t>
  </si>
  <si>
    <t>55151290</t>
  </si>
  <si>
    <t>55151310</t>
  </si>
  <si>
    <t>55151320</t>
  </si>
  <si>
    <t>55151330</t>
  </si>
  <si>
    <t>55151340</t>
  </si>
  <si>
    <t>55151390</t>
  </si>
  <si>
    <t>55151910</t>
  </si>
  <si>
    <t>55151920</t>
  </si>
  <si>
    <t>55151930</t>
  </si>
  <si>
    <t>55151940</t>
  </si>
  <si>
    <t>55151990</t>
  </si>
  <si>
    <t>55152110</t>
  </si>
  <si>
    <t>55152120</t>
  </si>
  <si>
    <t>55152130</t>
  </si>
  <si>
    <t>55152140</t>
  </si>
  <si>
    <t>55152190</t>
  </si>
  <si>
    <t>55152210</t>
  </si>
  <si>
    <t>55152220</t>
  </si>
  <si>
    <t>55152230</t>
  </si>
  <si>
    <t>55152240</t>
  </si>
  <si>
    <t>55152290</t>
  </si>
  <si>
    <t>55152910</t>
  </si>
  <si>
    <t>55152920</t>
  </si>
  <si>
    <t>55152930</t>
  </si>
  <si>
    <t>55152940</t>
  </si>
  <si>
    <t>55152990</t>
  </si>
  <si>
    <t>55159110</t>
  </si>
  <si>
    <t>55159120</t>
  </si>
  <si>
    <t>55159130</t>
  </si>
  <si>
    <t>55159140</t>
  </si>
  <si>
    <t>55159190</t>
  </si>
  <si>
    <t>55159210</t>
  </si>
  <si>
    <t>55159220</t>
  </si>
  <si>
    <t>55159230</t>
  </si>
  <si>
    <t>55159240</t>
  </si>
  <si>
    <t>55159290</t>
  </si>
  <si>
    <t>55159910</t>
  </si>
  <si>
    <t>55159920</t>
  </si>
  <si>
    <t>55159930</t>
  </si>
  <si>
    <t>55159940</t>
  </si>
  <si>
    <t>55159990</t>
  </si>
  <si>
    <t>5516</t>
  </si>
  <si>
    <t>55161110</t>
  </si>
  <si>
    <t>55161120</t>
  </si>
  <si>
    <t>55161200</t>
  </si>
  <si>
    <t>55161300</t>
  </si>
  <si>
    <t>55161410</t>
  </si>
  <si>
    <t>55161420</t>
  </si>
  <si>
    <t>55161490</t>
  </si>
  <si>
    <t>55162110</t>
  </si>
  <si>
    <t>55162120</t>
  </si>
  <si>
    <t>55162200</t>
  </si>
  <si>
    <t>55162300</t>
  </si>
  <si>
    <t>55162400</t>
  </si>
  <si>
    <t>55163110</t>
  </si>
  <si>
    <t>55163120</t>
  </si>
  <si>
    <t>55163200</t>
  </si>
  <si>
    <t>55163300</t>
  </si>
  <si>
    <t>55163400</t>
  </si>
  <si>
    <t>55164110</t>
  </si>
  <si>
    <t>55164120</t>
  </si>
  <si>
    <t>55164200</t>
  </si>
  <si>
    <t>55164300</t>
  </si>
  <si>
    <t>55164400</t>
  </si>
  <si>
    <t>55169110</t>
  </si>
  <si>
    <t>55169120</t>
  </si>
  <si>
    <t>55169200</t>
  </si>
  <si>
    <t>55169300</t>
  </si>
  <si>
    <t>55169400</t>
  </si>
  <si>
    <t>56</t>
  </si>
  <si>
    <t>5601</t>
  </si>
  <si>
    <t>56011000</t>
  </si>
  <si>
    <t>56012110</t>
  </si>
  <si>
    <t>56012190</t>
  </si>
  <si>
    <t>56012200</t>
  </si>
  <si>
    <t>56012900</t>
  </si>
  <si>
    <t>56013000</t>
  </si>
  <si>
    <t>5602</t>
  </si>
  <si>
    <t>56021000</t>
  </si>
  <si>
    <t>56022100</t>
  </si>
  <si>
    <t>56022910</t>
  </si>
  <si>
    <t>56022920</t>
  </si>
  <si>
    <t>56022990</t>
  </si>
  <si>
    <t>56029010</t>
  </si>
  <si>
    <t>56029090</t>
  </si>
  <si>
    <t>5603</t>
  </si>
  <si>
    <t>56031100</t>
  </si>
  <si>
    <t>56031200</t>
  </si>
  <si>
    <t>56031300</t>
  </si>
  <si>
    <t>56031400</t>
  </si>
  <si>
    <t>56039100</t>
  </si>
  <si>
    <t>56039200</t>
  </si>
  <si>
    <t>56039300</t>
  </si>
  <si>
    <t>56039400</t>
  </si>
  <si>
    <t>5604</t>
  </si>
  <si>
    <t>56041000</t>
  </si>
  <si>
    <t>56042010</t>
  </si>
  <si>
    <t>56042090</t>
  </si>
  <si>
    <t>56049000</t>
  </si>
  <si>
    <t>5605</t>
  </si>
  <si>
    <t>56050010</t>
  </si>
  <si>
    <t>56050020</t>
  </si>
  <si>
    <t>56050090</t>
  </si>
  <si>
    <t>5606</t>
  </si>
  <si>
    <t>56060010</t>
  </si>
  <si>
    <t>56060020</t>
  </si>
  <si>
    <t>56060030</t>
  </si>
  <si>
    <t>56060090</t>
  </si>
  <si>
    <t>5607</t>
  </si>
  <si>
    <t>56071010</t>
  </si>
  <si>
    <t>56071090</t>
  </si>
  <si>
    <t>56072100</t>
  </si>
  <si>
    <t>56072900</t>
  </si>
  <si>
    <t>56073000</t>
  </si>
  <si>
    <t>56074100</t>
  </si>
  <si>
    <t>56074900</t>
  </si>
  <si>
    <t>56075010</t>
  </si>
  <si>
    <t>56075020</t>
  </si>
  <si>
    <t>56075030</t>
  </si>
  <si>
    <t>56075040</t>
  </si>
  <si>
    <t>56075090</t>
  </si>
  <si>
    <t>56079010</t>
  </si>
  <si>
    <t>56079020</t>
  </si>
  <si>
    <t>56079090</t>
  </si>
  <si>
    <t>5608</t>
  </si>
  <si>
    <t>56081110</t>
  </si>
  <si>
    <t>56081190</t>
  </si>
  <si>
    <t>56081900</t>
  </si>
  <si>
    <t>56089010</t>
  </si>
  <si>
    <t>56089020</t>
  </si>
  <si>
    <t>56089090</t>
  </si>
  <si>
    <t>5609</t>
  </si>
  <si>
    <t>56090010</t>
  </si>
  <si>
    <t>56090020</t>
  </si>
  <si>
    <t>56090030</t>
  </si>
  <si>
    <t>56090090</t>
  </si>
  <si>
    <t>57</t>
  </si>
  <si>
    <t>5701</t>
  </si>
  <si>
    <t>57011000</t>
  </si>
  <si>
    <t>57019010</t>
  </si>
  <si>
    <t>57019020</t>
  </si>
  <si>
    <t>57019090</t>
  </si>
  <si>
    <t>5702</t>
  </si>
  <si>
    <t>57021000</t>
  </si>
  <si>
    <t>57022010</t>
  </si>
  <si>
    <t>57022020</t>
  </si>
  <si>
    <t>57022090</t>
  </si>
  <si>
    <t>57023110</t>
  </si>
  <si>
    <t>57023120</t>
  </si>
  <si>
    <t>57023130</t>
  </si>
  <si>
    <t>57023140</t>
  </si>
  <si>
    <t>57023190</t>
  </si>
  <si>
    <t>57023210</t>
  </si>
  <si>
    <t>57023220</t>
  </si>
  <si>
    <t>57023290</t>
  </si>
  <si>
    <t>57023910</t>
  </si>
  <si>
    <t>57023920</t>
  </si>
  <si>
    <t>57024110</t>
  </si>
  <si>
    <t>57024120</t>
  </si>
  <si>
    <t>57024130</t>
  </si>
  <si>
    <t>57024140</t>
  </si>
  <si>
    <t>57024210</t>
  </si>
  <si>
    <t>57024220</t>
  </si>
  <si>
    <t>57024230</t>
  </si>
  <si>
    <t>57024290</t>
  </si>
  <si>
    <t>57024910</t>
  </si>
  <si>
    <t>57024920</t>
  </si>
  <si>
    <t>57024990</t>
  </si>
  <si>
    <t>57025021</t>
  </si>
  <si>
    <t>57025022</t>
  </si>
  <si>
    <t>57025029</t>
  </si>
  <si>
    <t>57025031</t>
  </si>
  <si>
    <t>57025032</t>
  </si>
  <si>
    <t>57025033</t>
  </si>
  <si>
    <t>57025039</t>
  </si>
  <si>
    <t>57025110</t>
  </si>
  <si>
    <t>57025120</t>
  </si>
  <si>
    <t>57025130</t>
  </si>
  <si>
    <t>57025140</t>
  </si>
  <si>
    <t>57025210</t>
  </si>
  <si>
    <t>57025220</t>
  </si>
  <si>
    <t>57025290</t>
  </si>
  <si>
    <t>57025910</t>
  </si>
  <si>
    <t>57025920</t>
  </si>
  <si>
    <t>57025930</t>
  </si>
  <si>
    <t>57025990</t>
  </si>
  <si>
    <t>57029110</t>
  </si>
  <si>
    <t>57029120</t>
  </si>
  <si>
    <t>57029130</t>
  </si>
  <si>
    <t>57029140</t>
  </si>
  <si>
    <t>57029210</t>
  </si>
  <si>
    <t>57029220</t>
  </si>
  <si>
    <t>57029290</t>
  </si>
  <si>
    <t>57029910</t>
  </si>
  <si>
    <t>57029920</t>
  </si>
  <si>
    <t>57029990</t>
  </si>
  <si>
    <t>5703</t>
  </si>
  <si>
    <t>57031010</t>
  </si>
  <si>
    <t>57031020</t>
  </si>
  <si>
    <t>57031090</t>
  </si>
  <si>
    <t>57032010</t>
  </si>
  <si>
    <t>57032020</t>
  </si>
  <si>
    <t>57032090</t>
  </si>
  <si>
    <t>57033010</t>
  </si>
  <si>
    <t>57033020</t>
  </si>
  <si>
    <t>57033090</t>
  </si>
  <si>
    <t>57039010</t>
  </si>
  <si>
    <t>57039020</t>
  </si>
  <si>
    <t>57039090</t>
  </si>
  <si>
    <t>5704</t>
  </si>
  <si>
    <t>57041000</t>
  </si>
  <si>
    <t>57049010</t>
  </si>
  <si>
    <t>57049020</t>
  </si>
  <si>
    <t>57049090</t>
  </si>
  <si>
    <t>5705</t>
  </si>
  <si>
    <t>57050011</t>
  </si>
  <si>
    <t>57050019</t>
  </si>
  <si>
    <t>57050021</t>
  </si>
  <si>
    <t>57050022</t>
  </si>
  <si>
    <t>57050023</t>
  </si>
  <si>
    <t>57050024</t>
  </si>
  <si>
    <t>57050029</t>
  </si>
  <si>
    <t>57050031</t>
  </si>
  <si>
    <t>57050032</t>
  </si>
  <si>
    <t>57050039</t>
  </si>
  <si>
    <t>57050041</t>
  </si>
  <si>
    <t>57050042</t>
  </si>
  <si>
    <t>57050049</t>
  </si>
  <si>
    <t>57050090</t>
  </si>
  <si>
    <t>58</t>
  </si>
  <si>
    <t>5801</t>
  </si>
  <si>
    <t>58011000</t>
  </si>
  <si>
    <t>58012100</t>
  </si>
  <si>
    <t>58012210</t>
  </si>
  <si>
    <t>58012290</t>
  </si>
  <si>
    <t>58012300</t>
  </si>
  <si>
    <t>58012600</t>
  </si>
  <si>
    <t>58012710</t>
  </si>
  <si>
    <t>58012720</t>
  </si>
  <si>
    <t>58012790</t>
  </si>
  <si>
    <t>58013100</t>
  </si>
  <si>
    <t>58013200</t>
  </si>
  <si>
    <t>58013300</t>
  </si>
  <si>
    <t>58013610</t>
  </si>
  <si>
    <t>58013690</t>
  </si>
  <si>
    <t>58013710</t>
  </si>
  <si>
    <t>58013720</t>
  </si>
  <si>
    <t>58013790</t>
  </si>
  <si>
    <t>58019010</t>
  </si>
  <si>
    <t>58019090</t>
  </si>
  <si>
    <t>5802</t>
  </si>
  <si>
    <t>58021100</t>
  </si>
  <si>
    <t>58021910</t>
  </si>
  <si>
    <t>58021920</t>
  </si>
  <si>
    <t>58021930</t>
  </si>
  <si>
    <t>58021940</t>
  </si>
  <si>
    <t>58021950</t>
  </si>
  <si>
    <t>58021990</t>
  </si>
  <si>
    <t>58022000</t>
  </si>
  <si>
    <t>58023000</t>
  </si>
  <si>
    <t>580300</t>
  </si>
  <si>
    <t>58030011</t>
  </si>
  <si>
    <t>58030012</t>
  </si>
  <si>
    <t>58030013</t>
  </si>
  <si>
    <t>58030014</t>
  </si>
  <si>
    <t>58030015</t>
  </si>
  <si>
    <t>58030019</t>
  </si>
  <si>
    <t>58030091</t>
  </si>
  <si>
    <t>58030092</t>
  </si>
  <si>
    <t>58030093</t>
  </si>
  <si>
    <t>58030099</t>
  </si>
  <si>
    <t>58031010</t>
  </si>
  <si>
    <t>58031020</t>
  </si>
  <si>
    <t>58031030</t>
  </si>
  <si>
    <t>58031040</t>
  </si>
  <si>
    <t>58031050</t>
  </si>
  <si>
    <t>58031090</t>
  </si>
  <si>
    <t>58039010</t>
  </si>
  <si>
    <t>58039020</t>
  </si>
  <si>
    <t>58039030</t>
  </si>
  <si>
    <t>58039090</t>
  </si>
  <si>
    <t>5804</t>
  </si>
  <si>
    <t>58041010</t>
  </si>
  <si>
    <t>58041090</t>
  </si>
  <si>
    <t>58042100</t>
  </si>
  <si>
    <t>58042910</t>
  </si>
  <si>
    <t>58042990</t>
  </si>
  <si>
    <t>58043000</t>
  </si>
  <si>
    <t>5805</t>
  </si>
  <si>
    <t>58050010</t>
  </si>
  <si>
    <t>58050020</t>
  </si>
  <si>
    <t>58050090</t>
  </si>
  <si>
    <t>5806</t>
  </si>
  <si>
    <t>58061000</t>
  </si>
  <si>
    <t>58062000</t>
  </si>
  <si>
    <t>58063110</t>
  </si>
  <si>
    <t>58063120</t>
  </si>
  <si>
    <t>58063190</t>
  </si>
  <si>
    <t>58063200</t>
  </si>
  <si>
    <t>58063910</t>
  </si>
  <si>
    <t>58063920</t>
  </si>
  <si>
    <t>58063930</t>
  </si>
  <si>
    <t>58063990</t>
  </si>
  <si>
    <t>58064000</t>
  </si>
  <si>
    <t>5807</t>
  </si>
  <si>
    <t>58071010</t>
  </si>
  <si>
    <t>58071020</t>
  </si>
  <si>
    <t>58071090</t>
  </si>
  <si>
    <t>58079010</t>
  </si>
  <si>
    <t>58079090</t>
  </si>
  <si>
    <t>5808</t>
  </si>
  <si>
    <t>58081010</t>
  </si>
  <si>
    <t>58081090</t>
  </si>
  <si>
    <t>58089010</t>
  </si>
  <si>
    <t>58089020</t>
  </si>
  <si>
    <t>58089030</t>
  </si>
  <si>
    <t>58089040</t>
  </si>
  <si>
    <t>58089050</t>
  </si>
  <si>
    <t>58089060</t>
  </si>
  <si>
    <t>58089090</t>
  </si>
  <si>
    <t>5809</t>
  </si>
  <si>
    <t>58090010</t>
  </si>
  <si>
    <t>58090090</t>
  </si>
  <si>
    <t>5810</t>
  </si>
  <si>
    <t>58101000</t>
  </si>
  <si>
    <t>58109100</t>
  </si>
  <si>
    <t>58109210</t>
  </si>
  <si>
    <t>58109290</t>
  </si>
  <si>
    <t>58109900</t>
  </si>
  <si>
    <t>5811</t>
  </si>
  <si>
    <t>58110010</t>
  </si>
  <si>
    <t>58110020</t>
  </si>
  <si>
    <t>58110090</t>
  </si>
  <si>
    <t>59</t>
  </si>
  <si>
    <t>5901</t>
  </si>
  <si>
    <t>59011010</t>
  </si>
  <si>
    <t>59011020</t>
  </si>
  <si>
    <t>59011090</t>
  </si>
  <si>
    <t>59019010</t>
  </si>
  <si>
    <t>59019020</t>
  </si>
  <si>
    <t>59019090</t>
  </si>
  <si>
    <t>5902</t>
  </si>
  <si>
    <t>59021010</t>
  </si>
  <si>
    <t>59021090</t>
  </si>
  <si>
    <t>59022010</t>
  </si>
  <si>
    <t>59022090</t>
  </si>
  <si>
    <t>59023010</t>
  </si>
  <si>
    <t>59023090</t>
  </si>
  <si>
    <t>59029010</t>
  </si>
  <si>
    <t>59029090</t>
  </si>
  <si>
    <t>5903</t>
  </si>
  <si>
    <t>59031010</t>
  </si>
  <si>
    <t>59031090</t>
  </si>
  <si>
    <t>59032010</t>
  </si>
  <si>
    <t>59032090</t>
  </si>
  <si>
    <t>59039010</t>
  </si>
  <si>
    <t>59039020</t>
  </si>
  <si>
    <t>59039090</t>
  </si>
  <si>
    <t>5904</t>
  </si>
  <si>
    <t>59041000</t>
  </si>
  <si>
    <t>59049010</t>
  </si>
  <si>
    <t>59049090</t>
  </si>
  <si>
    <t>5905</t>
  </si>
  <si>
    <t>59050010</t>
  </si>
  <si>
    <t>59050090</t>
  </si>
  <si>
    <t>59051010</t>
  </si>
  <si>
    <t>59051090</t>
  </si>
  <si>
    <t>5906</t>
  </si>
  <si>
    <t>59061000</t>
  </si>
  <si>
    <t>59069110</t>
  </si>
  <si>
    <t>59069190</t>
  </si>
  <si>
    <t>59069910</t>
  </si>
  <si>
    <t>59069920</t>
  </si>
  <si>
    <t>59069990</t>
  </si>
  <si>
    <t>5907</t>
  </si>
  <si>
    <t>59070011</t>
  </si>
  <si>
    <t>59070012</t>
  </si>
  <si>
    <t>59070019</t>
  </si>
  <si>
    <t>59070091</t>
  </si>
  <si>
    <t>59070092</t>
  </si>
  <si>
    <t>59070093</t>
  </si>
  <si>
    <t>59070099</t>
  </si>
  <si>
    <t>5908</t>
  </si>
  <si>
    <t>59080010</t>
  </si>
  <si>
    <t>59080020</t>
  </si>
  <si>
    <t>59080090</t>
  </si>
  <si>
    <t>5909</t>
  </si>
  <si>
    <t>59090010</t>
  </si>
  <si>
    <t>59090020</t>
  </si>
  <si>
    <t>59090090</t>
  </si>
  <si>
    <t>5910</t>
  </si>
  <si>
    <t>59100010</t>
  </si>
  <si>
    <t>59100020</t>
  </si>
  <si>
    <t>59100030</t>
  </si>
  <si>
    <t>59100040</t>
  </si>
  <si>
    <t>59100050</t>
  </si>
  <si>
    <t>59100060</t>
  </si>
  <si>
    <t>59100090</t>
  </si>
  <si>
    <t>5911</t>
  </si>
  <si>
    <t>59111000</t>
  </si>
  <si>
    <t>59112000</t>
  </si>
  <si>
    <t>59113110</t>
  </si>
  <si>
    <t>59113120</t>
  </si>
  <si>
    <t>59113130</t>
  </si>
  <si>
    <t>59113140</t>
  </si>
  <si>
    <t>59113150</t>
  </si>
  <si>
    <t>59113190</t>
  </si>
  <si>
    <t>59113210</t>
  </si>
  <si>
    <t>59113220</t>
  </si>
  <si>
    <t>59113230</t>
  </si>
  <si>
    <t>59113240</t>
  </si>
  <si>
    <t>59113250</t>
  </si>
  <si>
    <t>59113290</t>
  </si>
  <si>
    <t>59114000</t>
  </si>
  <si>
    <t>59119010</t>
  </si>
  <si>
    <t>59119020</t>
  </si>
  <si>
    <t>59119090</t>
  </si>
  <si>
    <t>60</t>
  </si>
  <si>
    <t>6001</t>
  </si>
  <si>
    <t>60011010</t>
  </si>
  <si>
    <t>60011020</t>
  </si>
  <si>
    <t>60011090</t>
  </si>
  <si>
    <t>60012100</t>
  </si>
  <si>
    <t>60012200</t>
  </si>
  <si>
    <t>60012900</t>
  </si>
  <si>
    <t>60019100</t>
  </si>
  <si>
    <t>60019200</t>
  </si>
  <si>
    <t>60019910</t>
  </si>
  <si>
    <t>60019990</t>
  </si>
  <si>
    <t>6002</t>
  </si>
  <si>
    <t>60024000</t>
  </si>
  <si>
    <t>60029000</t>
  </si>
  <si>
    <t>6003</t>
  </si>
  <si>
    <t>60031000</t>
  </si>
  <si>
    <t>60032000</t>
  </si>
  <si>
    <t>60033000</t>
  </si>
  <si>
    <t>60034000</t>
  </si>
  <si>
    <t>60039000</t>
  </si>
  <si>
    <t>6004</t>
  </si>
  <si>
    <t>60041000</t>
  </si>
  <si>
    <t>60049000</t>
  </si>
  <si>
    <t>6005</t>
  </si>
  <si>
    <t>60051000</t>
  </si>
  <si>
    <t>60052100</t>
  </si>
  <si>
    <t>60052200</t>
  </si>
  <si>
    <t>60052300</t>
  </si>
  <si>
    <t>60052400</t>
  </si>
  <si>
    <t>60053100</t>
  </si>
  <si>
    <t>60053200</t>
  </si>
  <si>
    <t>60053300</t>
  </si>
  <si>
    <t>60053400</t>
  </si>
  <si>
    <t>60054100</t>
  </si>
  <si>
    <t>60054200</t>
  </si>
  <si>
    <t>60054300</t>
  </si>
  <si>
    <t>60054400</t>
  </si>
  <si>
    <t>60059000</t>
  </si>
  <si>
    <t>6006</t>
  </si>
  <si>
    <t>60061000</t>
  </si>
  <si>
    <t>60062100</t>
  </si>
  <si>
    <t>60062200</t>
  </si>
  <si>
    <t>60062300</t>
  </si>
  <si>
    <t>60062400</t>
  </si>
  <si>
    <t>60063100</t>
  </si>
  <si>
    <t>60063200</t>
  </si>
  <si>
    <t>60063300</t>
  </si>
  <si>
    <t>60063400</t>
  </si>
  <si>
    <t>60064100</t>
  </si>
  <si>
    <t>60064200</t>
  </si>
  <si>
    <t>60064300</t>
  </si>
  <si>
    <t>60064400</t>
  </si>
  <si>
    <t>60069000</t>
  </si>
  <si>
    <t>61</t>
  </si>
  <si>
    <t>6101</t>
  </si>
  <si>
    <t>61011010</t>
  </si>
  <si>
    <t>61011020</t>
  </si>
  <si>
    <t>61011090</t>
  </si>
  <si>
    <t>61012000</t>
  </si>
  <si>
    <t>61013010</t>
  </si>
  <si>
    <t>61013020</t>
  </si>
  <si>
    <t>61019010</t>
  </si>
  <si>
    <t>61019090</t>
  </si>
  <si>
    <t>6102</t>
  </si>
  <si>
    <t>61021000</t>
  </si>
  <si>
    <t>61022000</t>
  </si>
  <si>
    <t>61023010</t>
  </si>
  <si>
    <t>61023020</t>
  </si>
  <si>
    <t>61029010</t>
  </si>
  <si>
    <t>61029090</t>
  </si>
  <si>
    <t>6103</t>
  </si>
  <si>
    <t>61031010</t>
  </si>
  <si>
    <t>61031020</t>
  </si>
  <si>
    <t>61031030</t>
  </si>
  <si>
    <t>61031090</t>
  </si>
  <si>
    <t>61031100</t>
  </si>
  <si>
    <t>61031200</t>
  </si>
  <si>
    <t>61031910</t>
  </si>
  <si>
    <t>61031920</t>
  </si>
  <si>
    <t>61031930</t>
  </si>
  <si>
    <t>61031990</t>
  </si>
  <si>
    <t>61032100</t>
  </si>
  <si>
    <t>61032200</t>
  </si>
  <si>
    <t>61032300</t>
  </si>
  <si>
    <t>61032910</t>
  </si>
  <si>
    <t>61032920</t>
  </si>
  <si>
    <t>61032990</t>
  </si>
  <si>
    <t>61033100</t>
  </si>
  <si>
    <t>61033200</t>
  </si>
  <si>
    <t>61033300</t>
  </si>
  <si>
    <t>61033910</t>
  </si>
  <si>
    <t>61033920</t>
  </si>
  <si>
    <t>61033990</t>
  </si>
  <si>
    <t>61034100</t>
  </si>
  <si>
    <t>61034200</t>
  </si>
  <si>
    <t>61034300</t>
  </si>
  <si>
    <t>61034910</t>
  </si>
  <si>
    <t>61034920</t>
  </si>
  <si>
    <t>61034990</t>
  </si>
  <si>
    <t>6104</t>
  </si>
  <si>
    <t>61041100</t>
  </si>
  <si>
    <t>61041200</t>
  </si>
  <si>
    <t>61041300</t>
  </si>
  <si>
    <t>61041910</t>
  </si>
  <si>
    <t>61041920</t>
  </si>
  <si>
    <t>61041990</t>
  </si>
  <si>
    <t>61042100</t>
  </si>
  <si>
    <t>61042200</t>
  </si>
  <si>
    <t>61042300</t>
  </si>
  <si>
    <t>61042910</t>
  </si>
  <si>
    <t>61042920</t>
  </si>
  <si>
    <t>61042990</t>
  </si>
  <si>
    <t>61043100</t>
  </si>
  <si>
    <t>61043200</t>
  </si>
  <si>
    <t>61043300</t>
  </si>
  <si>
    <t>61043910</t>
  </si>
  <si>
    <t>61043920</t>
  </si>
  <si>
    <t>61043990</t>
  </si>
  <si>
    <t>61044100</t>
  </si>
  <si>
    <t>61044200</t>
  </si>
  <si>
    <t>61044300</t>
  </si>
  <si>
    <t>61044400</t>
  </si>
  <si>
    <t>61044910</t>
  </si>
  <si>
    <t>61044990</t>
  </si>
  <si>
    <t>61045100</t>
  </si>
  <si>
    <t>61045200</t>
  </si>
  <si>
    <t>61045300</t>
  </si>
  <si>
    <t>61045910</t>
  </si>
  <si>
    <t>61045920</t>
  </si>
  <si>
    <t>61045990</t>
  </si>
  <si>
    <t>61046100</t>
  </si>
  <si>
    <t>61046200</t>
  </si>
  <si>
    <t>61046300</t>
  </si>
  <si>
    <t>61046910</t>
  </si>
  <si>
    <t>61046920</t>
  </si>
  <si>
    <t>61046990</t>
  </si>
  <si>
    <t>6105</t>
  </si>
  <si>
    <t>61051010</t>
  </si>
  <si>
    <t>61051020</t>
  </si>
  <si>
    <t>61051090</t>
  </si>
  <si>
    <t>61052010</t>
  </si>
  <si>
    <t>61052020</t>
  </si>
  <si>
    <t>61059010</t>
  </si>
  <si>
    <t>61059090</t>
  </si>
  <si>
    <t>6106</t>
  </si>
  <si>
    <t>61061000</t>
  </si>
  <si>
    <t>61062010</t>
  </si>
  <si>
    <t>61062020</t>
  </si>
  <si>
    <t>61069010</t>
  </si>
  <si>
    <t>61069020</t>
  </si>
  <si>
    <t>61069090</t>
  </si>
  <si>
    <t>6107</t>
  </si>
  <si>
    <t>61071100</t>
  </si>
  <si>
    <t>61071210</t>
  </si>
  <si>
    <t>61071220</t>
  </si>
  <si>
    <t>61071910</t>
  </si>
  <si>
    <t>61071990</t>
  </si>
  <si>
    <t>61072100</t>
  </si>
  <si>
    <t>61072210</t>
  </si>
  <si>
    <t>61072220</t>
  </si>
  <si>
    <t>61072910</t>
  </si>
  <si>
    <t>61072920</t>
  </si>
  <si>
    <t>61072990</t>
  </si>
  <si>
    <t>61079110</t>
  </si>
  <si>
    <t>61079190</t>
  </si>
  <si>
    <t>61079210</t>
  </si>
  <si>
    <t>61079220</t>
  </si>
  <si>
    <t>61079910</t>
  </si>
  <si>
    <t>61079920</t>
  </si>
  <si>
    <t>61079990</t>
  </si>
  <si>
    <t>6108</t>
  </si>
  <si>
    <t>61081110</t>
  </si>
  <si>
    <t>61081120</t>
  </si>
  <si>
    <t>61081910</t>
  </si>
  <si>
    <t>61081920</t>
  </si>
  <si>
    <t>61081990</t>
  </si>
  <si>
    <t>61082100</t>
  </si>
  <si>
    <t>61082210</t>
  </si>
  <si>
    <t>61082220</t>
  </si>
  <si>
    <t>61082910</t>
  </si>
  <si>
    <t>61082990</t>
  </si>
  <si>
    <t>61083100</t>
  </si>
  <si>
    <t>61083210</t>
  </si>
  <si>
    <t>61083220</t>
  </si>
  <si>
    <t>61083910</t>
  </si>
  <si>
    <t>61083990</t>
  </si>
  <si>
    <t>61089100</t>
  </si>
  <si>
    <t>61089210</t>
  </si>
  <si>
    <t>61089220</t>
  </si>
  <si>
    <t>61089910</t>
  </si>
  <si>
    <t>61089920</t>
  </si>
  <si>
    <t>61089990</t>
  </si>
  <si>
    <t>6109</t>
  </si>
  <si>
    <t>61091000</t>
  </si>
  <si>
    <t>61099010</t>
  </si>
  <si>
    <t>61099020</t>
  </si>
  <si>
    <t>61099030</t>
  </si>
  <si>
    <t>61099040</t>
  </si>
  <si>
    <t>61099090</t>
  </si>
  <si>
    <t>6110</t>
  </si>
  <si>
    <t>61101110</t>
  </si>
  <si>
    <t>61101120</t>
  </si>
  <si>
    <t>61101190</t>
  </si>
  <si>
    <t>61101200</t>
  </si>
  <si>
    <t>61101900</t>
  </si>
  <si>
    <t>61102000</t>
  </si>
  <si>
    <t>61103010</t>
  </si>
  <si>
    <t>61103020</t>
  </si>
  <si>
    <t>61109000</t>
  </si>
  <si>
    <t>6111</t>
  </si>
  <si>
    <t>61111000</t>
  </si>
  <si>
    <t>61112000</t>
  </si>
  <si>
    <t>61113000</t>
  </si>
  <si>
    <t>61119010</t>
  </si>
  <si>
    <t>61119020</t>
  </si>
  <si>
    <t>61119090</t>
  </si>
  <si>
    <t>6112</t>
  </si>
  <si>
    <t>61121100</t>
  </si>
  <si>
    <t>61121200</t>
  </si>
  <si>
    <t>61121910</t>
  </si>
  <si>
    <t>61121920</t>
  </si>
  <si>
    <t>61121930</t>
  </si>
  <si>
    <t>61121990</t>
  </si>
  <si>
    <t>61122010</t>
  </si>
  <si>
    <t>61122020</t>
  </si>
  <si>
    <t>61122030</t>
  </si>
  <si>
    <t>61122040</t>
  </si>
  <si>
    <t>61122050</t>
  </si>
  <si>
    <t>61122090</t>
  </si>
  <si>
    <t>61123100</t>
  </si>
  <si>
    <t>61123910</t>
  </si>
  <si>
    <t>61123920</t>
  </si>
  <si>
    <t>61123990</t>
  </si>
  <si>
    <t>61124100</t>
  </si>
  <si>
    <t>61124910</t>
  </si>
  <si>
    <t>61124920</t>
  </si>
  <si>
    <t>61124990</t>
  </si>
  <si>
    <t>6113</t>
  </si>
  <si>
    <t>61130000</t>
  </si>
  <si>
    <t>6114</t>
  </si>
  <si>
    <t>61141000</t>
  </si>
  <si>
    <t>61142000</t>
  </si>
  <si>
    <t>61143010</t>
  </si>
  <si>
    <t>61143020</t>
  </si>
  <si>
    <t>61149010</t>
  </si>
  <si>
    <t>61149090</t>
  </si>
  <si>
    <t>6115</t>
  </si>
  <si>
    <t>61151000</t>
  </si>
  <si>
    <t>61151100</t>
  </si>
  <si>
    <t>61151200</t>
  </si>
  <si>
    <t>61151910</t>
  </si>
  <si>
    <t>61151920</t>
  </si>
  <si>
    <t>61151930</t>
  </si>
  <si>
    <t>61151990</t>
  </si>
  <si>
    <t>61152010</t>
  </si>
  <si>
    <t>61152090</t>
  </si>
  <si>
    <t>61152100</t>
  </si>
  <si>
    <t>61152200</t>
  </si>
  <si>
    <t>61152910</t>
  </si>
  <si>
    <t>61152920</t>
  </si>
  <si>
    <t>61152930</t>
  </si>
  <si>
    <t>61152990</t>
  </si>
  <si>
    <t>61153000</t>
  </si>
  <si>
    <t>61159100</t>
  </si>
  <si>
    <t>61159200</t>
  </si>
  <si>
    <t>61159300</t>
  </si>
  <si>
    <t>61159400</t>
  </si>
  <si>
    <t>61159500</t>
  </si>
  <si>
    <t>61159600</t>
  </si>
  <si>
    <t>61159910</t>
  </si>
  <si>
    <t>61159990</t>
  </si>
  <si>
    <t>6116</t>
  </si>
  <si>
    <t>61161000</t>
  </si>
  <si>
    <t>61169100</t>
  </si>
  <si>
    <t>61169200</t>
  </si>
  <si>
    <t>61169300</t>
  </si>
  <si>
    <t>61169910</t>
  </si>
  <si>
    <t>61169990</t>
  </si>
  <si>
    <t>6117</t>
  </si>
  <si>
    <t>61171010</t>
  </si>
  <si>
    <t>61171020</t>
  </si>
  <si>
    <t>61171030</t>
  </si>
  <si>
    <t>61171040</t>
  </si>
  <si>
    <t>61171090</t>
  </si>
  <si>
    <t>61172010</t>
  </si>
  <si>
    <t>61172020</t>
  </si>
  <si>
    <t>61172030</t>
  </si>
  <si>
    <t>61172040</t>
  </si>
  <si>
    <t>61172090</t>
  </si>
  <si>
    <t>61178010</t>
  </si>
  <si>
    <t>61178020</t>
  </si>
  <si>
    <t>61178030</t>
  </si>
  <si>
    <t>61178040</t>
  </si>
  <si>
    <t>61178090</t>
  </si>
  <si>
    <t>61179000</t>
  </si>
  <si>
    <t>62</t>
  </si>
  <si>
    <t>6201</t>
  </si>
  <si>
    <t>62011100</t>
  </si>
  <si>
    <t>62011210</t>
  </si>
  <si>
    <t>62011290</t>
  </si>
  <si>
    <t>62011310</t>
  </si>
  <si>
    <t>62011390</t>
  </si>
  <si>
    <t>62011910</t>
  </si>
  <si>
    <t>62011990</t>
  </si>
  <si>
    <t>62019100</t>
  </si>
  <si>
    <t>62019200</t>
  </si>
  <si>
    <t>62019300</t>
  </si>
  <si>
    <t>62019910</t>
  </si>
  <si>
    <t>62019990</t>
  </si>
  <si>
    <t>6202</t>
  </si>
  <si>
    <t>62021110</t>
  </si>
  <si>
    <t>62021190</t>
  </si>
  <si>
    <t>62021200</t>
  </si>
  <si>
    <t>62021300</t>
  </si>
  <si>
    <t>62021910</t>
  </si>
  <si>
    <t>62021920</t>
  </si>
  <si>
    <t>62021990</t>
  </si>
  <si>
    <t>62029110</t>
  </si>
  <si>
    <t>62029190</t>
  </si>
  <si>
    <t>62029210</t>
  </si>
  <si>
    <t>62029290</t>
  </si>
  <si>
    <t>62029310</t>
  </si>
  <si>
    <t>62029390</t>
  </si>
  <si>
    <t>62029911</t>
  </si>
  <si>
    <t>62029919</t>
  </si>
  <si>
    <t>62029990</t>
  </si>
  <si>
    <t>6203</t>
  </si>
  <si>
    <t>62031100</t>
  </si>
  <si>
    <t>62031200</t>
  </si>
  <si>
    <t>62031910</t>
  </si>
  <si>
    <t>62031990</t>
  </si>
  <si>
    <t>62032100</t>
  </si>
  <si>
    <t>62032200</t>
  </si>
  <si>
    <t>62032300</t>
  </si>
  <si>
    <t>62032900</t>
  </si>
  <si>
    <t>62033100</t>
  </si>
  <si>
    <t>62033200</t>
  </si>
  <si>
    <t>62033300</t>
  </si>
  <si>
    <t>62033910</t>
  </si>
  <si>
    <t>62033990</t>
  </si>
  <si>
    <t>62034100</t>
  </si>
  <si>
    <t>62034200</t>
  </si>
  <si>
    <t>62034300</t>
  </si>
  <si>
    <t>62034910</t>
  </si>
  <si>
    <t>62034990</t>
  </si>
  <si>
    <t>6204</t>
  </si>
  <si>
    <t>62041100</t>
  </si>
  <si>
    <t>62041200</t>
  </si>
  <si>
    <t>62041300</t>
  </si>
  <si>
    <t>62041911</t>
  </si>
  <si>
    <t>62041919</t>
  </si>
  <si>
    <t>62041990</t>
  </si>
  <si>
    <t>62042100</t>
  </si>
  <si>
    <t>62042210</t>
  </si>
  <si>
    <t>62042290</t>
  </si>
  <si>
    <t>62042300</t>
  </si>
  <si>
    <t>62042911</t>
  </si>
  <si>
    <t>62042919</t>
  </si>
  <si>
    <t>62042990</t>
  </si>
  <si>
    <t>62043100</t>
  </si>
  <si>
    <t>62043200</t>
  </si>
  <si>
    <t>62043300</t>
  </si>
  <si>
    <t>62043911</t>
  </si>
  <si>
    <t>62043919</t>
  </si>
  <si>
    <t>62043990</t>
  </si>
  <si>
    <t>62044110</t>
  </si>
  <si>
    <t>62044120</t>
  </si>
  <si>
    <t>62044190</t>
  </si>
  <si>
    <t>62044210</t>
  </si>
  <si>
    <t>62044220</t>
  </si>
  <si>
    <t>62044290</t>
  </si>
  <si>
    <t>62044310</t>
  </si>
  <si>
    <t>62044390</t>
  </si>
  <si>
    <t>62044400</t>
  </si>
  <si>
    <t>62044911</t>
  </si>
  <si>
    <t>62044919</t>
  </si>
  <si>
    <t>62044990</t>
  </si>
  <si>
    <t>62045100</t>
  </si>
  <si>
    <t>62045200</t>
  </si>
  <si>
    <t>62045300</t>
  </si>
  <si>
    <t>62045910</t>
  </si>
  <si>
    <t>62045990</t>
  </si>
  <si>
    <t>62046110</t>
  </si>
  <si>
    <t>62046190</t>
  </si>
  <si>
    <t>62046200</t>
  </si>
  <si>
    <t>62046300</t>
  </si>
  <si>
    <t>62046911</t>
  </si>
  <si>
    <t>62046919</t>
  </si>
  <si>
    <t>62046990</t>
  </si>
  <si>
    <t>6205</t>
  </si>
  <si>
    <t>62051000</t>
  </si>
  <si>
    <t>62052000</t>
  </si>
  <si>
    <t>62053000</t>
  </si>
  <si>
    <t>62059010</t>
  </si>
  <si>
    <t>62059090</t>
  </si>
  <si>
    <t>6206</t>
  </si>
  <si>
    <t>62061010</t>
  </si>
  <si>
    <t>62061090</t>
  </si>
  <si>
    <t>62062000</t>
  </si>
  <si>
    <t>62063000</t>
  </si>
  <si>
    <t>62064000</t>
  </si>
  <si>
    <t>62069000</t>
  </si>
  <si>
    <t>6207</t>
  </si>
  <si>
    <t>62071100</t>
  </si>
  <si>
    <t>62071910</t>
  </si>
  <si>
    <t>62071920</t>
  </si>
  <si>
    <t>62071930</t>
  </si>
  <si>
    <t>62071990</t>
  </si>
  <si>
    <t>62072110</t>
  </si>
  <si>
    <t>62072190</t>
  </si>
  <si>
    <t>62072200</t>
  </si>
  <si>
    <t>62072900</t>
  </si>
  <si>
    <t>62079110</t>
  </si>
  <si>
    <t>62079120</t>
  </si>
  <si>
    <t>62079190</t>
  </si>
  <si>
    <t>62079200</t>
  </si>
  <si>
    <t>62079911</t>
  </si>
  <si>
    <t>62079919</t>
  </si>
  <si>
    <t>62079921</t>
  </si>
  <si>
    <t>62079929</t>
  </si>
  <si>
    <t>62079990</t>
  </si>
  <si>
    <t>6208</t>
  </si>
  <si>
    <t>62081100</t>
  </si>
  <si>
    <t>62081910</t>
  </si>
  <si>
    <t>62081990</t>
  </si>
  <si>
    <t>62082100</t>
  </si>
  <si>
    <t>62082200</t>
  </si>
  <si>
    <t>62082910</t>
  </si>
  <si>
    <t>62082920</t>
  </si>
  <si>
    <t>62082990</t>
  </si>
  <si>
    <t>62089110</t>
  </si>
  <si>
    <t>62089190</t>
  </si>
  <si>
    <t>62089210</t>
  </si>
  <si>
    <t>62089290</t>
  </si>
  <si>
    <t>62089910</t>
  </si>
  <si>
    <t>62089920</t>
  </si>
  <si>
    <t>62089990</t>
  </si>
  <si>
    <t>6209</t>
  </si>
  <si>
    <t>62091000</t>
  </si>
  <si>
    <t>62092000</t>
  </si>
  <si>
    <t>62093000</t>
  </si>
  <si>
    <t>62099010</t>
  </si>
  <si>
    <t>62099090</t>
  </si>
  <si>
    <t>6210</t>
  </si>
  <si>
    <t>62101000</t>
  </si>
  <si>
    <t>62102010</t>
  </si>
  <si>
    <t>62102020</t>
  </si>
  <si>
    <t>62102030</t>
  </si>
  <si>
    <t>62102090</t>
  </si>
  <si>
    <t>62103010</t>
  </si>
  <si>
    <t>62103020</t>
  </si>
  <si>
    <t>62103030</t>
  </si>
  <si>
    <t>62103090</t>
  </si>
  <si>
    <t>62104010</t>
  </si>
  <si>
    <t>62104090</t>
  </si>
  <si>
    <t>62105000</t>
  </si>
  <si>
    <t>6211</t>
  </si>
  <si>
    <t>62111100</t>
  </si>
  <si>
    <t>62111200</t>
  </si>
  <si>
    <t>62112000</t>
  </si>
  <si>
    <t>62113100</t>
  </si>
  <si>
    <t>62113200</t>
  </si>
  <si>
    <t>62113300</t>
  </si>
  <si>
    <t>62113900</t>
  </si>
  <si>
    <t>62114210</t>
  </si>
  <si>
    <t>62114290</t>
  </si>
  <si>
    <t>62114300</t>
  </si>
  <si>
    <t>62114910</t>
  </si>
  <si>
    <t>62114990</t>
  </si>
  <si>
    <t>6212</t>
  </si>
  <si>
    <t>62121000</t>
  </si>
  <si>
    <t>62122000</t>
  </si>
  <si>
    <t>62123000</t>
  </si>
  <si>
    <t>62129010</t>
  </si>
  <si>
    <t>62129090</t>
  </si>
  <si>
    <t>6213</t>
  </si>
  <si>
    <t>62131000</t>
  </si>
  <si>
    <t>62132000</t>
  </si>
  <si>
    <t>62139010</t>
  </si>
  <si>
    <t>62139090</t>
  </si>
  <si>
    <t>6214</t>
  </si>
  <si>
    <t>62141010</t>
  </si>
  <si>
    <t>62141020</t>
  </si>
  <si>
    <t>62141030</t>
  </si>
  <si>
    <t>62141090</t>
  </si>
  <si>
    <t>62142010</t>
  </si>
  <si>
    <t>62142020</t>
  </si>
  <si>
    <t>62142030</t>
  </si>
  <si>
    <t>62142090</t>
  </si>
  <si>
    <t>62143000</t>
  </si>
  <si>
    <t>62144000</t>
  </si>
  <si>
    <t>62149010</t>
  </si>
  <si>
    <t>62149021</t>
  </si>
  <si>
    <t>62149022</t>
  </si>
  <si>
    <t>62149029</t>
  </si>
  <si>
    <t>62149031</t>
  </si>
  <si>
    <t>62149032</t>
  </si>
  <si>
    <t>62149039</t>
  </si>
  <si>
    <t>62149040</t>
  </si>
  <si>
    <t>62149050</t>
  </si>
  <si>
    <t>62149060</t>
  </si>
  <si>
    <t>62149090</t>
  </si>
  <si>
    <t>6215</t>
  </si>
  <si>
    <t>62151000</t>
  </si>
  <si>
    <t>62152000</t>
  </si>
  <si>
    <t>62159010</t>
  </si>
  <si>
    <t>62159090</t>
  </si>
  <si>
    <t>6216</t>
  </si>
  <si>
    <t>62160010</t>
  </si>
  <si>
    <t>62160020</t>
  </si>
  <si>
    <t>62160090</t>
  </si>
  <si>
    <t>6217</t>
  </si>
  <si>
    <t>62171010</t>
  </si>
  <si>
    <t>62171020</t>
  </si>
  <si>
    <t>62171030</t>
  </si>
  <si>
    <t>62171040</t>
  </si>
  <si>
    <t>62171050</t>
  </si>
  <si>
    <t>62171060</t>
  </si>
  <si>
    <t>62171070</t>
  </si>
  <si>
    <t>62171090</t>
  </si>
  <si>
    <t>62179010</t>
  </si>
  <si>
    <t>62179020</t>
  </si>
  <si>
    <t>62179030</t>
  </si>
  <si>
    <t>62179040</t>
  </si>
  <si>
    <t>62179090</t>
  </si>
  <si>
    <t>63</t>
  </si>
  <si>
    <t>6301</t>
  </si>
  <si>
    <t>63011000</t>
  </si>
  <si>
    <t>63012000</t>
  </si>
  <si>
    <t>63013000</t>
  </si>
  <si>
    <t>63014000</t>
  </si>
  <si>
    <t>63019010</t>
  </si>
  <si>
    <t>63019090</t>
  </si>
  <si>
    <t>6302</t>
  </si>
  <si>
    <t>63021010</t>
  </si>
  <si>
    <t>63021090</t>
  </si>
  <si>
    <t>63022110</t>
  </si>
  <si>
    <t>63022190</t>
  </si>
  <si>
    <t>63022200</t>
  </si>
  <si>
    <t>63022900</t>
  </si>
  <si>
    <t>63023100</t>
  </si>
  <si>
    <t>63023200</t>
  </si>
  <si>
    <t>63023900</t>
  </si>
  <si>
    <t>63024010</t>
  </si>
  <si>
    <t>63024020</t>
  </si>
  <si>
    <t>63024030</t>
  </si>
  <si>
    <t>63024040</t>
  </si>
  <si>
    <t>63024090</t>
  </si>
  <si>
    <t>63025110</t>
  </si>
  <si>
    <t>63025190</t>
  </si>
  <si>
    <t>63025200</t>
  </si>
  <si>
    <t>63025300</t>
  </si>
  <si>
    <t>63025900</t>
  </si>
  <si>
    <t>63026010</t>
  </si>
  <si>
    <t>63026090</t>
  </si>
  <si>
    <t>63029110</t>
  </si>
  <si>
    <t>63029190</t>
  </si>
  <si>
    <t>63029200</t>
  </si>
  <si>
    <t>63029300</t>
  </si>
  <si>
    <t>63029900</t>
  </si>
  <si>
    <t>6303</t>
  </si>
  <si>
    <t>63031100</t>
  </si>
  <si>
    <t>63031200</t>
  </si>
  <si>
    <t>63031900</t>
  </si>
  <si>
    <t>63039100</t>
  </si>
  <si>
    <t>63039200</t>
  </si>
  <si>
    <t>63039910</t>
  </si>
  <si>
    <t>63039990</t>
  </si>
  <si>
    <t>6304</t>
  </si>
  <si>
    <t>63041100</t>
  </si>
  <si>
    <t>63041910</t>
  </si>
  <si>
    <t>63041920</t>
  </si>
  <si>
    <t>63041930</t>
  </si>
  <si>
    <t>63041940</t>
  </si>
  <si>
    <t>63041990</t>
  </si>
  <si>
    <t>63049110</t>
  </si>
  <si>
    <t>63049120</t>
  </si>
  <si>
    <t>63049190</t>
  </si>
  <si>
    <t>63049211</t>
  </si>
  <si>
    <t>63049219</t>
  </si>
  <si>
    <t>63049221</t>
  </si>
  <si>
    <t>63049229</t>
  </si>
  <si>
    <t>63049231</t>
  </si>
  <si>
    <t>63049239</t>
  </si>
  <si>
    <t>63049241</t>
  </si>
  <si>
    <t>63049249</t>
  </si>
  <si>
    <t>63049250</t>
  </si>
  <si>
    <t>63049260</t>
  </si>
  <si>
    <t>63049270</t>
  </si>
  <si>
    <t>63049281</t>
  </si>
  <si>
    <t>63049289</t>
  </si>
  <si>
    <t>63049291</t>
  </si>
  <si>
    <t>63049299</t>
  </si>
  <si>
    <t>63049300</t>
  </si>
  <si>
    <t>63049910</t>
  </si>
  <si>
    <t>63049991</t>
  </si>
  <si>
    <t>63049992</t>
  </si>
  <si>
    <t>63049999</t>
  </si>
  <si>
    <t>6305</t>
  </si>
  <si>
    <t>63051010</t>
  </si>
  <si>
    <t>63051020</t>
  </si>
  <si>
    <t>63051030</t>
  </si>
  <si>
    <t>63051040</t>
  </si>
  <si>
    <t>63051050</t>
  </si>
  <si>
    <t>63051060</t>
  </si>
  <si>
    <t>63051070</t>
  </si>
  <si>
    <t>63051080</t>
  </si>
  <si>
    <t>63051090</t>
  </si>
  <si>
    <t>63052000</t>
  </si>
  <si>
    <t>63053200</t>
  </si>
  <si>
    <t>63053300</t>
  </si>
  <si>
    <t>63053900</t>
  </si>
  <si>
    <t>63059000</t>
  </si>
  <si>
    <t>6306</t>
  </si>
  <si>
    <t>63061100</t>
  </si>
  <si>
    <t>63061200</t>
  </si>
  <si>
    <t>63061910</t>
  </si>
  <si>
    <t>63061920</t>
  </si>
  <si>
    <t>63061930</t>
  </si>
  <si>
    <t>63061990</t>
  </si>
  <si>
    <t>63062100</t>
  </si>
  <si>
    <t>63062200</t>
  </si>
  <si>
    <t>63062910</t>
  </si>
  <si>
    <t>63062990</t>
  </si>
  <si>
    <t>63063000</t>
  </si>
  <si>
    <t>63063100</t>
  </si>
  <si>
    <t>63063910</t>
  </si>
  <si>
    <t>63063990</t>
  </si>
  <si>
    <t>63064000</t>
  </si>
  <si>
    <t>63064100</t>
  </si>
  <si>
    <t>63064900</t>
  </si>
  <si>
    <t>63069010</t>
  </si>
  <si>
    <t>63069090</t>
  </si>
  <si>
    <t>6307</t>
  </si>
  <si>
    <t>63071010</t>
  </si>
  <si>
    <t>63071020</t>
  </si>
  <si>
    <t>63071030</t>
  </si>
  <si>
    <t>63071090</t>
  </si>
  <si>
    <t>63072010</t>
  </si>
  <si>
    <t>63072090</t>
  </si>
  <si>
    <t>63079011</t>
  </si>
  <si>
    <t>63079012</t>
  </si>
  <si>
    <t>63079013</t>
  </si>
  <si>
    <t>63079019</t>
  </si>
  <si>
    <t>63079020</t>
  </si>
  <si>
    <t>63079090</t>
  </si>
  <si>
    <t>6308</t>
  </si>
  <si>
    <t>63080000</t>
  </si>
  <si>
    <t>6309</t>
  </si>
  <si>
    <t>63090000</t>
  </si>
  <si>
    <t>6310</t>
  </si>
  <si>
    <t>63101010</t>
  </si>
  <si>
    <t>63101020</t>
  </si>
  <si>
    <t>63101030</t>
  </si>
  <si>
    <t>63101090</t>
  </si>
  <si>
    <t>63109010</t>
  </si>
  <si>
    <t>63109020</t>
  </si>
  <si>
    <t>63109030</t>
  </si>
  <si>
    <t>63109040</t>
  </si>
  <si>
    <t>63109090</t>
  </si>
  <si>
    <t>64</t>
  </si>
  <si>
    <t>6401</t>
  </si>
  <si>
    <t>64011010</t>
  </si>
  <si>
    <t>64011090</t>
  </si>
  <si>
    <t>64019110</t>
  </si>
  <si>
    <t>64019190</t>
  </si>
  <si>
    <t>64019210</t>
  </si>
  <si>
    <t>64019290</t>
  </si>
  <si>
    <t>64019910</t>
  </si>
  <si>
    <t>64019990</t>
  </si>
  <si>
    <t>6402</t>
  </si>
  <si>
    <t>64021210</t>
  </si>
  <si>
    <t>64021290</t>
  </si>
  <si>
    <t>64021910</t>
  </si>
  <si>
    <t>64021990</t>
  </si>
  <si>
    <t>64022010</t>
  </si>
  <si>
    <t>64022090</t>
  </si>
  <si>
    <t>64023010</t>
  </si>
  <si>
    <t>64023090</t>
  </si>
  <si>
    <t>64029110</t>
  </si>
  <si>
    <t>64029190</t>
  </si>
  <si>
    <t>64029910</t>
  </si>
  <si>
    <t>64029990</t>
  </si>
  <si>
    <t>6403</t>
  </si>
  <si>
    <t>64031200</t>
  </si>
  <si>
    <t>64031910</t>
  </si>
  <si>
    <t>64031920</t>
  </si>
  <si>
    <t>64031990</t>
  </si>
  <si>
    <t>64032011</t>
  </si>
  <si>
    <t>64032012</t>
  </si>
  <si>
    <t>64032013</t>
  </si>
  <si>
    <t>64032019</t>
  </si>
  <si>
    <t>64032021</t>
  </si>
  <si>
    <t>64032022</t>
  </si>
  <si>
    <t>64032023</t>
  </si>
  <si>
    <t>64032029</t>
  </si>
  <si>
    <t>64032030</t>
  </si>
  <si>
    <t>64032040</t>
  </si>
  <si>
    <t>64032090</t>
  </si>
  <si>
    <t>64033000</t>
  </si>
  <si>
    <t>64034000</t>
  </si>
  <si>
    <t>64035111</t>
  </si>
  <si>
    <t>64035112</t>
  </si>
  <si>
    <t>64035113</t>
  </si>
  <si>
    <t>64035119</t>
  </si>
  <si>
    <t>64035190</t>
  </si>
  <si>
    <t>64035910</t>
  </si>
  <si>
    <t>64035920</t>
  </si>
  <si>
    <t>64035930</t>
  </si>
  <si>
    <t>64035990</t>
  </si>
  <si>
    <t>64039110</t>
  </si>
  <si>
    <t>64039120</t>
  </si>
  <si>
    <t>64039190</t>
  </si>
  <si>
    <t>64039910</t>
  </si>
  <si>
    <t>64039920</t>
  </si>
  <si>
    <t>64039990</t>
  </si>
  <si>
    <t>6404</t>
  </si>
  <si>
    <t>64041110</t>
  </si>
  <si>
    <t>64041120</t>
  </si>
  <si>
    <t>64041190</t>
  </si>
  <si>
    <t>64041910</t>
  </si>
  <si>
    <t>64041920</t>
  </si>
  <si>
    <t>64041990</t>
  </si>
  <si>
    <t>64042000</t>
  </si>
  <si>
    <t>6405</t>
  </si>
  <si>
    <t>64051000</t>
  </si>
  <si>
    <t>64052000</t>
  </si>
  <si>
    <t>64059000</t>
  </si>
  <si>
    <t>6406</t>
  </si>
  <si>
    <t>64061010</t>
  </si>
  <si>
    <t>64061020</t>
  </si>
  <si>
    <t>64061030</t>
  </si>
  <si>
    <t>64061040</t>
  </si>
  <si>
    <t>64061090</t>
  </si>
  <si>
    <t>64062000</t>
  </si>
  <si>
    <t>64069010</t>
  </si>
  <si>
    <t>64069020</t>
  </si>
  <si>
    <t>64069030</t>
  </si>
  <si>
    <t>64069040</t>
  </si>
  <si>
    <t>64069050</t>
  </si>
  <si>
    <t>64069090</t>
  </si>
  <si>
    <t>65</t>
  </si>
  <si>
    <t>6501</t>
  </si>
  <si>
    <t>65010010</t>
  </si>
  <si>
    <t>65010020</t>
  </si>
  <si>
    <t>65010090</t>
  </si>
  <si>
    <t>6502</t>
  </si>
  <si>
    <t>65020010</t>
  </si>
  <si>
    <t>65020020</t>
  </si>
  <si>
    <t>65020090</t>
  </si>
  <si>
    <t>6503</t>
  </si>
  <si>
    <t>65030000</t>
  </si>
  <si>
    <t>6504</t>
  </si>
  <si>
    <t>65040000</t>
  </si>
  <si>
    <t>6505</t>
  </si>
  <si>
    <t>65050010</t>
  </si>
  <si>
    <t>65050090</t>
  </si>
  <si>
    <t>6506</t>
  </si>
  <si>
    <t>65061010</t>
  </si>
  <si>
    <t>65061090</t>
  </si>
  <si>
    <t>65069100</t>
  </si>
  <si>
    <t>65069200</t>
  </si>
  <si>
    <t>65069900</t>
  </si>
  <si>
    <t>6507</t>
  </si>
  <si>
    <t>65070000</t>
  </si>
  <si>
    <t>66</t>
  </si>
  <si>
    <t>6601</t>
  </si>
  <si>
    <t>66011000</t>
  </si>
  <si>
    <t>66019100</t>
  </si>
  <si>
    <t>66019900</t>
  </si>
  <si>
    <t>6602</t>
  </si>
  <si>
    <t>66020000</t>
  </si>
  <si>
    <t>6603</t>
  </si>
  <si>
    <t>66031010</t>
  </si>
  <si>
    <t>66031090</t>
  </si>
  <si>
    <t>66032000</t>
  </si>
  <si>
    <t>66039010</t>
  </si>
  <si>
    <t>66039090</t>
  </si>
  <si>
    <t>67</t>
  </si>
  <si>
    <t>6701</t>
  </si>
  <si>
    <t>67010010</t>
  </si>
  <si>
    <t>67010090</t>
  </si>
  <si>
    <t>6702</t>
  </si>
  <si>
    <t>67021010</t>
  </si>
  <si>
    <t>67021090</t>
  </si>
  <si>
    <t>67029010</t>
  </si>
  <si>
    <t>67029090</t>
  </si>
  <si>
    <t>6703</t>
  </si>
  <si>
    <t>67030010</t>
  </si>
  <si>
    <t>67030020</t>
  </si>
  <si>
    <t>6704</t>
  </si>
  <si>
    <t>67041100</t>
  </si>
  <si>
    <t>67041910</t>
  </si>
  <si>
    <t>67041990</t>
  </si>
  <si>
    <t>67042010</t>
  </si>
  <si>
    <t>67042020</t>
  </si>
  <si>
    <t>67042090</t>
  </si>
  <si>
    <t>67049000</t>
  </si>
  <si>
    <t>68</t>
  </si>
  <si>
    <t>6801</t>
  </si>
  <si>
    <t>68010000</t>
  </si>
  <si>
    <t>6802</t>
  </si>
  <si>
    <t>68021000</t>
  </si>
  <si>
    <t>68022110</t>
  </si>
  <si>
    <t>68022120</t>
  </si>
  <si>
    <t>68022190</t>
  </si>
  <si>
    <t>68022200</t>
  </si>
  <si>
    <t>68022310</t>
  </si>
  <si>
    <t>68022390</t>
  </si>
  <si>
    <t>68022900</t>
  </si>
  <si>
    <t>68029100</t>
  </si>
  <si>
    <t>68029200</t>
  </si>
  <si>
    <t>68029300</t>
  </si>
  <si>
    <t>68029900</t>
  </si>
  <si>
    <t>6803</t>
  </si>
  <si>
    <t>68030000</t>
  </si>
  <si>
    <t>6804</t>
  </si>
  <si>
    <t>68041000</t>
  </si>
  <si>
    <t>68042110</t>
  </si>
  <si>
    <t>68042190</t>
  </si>
  <si>
    <t>68042210</t>
  </si>
  <si>
    <t>68042220</t>
  </si>
  <si>
    <t>68042290</t>
  </si>
  <si>
    <t>68042310</t>
  </si>
  <si>
    <t>68042390</t>
  </si>
  <si>
    <t>68043010</t>
  </si>
  <si>
    <t>68043020</t>
  </si>
  <si>
    <t>6805</t>
  </si>
  <si>
    <t>68051010</t>
  </si>
  <si>
    <t>68051090</t>
  </si>
  <si>
    <t>68052010</t>
  </si>
  <si>
    <t>68052020</t>
  </si>
  <si>
    <t>68052030</t>
  </si>
  <si>
    <t>68052040</t>
  </si>
  <si>
    <t>68052090</t>
  </si>
  <si>
    <t>68053000</t>
  </si>
  <si>
    <t>6806</t>
  </si>
  <si>
    <t>68061000</t>
  </si>
  <si>
    <t>68062000</t>
  </si>
  <si>
    <t>68069000</t>
  </si>
  <si>
    <t>6807</t>
  </si>
  <si>
    <t>68071010</t>
  </si>
  <si>
    <t>68071090</t>
  </si>
  <si>
    <t>68079010</t>
  </si>
  <si>
    <t>68079090</t>
  </si>
  <si>
    <t>6808</t>
  </si>
  <si>
    <t>68080000</t>
  </si>
  <si>
    <t>6809</t>
  </si>
  <si>
    <t>68091100</t>
  </si>
  <si>
    <t>68091900</t>
  </si>
  <si>
    <t>68099000</t>
  </si>
  <si>
    <t>6810</t>
  </si>
  <si>
    <t>68101110</t>
  </si>
  <si>
    <t>68101190</t>
  </si>
  <si>
    <t>68101910</t>
  </si>
  <si>
    <t>68101990</t>
  </si>
  <si>
    <t>68109100</t>
  </si>
  <si>
    <t>68109910</t>
  </si>
  <si>
    <t>68109990</t>
  </si>
  <si>
    <t>6811</t>
  </si>
  <si>
    <t>68111000</t>
  </si>
  <si>
    <t>68112010</t>
  </si>
  <si>
    <t>68112020</t>
  </si>
  <si>
    <t>68112090</t>
  </si>
  <si>
    <t>68113010</t>
  </si>
  <si>
    <t>68113090</t>
  </si>
  <si>
    <t>68114010</t>
  </si>
  <si>
    <t>68114020</t>
  </si>
  <si>
    <t>68114090</t>
  </si>
  <si>
    <t>68118100</t>
  </si>
  <si>
    <t>68118200</t>
  </si>
  <si>
    <t>68118910</t>
  </si>
  <si>
    <t>68118990</t>
  </si>
  <si>
    <t>68119000</t>
  </si>
  <si>
    <t>6812</t>
  </si>
  <si>
    <t>68125000</t>
  </si>
  <si>
    <t>68126011</t>
  </si>
  <si>
    <t>68126019</t>
  </si>
  <si>
    <t>68126090</t>
  </si>
  <si>
    <t>68127000</t>
  </si>
  <si>
    <t>68128000</t>
  </si>
  <si>
    <t>68129011</t>
  </si>
  <si>
    <t>68129019</t>
  </si>
  <si>
    <t>68129021</t>
  </si>
  <si>
    <t>68129022</t>
  </si>
  <si>
    <t>68129090</t>
  </si>
  <si>
    <t>68129100</t>
  </si>
  <si>
    <t>68129211</t>
  </si>
  <si>
    <t>68129219</t>
  </si>
  <si>
    <t>68129290</t>
  </si>
  <si>
    <t>68129300</t>
  </si>
  <si>
    <t>68129911</t>
  </si>
  <si>
    <t>68129919</t>
  </si>
  <si>
    <t>68129921</t>
  </si>
  <si>
    <t>68129922</t>
  </si>
  <si>
    <t>68129990</t>
  </si>
  <si>
    <t>6813</t>
  </si>
  <si>
    <t>68131000</t>
  </si>
  <si>
    <t>68132010</t>
  </si>
  <si>
    <t>68132090</t>
  </si>
  <si>
    <t>68138100</t>
  </si>
  <si>
    <t>68138900</t>
  </si>
  <si>
    <t>68139010</t>
  </si>
  <si>
    <t>68139090</t>
  </si>
  <si>
    <t>68139100</t>
  </si>
  <si>
    <t>6814</t>
  </si>
  <si>
    <t>68141010</t>
  </si>
  <si>
    <t>68141020</t>
  </si>
  <si>
    <t>68141030</t>
  </si>
  <si>
    <t>68141090</t>
  </si>
  <si>
    <t>68149010</t>
  </si>
  <si>
    <t>68149020</t>
  </si>
  <si>
    <t>68149030</t>
  </si>
  <si>
    <t>68149040</t>
  </si>
  <si>
    <t>68149050</t>
  </si>
  <si>
    <t>68149060</t>
  </si>
  <si>
    <t>68149090</t>
  </si>
  <si>
    <t>6815</t>
  </si>
  <si>
    <t>68151010</t>
  </si>
  <si>
    <t>68151020</t>
  </si>
  <si>
    <t>68151090</t>
  </si>
  <si>
    <t>68152000</t>
  </si>
  <si>
    <t>68159100</t>
  </si>
  <si>
    <t>68159910</t>
  </si>
  <si>
    <t>68159920</t>
  </si>
  <si>
    <t>68159990</t>
  </si>
  <si>
    <t>69</t>
  </si>
  <si>
    <t>6901</t>
  </si>
  <si>
    <t>69010010</t>
  </si>
  <si>
    <t>69010020</t>
  </si>
  <si>
    <t>69010030</t>
  </si>
  <si>
    <t>69010090</t>
  </si>
  <si>
    <t>6902</t>
  </si>
  <si>
    <t>69021010</t>
  </si>
  <si>
    <t>69021020</t>
  </si>
  <si>
    <t>69021030</t>
  </si>
  <si>
    <t>69021040</t>
  </si>
  <si>
    <t>69021050</t>
  </si>
  <si>
    <t>69021090</t>
  </si>
  <si>
    <t>69022010</t>
  </si>
  <si>
    <t>69022020</t>
  </si>
  <si>
    <t>69022030</t>
  </si>
  <si>
    <t>69022040</t>
  </si>
  <si>
    <t>69022050</t>
  </si>
  <si>
    <t>69022090</t>
  </si>
  <si>
    <t>69029010</t>
  </si>
  <si>
    <t>69029020</t>
  </si>
  <si>
    <t>69029030</t>
  </si>
  <si>
    <t>69029040</t>
  </si>
  <si>
    <t>69029090</t>
  </si>
  <si>
    <t>6903</t>
  </si>
  <si>
    <t>69031010</t>
  </si>
  <si>
    <t>69031090</t>
  </si>
  <si>
    <t>69032010</t>
  </si>
  <si>
    <t>69032090</t>
  </si>
  <si>
    <t>69039010</t>
  </si>
  <si>
    <t>69039020</t>
  </si>
  <si>
    <t>69039030</t>
  </si>
  <si>
    <t>69039040</t>
  </si>
  <si>
    <t>69039090</t>
  </si>
  <si>
    <t>6904</t>
  </si>
  <si>
    <t>69041000</t>
  </si>
  <si>
    <t>69049000</t>
  </si>
  <si>
    <t>6905</t>
  </si>
  <si>
    <t>69051000</t>
  </si>
  <si>
    <t>69059000</t>
  </si>
  <si>
    <t>6906</t>
  </si>
  <si>
    <t>69060000</t>
  </si>
  <si>
    <t>6907</t>
  </si>
  <si>
    <t>69071010</t>
  </si>
  <si>
    <t>69071090</t>
  </si>
  <si>
    <t>69079010</t>
  </si>
  <si>
    <t>69079090</t>
  </si>
  <si>
    <t>6908</t>
  </si>
  <si>
    <t>69081010</t>
  </si>
  <si>
    <t>69081020</t>
  </si>
  <si>
    <t>69081090</t>
  </si>
  <si>
    <t>69089010</t>
  </si>
  <si>
    <t>69089020</t>
  </si>
  <si>
    <t>69089090</t>
  </si>
  <si>
    <t>6909</t>
  </si>
  <si>
    <t>69091100</t>
  </si>
  <si>
    <t>69091200</t>
  </si>
  <si>
    <t>69091910</t>
  </si>
  <si>
    <t>69091990</t>
  </si>
  <si>
    <t>69099000</t>
  </si>
  <si>
    <t>6910</t>
  </si>
  <si>
    <t>69101000</t>
  </si>
  <si>
    <t>69109000</t>
  </si>
  <si>
    <t>6911</t>
  </si>
  <si>
    <t>69111011</t>
  </si>
  <si>
    <t>69111019</t>
  </si>
  <si>
    <t>69111021</t>
  </si>
  <si>
    <t>69111029</t>
  </si>
  <si>
    <t>69119010</t>
  </si>
  <si>
    <t>69119020</t>
  </si>
  <si>
    <t>69119090</t>
  </si>
  <si>
    <t>6912</t>
  </si>
  <si>
    <t>69120010</t>
  </si>
  <si>
    <t>69120020</t>
  </si>
  <si>
    <t>69120030</t>
  </si>
  <si>
    <t>69120040</t>
  </si>
  <si>
    <t>69120090</t>
  </si>
  <si>
    <t>6913</t>
  </si>
  <si>
    <t>69131000</t>
  </si>
  <si>
    <t>69139000</t>
  </si>
  <si>
    <t>6914</t>
  </si>
  <si>
    <t>69141000</t>
  </si>
  <si>
    <t>69149000</t>
  </si>
  <si>
    <t>70</t>
  </si>
  <si>
    <t>7001</t>
  </si>
  <si>
    <t>70010010</t>
  </si>
  <si>
    <t>70010020</t>
  </si>
  <si>
    <t>70010090</t>
  </si>
  <si>
    <t>7002</t>
  </si>
  <si>
    <t>70021000</t>
  </si>
  <si>
    <t>70022010</t>
  </si>
  <si>
    <t>70022090</t>
  </si>
  <si>
    <t>70023100</t>
  </si>
  <si>
    <t>70023200</t>
  </si>
  <si>
    <t>70023900</t>
  </si>
  <si>
    <t>7003</t>
  </si>
  <si>
    <t>70031210</t>
  </si>
  <si>
    <t>70031290</t>
  </si>
  <si>
    <t>70031910</t>
  </si>
  <si>
    <t>70031990</t>
  </si>
  <si>
    <t>70032010</t>
  </si>
  <si>
    <t>70032090</t>
  </si>
  <si>
    <t>70033010</t>
  </si>
  <si>
    <t>70033090</t>
  </si>
  <si>
    <t>7004</t>
  </si>
  <si>
    <t>70042011</t>
  </si>
  <si>
    <t>70042019</t>
  </si>
  <si>
    <t>70042091</t>
  </si>
  <si>
    <t>70042099</t>
  </si>
  <si>
    <t>70049011</t>
  </si>
  <si>
    <t>70049019</t>
  </si>
  <si>
    <t>70049091</t>
  </si>
  <si>
    <t>70049099</t>
  </si>
  <si>
    <t>7005</t>
  </si>
  <si>
    <t>70051010</t>
  </si>
  <si>
    <t>70051090</t>
  </si>
  <si>
    <t>70052110</t>
  </si>
  <si>
    <t>70052190</t>
  </si>
  <si>
    <t>70052910</t>
  </si>
  <si>
    <t>70052990</t>
  </si>
  <si>
    <t>70053010</t>
  </si>
  <si>
    <t>70053090</t>
  </si>
  <si>
    <t>7006</t>
  </si>
  <si>
    <t>70060000</t>
  </si>
  <si>
    <t>7007</t>
  </si>
  <si>
    <t>70071100</t>
  </si>
  <si>
    <t>70071900</t>
  </si>
  <si>
    <t>70072110</t>
  </si>
  <si>
    <t>70072190</t>
  </si>
  <si>
    <t>70072900</t>
  </si>
  <si>
    <t>7008</t>
  </si>
  <si>
    <t>70080010</t>
  </si>
  <si>
    <t>70080020</t>
  </si>
  <si>
    <t>70080090</t>
  </si>
  <si>
    <t>7009</t>
  </si>
  <si>
    <t>70091010</t>
  </si>
  <si>
    <t>70091090</t>
  </si>
  <si>
    <t>70099100</t>
  </si>
  <si>
    <t>70099200</t>
  </si>
  <si>
    <t>7010</t>
  </si>
  <si>
    <t>70101000</t>
  </si>
  <si>
    <t>70102000</t>
  </si>
  <si>
    <t>70109000</t>
  </si>
  <si>
    <t>7011</t>
  </si>
  <si>
    <t>70111010</t>
  </si>
  <si>
    <t>70111020</t>
  </si>
  <si>
    <t>70111090</t>
  </si>
  <si>
    <t>70112000</t>
  </si>
  <si>
    <t>70119010</t>
  </si>
  <si>
    <t>70119090</t>
  </si>
  <si>
    <t>7012</t>
  </si>
  <si>
    <t>70120000</t>
  </si>
  <si>
    <t>7013</t>
  </si>
  <si>
    <t>70131000</t>
  </si>
  <si>
    <t>70132100</t>
  </si>
  <si>
    <t>70132200</t>
  </si>
  <si>
    <t>70132800</t>
  </si>
  <si>
    <t>70132900</t>
  </si>
  <si>
    <t>70133100</t>
  </si>
  <si>
    <t>70133200</t>
  </si>
  <si>
    <t>70133300</t>
  </si>
  <si>
    <t>70133700</t>
  </si>
  <si>
    <t>70133900</t>
  </si>
  <si>
    <t>70134100</t>
  </si>
  <si>
    <t>70134200</t>
  </si>
  <si>
    <t>70134900</t>
  </si>
  <si>
    <t>70139100</t>
  </si>
  <si>
    <t>70139110</t>
  </si>
  <si>
    <t>70139190</t>
  </si>
  <si>
    <t>70139900</t>
  </si>
  <si>
    <t>70139910</t>
  </si>
  <si>
    <t>70139990</t>
  </si>
  <si>
    <t>7014</t>
  </si>
  <si>
    <t>70140010</t>
  </si>
  <si>
    <t>70140020</t>
  </si>
  <si>
    <t>7015</t>
  </si>
  <si>
    <t>70151010</t>
  </si>
  <si>
    <t>70151020</t>
  </si>
  <si>
    <t>70151090</t>
  </si>
  <si>
    <t>70159010</t>
  </si>
  <si>
    <t>70159020</t>
  </si>
  <si>
    <t>70159090</t>
  </si>
  <si>
    <t>7016</t>
  </si>
  <si>
    <t>70161000</t>
  </si>
  <si>
    <t>70169000</t>
  </si>
  <si>
    <t>7017</t>
  </si>
  <si>
    <t>70171000</t>
  </si>
  <si>
    <t>70172000</t>
  </si>
  <si>
    <t>70179010</t>
  </si>
  <si>
    <t>70179020</t>
  </si>
  <si>
    <t>70179030</t>
  </si>
  <si>
    <t>70179090</t>
  </si>
  <si>
    <t>7018</t>
  </si>
  <si>
    <t>70181010</t>
  </si>
  <si>
    <t>70181020</t>
  </si>
  <si>
    <t>70181090</t>
  </si>
  <si>
    <t>70182000</t>
  </si>
  <si>
    <t>70189010</t>
  </si>
  <si>
    <t>70189090</t>
  </si>
  <si>
    <t>7019</t>
  </si>
  <si>
    <t>70191100</t>
  </si>
  <si>
    <t>70191200</t>
  </si>
  <si>
    <t>70191900</t>
  </si>
  <si>
    <t>70193100</t>
  </si>
  <si>
    <t>70193200</t>
  </si>
  <si>
    <t>70193900</t>
  </si>
  <si>
    <t>70194000</t>
  </si>
  <si>
    <t>70195100</t>
  </si>
  <si>
    <t>70195200</t>
  </si>
  <si>
    <t>70195900</t>
  </si>
  <si>
    <t>70199010</t>
  </si>
  <si>
    <t>70199090</t>
  </si>
  <si>
    <t>7020</t>
  </si>
  <si>
    <t>70200011</t>
  </si>
  <si>
    <t>70200012</t>
  </si>
  <si>
    <t>70200019</t>
  </si>
  <si>
    <t>70200021</t>
  </si>
  <si>
    <t>70200029</t>
  </si>
  <si>
    <t>70200090</t>
  </si>
  <si>
    <t>71</t>
  </si>
  <si>
    <t>7101</t>
  </si>
  <si>
    <t>71011010</t>
  </si>
  <si>
    <t>71011020</t>
  </si>
  <si>
    <t>71012100</t>
  </si>
  <si>
    <t>71012200</t>
  </si>
  <si>
    <t>7102</t>
  </si>
  <si>
    <t>71021000</t>
  </si>
  <si>
    <t>71022110</t>
  </si>
  <si>
    <t>71022120</t>
  </si>
  <si>
    <t>71022910</t>
  </si>
  <si>
    <t>71022990</t>
  </si>
  <si>
    <t>71023100</t>
  </si>
  <si>
    <t>71023910</t>
  </si>
  <si>
    <t>71023990</t>
  </si>
  <si>
    <t>7103</t>
  </si>
  <si>
    <t>71031011</t>
  </si>
  <si>
    <t>71031012</t>
  </si>
  <si>
    <t>71031019</t>
  </si>
  <si>
    <t>71031021</t>
  </si>
  <si>
    <t>71031022</t>
  </si>
  <si>
    <t>71031023</t>
  </si>
  <si>
    <t>71031024</t>
  </si>
  <si>
    <t>71031029</t>
  </si>
  <si>
    <t>71039100</t>
  </si>
  <si>
    <t>71039910</t>
  </si>
  <si>
    <t>71039920</t>
  </si>
  <si>
    <t>71039930</t>
  </si>
  <si>
    <t>71039940</t>
  </si>
  <si>
    <t>71039990</t>
  </si>
  <si>
    <t>7104</t>
  </si>
  <si>
    <t>71041000</t>
  </si>
  <si>
    <t>71042000</t>
  </si>
  <si>
    <t>71049010</t>
  </si>
  <si>
    <t>71049090</t>
  </si>
  <si>
    <t>7105</t>
  </si>
  <si>
    <t>71051000</t>
  </si>
  <si>
    <t>71059000</t>
  </si>
  <si>
    <t>7106</t>
  </si>
  <si>
    <t>71061000</t>
  </si>
  <si>
    <t>71069100</t>
  </si>
  <si>
    <t>71069210</t>
  </si>
  <si>
    <t>71069290</t>
  </si>
  <si>
    <t>7107</t>
  </si>
  <si>
    <t>71070000</t>
  </si>
  <si>
    <t>7108</t>
  </si>
  <si>
    <t>71081100</t>
  </si>
  <si>
    <t>71081200</t>
  </si>
  <si>
    <t>71081300</t>
  </si>
  <si>
    <t>71082000</t>
  </si>
  <si>
    <t>7109</t>
  </si>
  <si>
    <t>71090000</t>
  </si>
  <si>
    <t>7110</t>
  </si>
  <si>
    <t>71101110</t>
  </si>
  <si>
    <t>71101120</t>
  </si>
  <si>
    <t>71101900</t>
  </si>
  <si>
    <t>71102100</t>
  </si>
  <si>
    <t>71102900</t>
  </si>
  <si>
    <t>71103100</t>
  </si>
  <si>
    <t>71103900</t>
  </si>
  <si>
    <t>71104100</t>
  </si>
  <si>
    <t>71104900</t>
  </si>
  <si>
    <t>7111</t>
  </si>
  <si>
    <t>71110000</t>
  </si>
  <si>
    <t>7112</t>
  </si>
  <si>
    <t>71123000</t>
  </si>
  <si>
    <t>71129100</t>
  </si>
  <si>
    <t>71129200</t>
  </si>
  <si>
    <t>71129910</t>
  </si>
  <si>
    <t>71129920</t>
  </si>
  <si>
    <t>71129990</t>
  </si>
  <si>
    <t>7113</t>
  </si>
  <si>
    <t>71131110</t>
  </si>
  <si>
    <t>71131120</t>
  </si>
  <si>
    <t>71131130</t>
  </si>
  <si>
    <t>71131190</t>
  </si>
  <si>
    <t>71131910</t>
  </si>
  <si>
    <t>71131920</t>
  </si>
  <si>
    <t>71131930</t>
  </si>
  <si>
    <t>71131940</t>
  </si>
  <si>
    <t>71131950</t>
  </si>
  <si>
    <t>71131960</t>
  </si>
  <si>
    <t>71131990</t>
  </si>
  <si>
    <t>71132000</t>
  </si>
  <si>
    <t>7114</t>
  </si>
  <si>
    <t>71141110</t>
  </si>
  <si>
    <t>71141120</t>
  </si>
  <si>
    <t>71141910</t>
  </si>
  <si>
    <t>71141920</t>
  </si>
  <si>
    <t>71141930</t>
  </si>
  <si>
    <t>71142010</t>
  </si>
  <si>
    <t>71142020</t>
  </si>
  <si>
    <t>71142030</t>
  </si>
  <si>
    <t>7115</t>
  </si>
  <si>
    <t>71151000</t>
  </si>
  <si>
    <t>71159010</t>
  </si>
  <si>
    <t>71159020</t>
  </si>
  <si>
    <t>71159090</t>
  </si>
  <si>
    <t>7116</t>
  </si>
  <si>
    <t>71161000</t>
  </si>
  <si>
    <t>71162000</t>
  </si>
  <si>
    <t>7117</t>
  </si>
  <si>
    <t>71171100</t>
  </si>
  <si>
    <t>71171910</t>
  </si>
  <si>
    <t>71171920</t>
  </si>
  <si>
    <t>71171990</t>
  </si>
  <si>
    <t>71179010</t>
  </si>
  <si>
    <t>71179090</t>
  </si>
  <si>
    <t>7118</t>
  </si>
  <si>
    <t>71181000</t>
  </si>
  <si>
    <t>71189000</t>
  </si>
  <si>
    <t>72</t>
  </si>
  <si>
    <t>7201</t>
  </si>
  <si>
    <t>72011000</t>
  </si>
  <si>
    <t>72012000</t>
  </si>
  <si>
    <t>72015010</t>
  </si>
  <si>
    <t>72015090</t>
  </si>
  <si>
    <t>7202</t>
  </si>
  <si>
    <t>72021100</t>
  </si>
  <si>
    <t>72021900</t>
  </si>
  <si>
    <t>72022100</t>
  </si>
  <si>
    <t>72022900</t>
  </si>
  <si>
    <t>72023000</t>
  </si>
  <si>
    <t>72024100</t>
  </si>
  <si>
    <t>72024900</t>
  </si>
  <si>
    <t>72025000</t>
  </si>
  <si>
    <t>72026000</t>
  </si>
  <si>
    <t>72027000</t>
  </si>
  <si>
    <t>72028000</t>
  </si>
  <si>
    <t>72029100</t>
  </si>
  <si>
    <t>72029200</t>
  </si>
  <si>
    <t>72029300</t>
  </si>
  <si>
    <t>72029911</t>
  </si>
  <si>
    <t>72029912</t>
  </si>
  <si>
    <t>72029913</t>
  </si>
  <si>
    <t>72029914</t>
  </si>
  <si>
    <t>72029915</t>
  </si>
  <si>
    <t>72029916</t>
  </si>
  <si>
    <t>72029921</t>
  </si>
  <si>
    <t>72029922</t>
  </si>
  <si>
    <t>72029931</t>
  </si>
  <si>
    <t>72029932</t>
  </si>
  <si>
    <t>72029990</t>
  </si>
  <si>
    <t>7203</t>
  </si>
  <si>
    <t>72031000</t>
  </si>
  <si>
    <t>72039000</t>
  </si>
  <si>
    <t>7204</t>
  </si>
  <si>
    <t>72041000</t>
  </si>
  <si>
    <t>72042110</t>
  </si>
  <si>
    <t>72042190</t>
  </si>
  <si>
    <t>72042910</t>
  </si>
  <si>
    <t>72042920</t>
  </si>
  <si>
    <t>72042990</t>
  </si>
  <si>
    <t>72043000</t>
  </si>
  <si>
    <t>72044100</t>
  </si>
  <si>
    <t>72044900</t>
  </si>
  <si>
    <t>72045000</t>
  </si>
  <si>
    <t>7205</t>
  </si>
  <si>
    <t>72051011</t>
  </si>
  <si>
    <t>72051012</t>
  </si>
  <si>
    <t>72051019</t>
  </si>
  <si>
    <t>72051021</t>
  </si>
  <si>
    <t>72051022</t>
  </si>
  <si>
    <t>72051029</t>
  </si>
  <si>
    <t>72051090</t>
  </si>
  <si>
    <t>72052100</t>
  </si>
  <si>
    <t>72052910</t>
  </si>
  <si>
    <t>72052990</t>
  </si>
  <si>
    <t>7206</t>
  </si>
  <si>
    <t>72061010</t>
  </si>
  <si>
    <t>72061020</t>
  </si>
  <si>
    <t>72061090</t>
  </si>
  <si>
    <t>72069011</t>
  </si>
  <si>
    <t>72069012</t>
  </si>
  <si>
    <t>72069019</t>
  </si>
  <si>
    <t>72069091</t>
  </si>
  <si>
    <t>72069092</t>
  </si>
  <si>
    <t>72069099</t>
  </si>
  <si>
    <t>7207</t>
  </si>
  <si>
    <t>72071110</t>
  </si>
  <si>
    <t>72071120</t>
  </si>
  <si>
    <t>72071130</t>
  </si>
  <si>
    <t>72071190</t>
  </si>
  <si>
    <t>72071210</t>
  </si>
  <si>
    <t>72071220</t>
  </si>
  <si>
    <t>72071230</t>
  </si>
  <si>
    <t>72071290</t>
  </si>
  <si>
    <t>72071910</t>
  </si>
  <si>
    <t>72071920</t>
  </si>
  <si>
    <t>72071990</t>
  </si>
  <si>
    <t>72072010</t>
  </si>
  <si>
    <t>72072020</t>
  </si>
  <si>
    <t>72072030</t>
  </si>
  <si>
    <t>72072090</t>
  </si>
  <si>
    <t>7208</t>
  </si>
  <si>
    <t>72081000</t>
  </si>
  <si>
    <t>72082510</t>
  </si>
  <si>
    <t>72082520</t>
  </si>
  <si>
    <t>72082530</t>
  </si>
  <si>
    <t>72082540</t>
  </si>
  <si>
    <t>72082590</t>
  </si>
  <si>
    <t>72082610</t>
  </si>
  <si>
    <t>72082620</t>
  </si>
  <si>
    <t>72082630</t>
  </si>
  <si>
    <t>72082640</t>
  </si>
  <si>
    <t>72082690</t>
  </si>
  <si>
    <t>72082710</t>
  </si>
  <si>
    <t>72082720</t>
  </si>
  <si>
    <t>72082730</t>
  </si>
  <si>
    <t>72082740</t>
  </si>
  <si>
    <t>72082790</t>
  </si>
  <si>
    <t>72083610</t>
  </si>
  <si>
    <t>72083620</t>
  </si>
  <si>
    <t>72083630</t>
  </si>
  <si>
    <t>72083640</t>
  </si>
  <si>
    <t>72083690</t>
  </si>
  <si>
    <t>72083710</t>
  </si>
  <si>
    <t>72083720</t>
  </si>
  <si>
    <t>72083730</t>
  </si>
  <si>
    <t>72083740</t>
  </si>
  <si>
    <t>72083790</t>
  </si>
  <si>
    <t>72083810</t>
  </si>
  <si>
    <t>72083820</t>
  </si>
  <si>
    <t>72083830</t>
  </si>
  <si>
    <t>72083840</t>
  </si>
  <si>
    <t>72083890</t>
  </si>
  <si>
    <t>72083910</t>
  </si>
  <si>
    <t>72083920</t>
  </si>
  <si>
    <t>72083930</t>
  </si>
  <si>
    <t>72083940</t>
  </si>
  <si>
    <t>72083990</t>
  </si>
  <si>
    <t>72084010</t>
  </si>
  <si>
    <t>72084020</t>
  </si>
  <si>
    <t>72084030</t>
  </si>
  <si>
    <t>72084040</t>
  </si>
  <si>
    <t>72084090</t>
  </si>
  <si>
    <t>72085110</t>
  </si>
  <si>
    <t>72085120</t>
  </si>
  <si>
    <t>72085130</t>
  </si>
  <si>
    <t>72085140</t>
  </si>
  <si>
    <t>72085190</t>
  </si>
  <si>
    <t>72085210</t>
  </si>
  <si>
    <t>72085220</t>
  </si>
  <si>
    <t>72085230</t>
  </si>
  <si>
    <t>72085240</t>
  </si>
  <si>
    <t>72085290</t>
  </si>
  <si>
    <t>72085310</t>
  </si>
  <si>
    <t>72085320</t>
  </si>
  <si>
    <t>72085330</t>
  </si>
  <si>
    <t>72085340</t>
  </si>
  <si>
    <t>72085390</t>
  </si>
  <si>
    <t>72085410</t>
  </si>
  <si>
    <t>72085420</t>
  </si>
  <si>
    <t>72085430</t>
  </si>
  <si>
    <t>72085440</t>
  </si>
  <si>
    <t>72085490</t>
  </si>
  <si>
    <t>72089000</t>
  </si>
  <si>
    <t>7209</t>
  </si>
  <si>
    <t>72091510</t>
  </si>
  <si>
    <t>72091520</t>
  </si>
  <si>
    <t>72091530</t>
  </si>
  <si>
    <t>72091590</t>
  </si>
  <si>
    <t>72091610</t>
  </si>
  <si>
    <t>72091620</t>
  </si>
  <si>
    <t>72091630</t>
  </si>
  <si>
    <t>72091690</t>
  </si>
  <si>
    <t>72091710</t>
  </si>
  <si>
    <t>72091720</t>
  </si>
  <si>
    <t>72091730</t>
  </si>
  <si>
    <t>72091790</t>
  </si>
  <si>
    <t>72091810</t>
  </si>
  <si>
    <t>72091820</t>
  </si>
  <si>
    <t>72091830</t>
  </si>
  <si>
    <t>72091890</t>
  </si>
  <si>
    <t>72092510</t>
  </si>
  <si>
    <t>72092520</t>
  </si>
  <si>
    <t>72092530</t>
  </si>
  <si>
    <t>72092590</t>
  </si>
  <si>
    <t>72092610</t>
  </si>
  <si>
    <t>72092620</t>
  </si>
  <si>
    <t>72092630</t>
  </si>
  <si>
    <t>72092690</t>
  </si>
  <si>
    <t>72092710</t>
  </si>
  <si>
    <t>72092720</t>
  </si>
  <si>
    <t>72092730</t>
  </si>
  <si>
    <t>72092790</t>
  </si>
  <si>
    <t>72092810</t>
  </si>
  <si>
    <t>72092820</t>
  </si>
  <si>
    <t>72092830</t>
  </si>
  <si>
    <t>72092890</t>
  </si>
  <si>
    <t>72099000</t>
  </si>
  <si>
    <t>7210</t>
  </si>
  <si>
    <t>72101110</t>
  </si>
  <si>
    <t>72101190</t>
  </si>
  <si>
    <t>72101210</t>
  </si>
  <si>
    <t>72101290</t>
  </si>
  <si>
    <t>72102000</t>
  </si>
  <si>
    <t>72103010</t>
  </si>
  <si>
    <t>72103090</t>
  </si>
  <si>
    <t>72104100</t>
  </si>
  <si>
    <t>72104900</t>
  </si>
  <si>
    <t>72105000</t>
  </si>
  <si>
    <t>72106100</t>
  </si>
  <si>
    <t>72106900</t>
  </si>
  <si>
    <t>72107000</t>
  </si>
  <si>
    <t>72109010</t>
  </si>
  <si>
    <t>72109090</t>
  </si>
  <si>
    <t>7211</t>
  </si>
  <si>
    <t>72111300</t>
  </si>
  <si>
    <t>72111410</t>
  </si>
  <si>
    <t>72111420</t>
  </si>
  <si>
    <t>72111430</t>
  </si>
  <si>
    <t>72111440</t>
  </si>
  <si>
    <t>72111450</t>
  </si>
  <si>
    <t>72111460</t>
  </si>
  <si>
    <t>72111490</t>
  </si>
  <si>
    <t>72111910</t>
  </si>
  <si>
    <t>72111920</t>
  </si>
  <si>
    <t>72111930</t>
  </si>
  <si>
    <t>72111940</t>
  </si>
  <si>
    <t>72111950</t>
  </si>
  <si>
    <t>72111960</t>
  </si>
  <si>
    <t>72111990</t>
  </si>
  <si>
    <t>72112310</t>
  </si>
  <si>
    <t>72112320</t>
  </si>
  <si>
    <t>72112330</t>
  </si>
  <si>
    <t>72112340</t>
  </si>
  <si>
    <t>72112350</t>
  </si>
  <si>
    <t>72112390</t>
  </si>
  <si>
    <t>72112910</t>
  </si>
  <si>
    <t>72112920</t>
  </si>
  <si>
    <t>72112930</t>
  </si>
  <si>
    <t>72112940</t>
  </si>
  <si>
    <t>72112950</t>
  </si>
  <si>
    <t>72112960</t>
  </si>
  <si>
    <t>72112990</t>
  </si>
  <si>
    <t>72119011</t>
  </si>
  <si>
    <t>72119012</t>
  </si>
  <si>
    <t>72119013</t>
  </si>
  <si>
    <t>72119090</t>
  </si>
  <si>
    <t>7212</t>
  </si>
  <si>
    <t>72121010</t>
  </si>
  <si>
    <t>72121090</t>
  </si>
  <si>
    <t>72122010</t>
  </si>
  <si>
    <t>72122090</t>
  </si>
  <si>
    <t>72123010</t>
  </si>
  <si>
    <t>72123090</t>
  </si>
  <si>
    <t>72124000</t>
  </si>
  <si>
    <t>72125010</t>
  </si>
  <si>
    <t>72125020</t>
  </si>
  <si>
    <t>72125090</t>
  </si>
  <si>
    <t>72126000</t>
  </si>
  <si>
    <t>7213</t>
  </si>
  <si>
    <t>72131010</t>
  </si>
  <si>
    <t>72131090</t>
  </si>
  <si>
    <t>72132010</t>
  </si>
  <si>
    <t>72132020</t>
  </si>
  <si>
    <t>72132090</t>
  </si>
  <si>
    <t>72139110</t>
  </si>
  <si>
    <t>72139120</t>
  </si>
  <si>
    <t>72139190</t>
  </si>
  <si>
    <t>72139910</t>
  </si>
  <si>
    <t>72139920</t>
  </si>
  <si>
    <t>72139990</t>
  </si>
  <si>
    <t>7214</t>
  </si>
  <si>
    <t>72141010</t>
  </si>
  <si>
    <t>72141090</t>
  </si>
  <si>
    <t>72142010</t>
  </si>
  <si>
    <t>72142090</t>
  </si>
  <si>
    <t>72143000</t>
  </si>
  <si>
    <t>72149110</t>
  </si>
  <si>
    <t>72149190</t>
  </si>
  <si>
    <t>72149910</t>
  </si>
  <si>
    <t>72149990</t>
  </si>
  <si>
    <t>7215</t>
  </si>
  <si>
    <t>72151000</t>
  </si>
  <si>
    <t>72155010</t>
  </si>
  <si>
    <t>72155090</t>
  </si>
  <si>
    <t>72159010</t>
  </si>
  <si>
    <t>72159020</t>
  </si>
  <si>
    <t>72159090</t>
  </si>
  <si>
    <t>7216</t>
  </si>
  <si>
    <t>72161000</t>
  </si>
  <si>
    <t>72162100</t>
  </si>
  <si>
    <t>72162200</t>
  </si>
  <si>
    <t>72163100</t>
  </si>
  <si>
    <t>72163200</t>
  </si>
  <si>
    <t>72163300</t>
  </si>
  <si>
    <t>72164000</t>
  </si>
  <si>
    <t>72165000</t>
  </si>
  <si>
    <t>72166100</t>
  </si>
  <si>
    <t>72166900</t>
  </si>
  <si>
    <t>72169100</t>
  </si>
  <si>
    <t>72169910</t>
  </si>
  <si>
    <t>72169920</t>
  </si>
  <si>
    <t>72169930</t>
  </si>
  <si>
    <t>72169940</t>
  </si>
  <si>
    <t>72169990</t>
  </si>
  <si>
    <t>7217</t>
  </si>
  <si>
    <t>72171010</t>
  </si>
  <si>
    <t>72171020</t>
  </si>
  <si>
    <t>72171030</t>
  </si>
  <si>
    <t>72172010</t>
  </si>
  <si>
    <t>72172020</t>
  </si>
  <si>
    <t>72172030</t>
  </si>
  <si>
    <t>72173010</t>
  </si>
  <si>
    <t>72173020</t>
  </si>
  <si>
    <t>72173030</t>
  </si>
  <si>
    <t>72179011</t>
  </si>
  <si>
    <t>72179012</t>
  </si>
  <si>
    <t>72179013</t>
  </si>
  <si>
    <t>72179019</t>
  </si>
  <si>
    <t>72179091</t>
  </si>
  <si>
    <t>72179092</t>
  </si>
  <si>
    <t>72179093</t>
  </si>
  <si>
    <t>72179099</t>
  </si>
  <si>
    <t>7218</t>
  </si>
  <si>
    <t>72181000</t>
  </si>
  <si>
    <t>72189100</t>
  </si>
  <si>
    <t>72189910</t>
  </si>
  <si>
    <t>72189990</t>
  </si>
  <si>
    <t>7219</t>
  </si>
  <si>
    <t>72191111</t>
  </si>
  <si>
    <t>72191112</t>
  </si>
  <si>
    <t>72191190</t>
  </si>
  <si>
    <t>72191200</t>
  </si>
  <si>
    <t>72191300</t>
  </si>
  <si>
    <t>72191400</t>
  </si>
  <si>
    <t>72192111</t>
  </si>
  <si>
    <t>72192112</t>
  </si>
  <si>
    <t>72192121</t>
  </si>
  <si>
    <t>72192122</t>
  </si>
  <si>
    <t>72192131</t>
  </si>
  <si>
    <t>72192132</t>
  </si>
  <si>
    <t>72192141</t>
  </si>
  <si>
    <t>72192142</t>
  </si>
  <si>
    <t>72192190</t>
  </si>
  <si>
    <t>72192211</t>
  </si>
  <si>
    <t>72192212</t>
  </si>
  <si>
    <t>72192219</t>
  </si>
  <si>
    <t>72192291</t>
  </si>
  <si>
    <t>72192292</t>
  </si>
  <si>
    <t>72192299</t>
  </si>
  <si>
    <t>72192310</t>
  </si>
  <si>
    <t>72192320</t>
  </si>
  <si>
    <t>72192390</t>
  </si>
  <si>
    <t>72192411</t>
  </si>
  <si>
    <t>72192412</t>
  </si>
  <si>
    <t>72192413</t>
  </si>
  <si>
    <t>72192419</t>
  </si>
  <si>
    <t>72192421</t>
  </si>
  <si>
    <t>72192422</t>
  </si>
  <si>
    <t>72192423</t>
  </si>
  <si>
    <t>72192429</t>
  </si>
  <si>
    <t>72192490</t>
  </si>
  <si>
    <t>72193111</t>
  </si>
  <si>
    <t>72193112</t>
  </si>
  <si>
    <t>72193121</t>
  </si>
  <si>
    <t>72193122</t>
  </si>
  <si>
    <t>72193190</t>
  </si>
  <si>
    <t>72193210</t>
  </si>
  <si>
    <t>72193220</t>
  </si>
  <si>
    <t>72193290</t>
  </si>
  <si>
    <t>72193310</t>
  </si>
  <si>
    <t>72193320</t>
  </si>
  <si>
    <t>72193390</t>
  </si>
  <si>
    <t>72193410</t>
  </si>
  <si>
    <t>72193420</t>
  </si>
  <si>
    <t>72193490</t>
  </si>
  <si>
    <t>72193510</t>
  </si>
  <si>
    <t>72193520</t>
  </si>
  <si>
    <t>72193590</t>
  </si>
  <si>
    <t>72199011</t>
  </si>
  <si>
    <t>72199012</t>
  </si>
  <si>
    <t>72199013</t>
  </si>
  <si>
    <t>72199090</t>
  </si>
  <si>
    <t>7220</t>
  </si>
  <si>
    <t>72201110</t>
  </si>
  <si>
    <t>72201121</t>
  </si>
  <si>
    <t>72201122</t>
  </si>
  <si>
    <t>72201129</t>
  </si>
  <si>
    <t>72201190</t>
  </si>
  <si>
    <t>72201210</t>
  </si>
  <si>
    <t>72201221</t>
  </si>
  <si>
    <t>72201222</t>
  </si>
  <si>
    <t>72201229</t>
  </si>
  <si>
    <t>72201290</t>
  </si>
  <si>
    <t>72202010</t>
  </si>
  <si>
    <t>72202021</t>
  </si>
  <si>
    <t>72202022</t>
  </si>
  <si>
    <t>72202029</t>
  </si>
  <si>
    <t>72202090</t>
  </si>
  <si>
    <t>72209010</t>
  </si>
  <si>
    <t>72209021</t>
  </si>
  <si>
    <t>72209022</t>
  </si>
  <si>
    <t>72209029</t>
  </si>
  <si>
    <t>72209090</t>
  </si>
  <si>
    <t>7221</t>
  </si>
  <si>
    <t>72210011</t>
  </si>
  <si>
    <t>72210012</t>
  </si>
  <si>
    <t>72210019</t>
  </si>
  <si>
    <t>72210090</t>
  </si>
  <si>
    <t>7222</t>
  </si>
  <si>
    <t>72221111</t>
  </si>
  <si>
    <t>72221112</t>
  </si>
  <si>
    <t>72221119</t>
  </si>
  <si>
    <t>72221191</t>
  </si>
  <si>
    <t>72221192</t>
  </si>
  <si>
    <t>72221199</t>
  </si>
  <si>
    <t>72221911</t>
  </si>
  <si>
    <t>72221912</t>
  </si>
  <si>
    <t>72221919</t>
  </si>
  <si>
    <t>72221991</t>
  </si>
  <si>
    <t>72221992</t>
  </si>
  <si>
    <t>72221999</t>
  </si>
  <si>
    <t>72222011</t>
  </si>
  <si>
    <t>72222012</t>
  </si>
  <si>
    <t>72222019</t>
  </si>
  <si>
    <t>72222091</t>
  </si>
  <si>
    <t>72222092</t>
  </si>
  <si>
    <t>72222099</t>
  </si>
  <si>
    <t>72223011</t>
  </si>
  <si>
    <t>72223012</t>
  </si>
  <si>
    <t>72223019</t>
  </si>
  <si>
    <t>72223091</t>
  </si>
  <si>
    <t>72223092</t>
  </si>
  <si>
    <t>72223099</t>
  </si>
  <si>
    <t>72224010</t>
  </si>
  <si>
    <t>72224020</t>
  </si>
  <si>
    <t>7223</t>
  </si>
  <si>
    <t>72230010</t>
  </si>
  <si>
    <t>72230091</t>
  </si>
  <si>
    <t>72230092</t>
  </si>
  <si>
    <t>72230099</t>
  </si>
  <si>
    <t>7224</t>
  </si>
  <si>
    <t>72241000</t>
  </si>
  <si>
    <t>72249010</t>
  </si>
  <si>
    <t>72249020</t>
  </si>
  <si>
    <t>72249030</t>
  </si>
  <si>
    <t>72249040</t>
  </si>
  <si>
    <t>72249091</t>
  </si>
  <si>
    <t>72249099</t>
  </si>
  <si>
    <t>7225</t>
  </si>
  <si>
    <t>72251100</t>
  </si>
  <si>
    <t>72251910</t>
  </si>
  <si>
    <t>72251920</t>
  </si>
  <si>
    <t>72251990</t>
  </si>
  <si>
    <t>72252011</t>
  </si>
  <si>
    <t>72252019</t>
  </si>
  <si>
    <t>72252021</t>
  </si>
  <si>
    <t>72252029</t>
  </si>
  <si>
    <t>72253010</t>
  </si>
  <si>
    <t>72253090</t>
  </si>
  <si>
    <t>72254011</t>
  </si>
  <si>
    <t>72254012</t>
  </si>
  <si>
    <t>72254013</t>
  </si>
  <si>
    <t>72254019</t>
  </si>
  <si>
    <t>72254020</t>
  </si>
  <si>
    <t>72254030</t>
  </si>
  <si>
    <t>72255010</t>
  </si>
  <si>
    <t>72255020</t>
  </si>
  <si>
    <t>72255030</t>
  </si>
  <si>
    <t>72259100</t>
  </si>
  <si>
    <t>72259200</t>
  </si>
  <si>
    <t>72259900</t>
  </si>
  <si>
    <t>7226</t>
  </si>
  <si>
    <t>72261100</t>
  </si>
  <si>
    <t>72261910</t>
  </si>
  <si>
    <t>72261920</t>
  </si>
  <si>
    <t>72261990</t>
  </si>
  <si>
    <t>72262011</t>
  </si>
  <si>
    <t>72262012</t>
  </si>
  <si>
    <t>72262021</t>
  </si>
  <si>
    <t>72262022</t>
  </si>
  <si>
    <t>72262030</t>
  </si>
  <si>
    <t>72269110</t>
  </si>
  <si>
    <t>72269120</t>
  </si>
  <si>
    <t>72269130</t>
  </si>
  <si>
    <t>72269190</t>
  </si>
  <si>
    <t>72269210</t>
  </si>
  <si>
    <t>72269220</t>
  </si>
  <si>
    <t>72269230</t>
  </si>
  <si>
    <t>72269300</t>
  </si>
  <si>
    <t>72269400</t>
  </si>
  <si>
    <t>72269910</t>
  </si>
  <si>
    <t>72269920</t>
  </si>
  <si>
    <t>72269930</t>
  </si>
  <si>
    <t>72269940</t>
  </si>
  <si>
    <t>72269951</t>
  </si>
  <si>
    <t>72269952</t>
  </si>
  <si>
    <t>72269953</t>
  </si>
  <si>
    <t>72269960</t>
  </si>
  <si>
    <t>72269990</t>
  </si>
  <si>
    <t>7227</t>
  </si>
  <si>
    <t>72271000</t>
  </si>
  <si>
    <t>72272000</t>
  </si>
  <si>
    <t>72279010</t>
  </si>
  <si>
    <t>72279020</t>
  </si>
  <si>
    <t>72279030</t>
  </si>
  <si>
    <t>72279040</t>
  </si>
  <si>
    <t>72279050</t>
  </si>
  <si>
    <t>72279060</t>
  </si>
  <si>
    <t>72279090</t>
  </si>
  <si>
    <t>7228</t>
  </si>
  <si>
    <t>72281010</t>
  </si>
  <si>
    <t>72281090</t>
  </si>
  <si>
    <t>72282000</t>
  </si>
  <si>
    <t>72283011</t>
  </si>
  <si>
    <t>72283019</t>
  </si>
  <si>
    <t>72283021</t>
  </si>
  <si>
    <t>72283022</t>
  </si>
  <si>
    <t>72283023</t>
  </si>
  <si>
    <t>72283024</t>
  </si>
  <si>
    <t>72283029</t>
  </si>
  <si>
    <t>72284000</t>
  </si>
  <si>
    <t>72285010</t>
  </si>
  <si>
    <t>72285090</t>
  </si>
  <si>
    <t>72286011</t>
  </si>
  <si>
    <t>72286012</t>
  </si>
  <si>
    <t>72286091</t>
  </si>
  <si>
    <t>72286092</t>
  </si>
  <si>
    <t>72286093</t>
  </si>
  <si>
    <t>72286094</t>
  </si>
  <si>
    <t>72286099</t>
  </si>
  <si>
    <t>72287011</t>
  </si>
  <si>
    <t>72287012</t>
  </si>
  <si>
    <t>72287021</t>
  </si>
  <si>
    <t>72287022</t>
  </si>
  <si>
    <t>72288010</t>
  </si>
  <si>
    <t>72288020</t>
  </si>
  <si>
    <t>72288090</t>
  </si>
  <si>
    <t>7229</t>
  </si>
  <si>
    <t>72291000</t>
  </si>
  <si>
    <t>72292000</t>
  </si>
  <si>
    <t>72299011</t>
  </si>
  <si>
    <t>72299012</t>
  </si>
  <si>
    <t>72299013</t>
  </si>
  <si>
    <t>72299014</t>
  </si>
  <si>
    <t>72299015</t>
  </si>
  <si>
    <t>72299016</t>
  </si>
  <si>
    <t>72299021</t>
  </si>
  <si>
    <t>72299022</t>
  </si>
  <si>
    <t>72299023</t>
  </si>
  <si>
    <t>72299031</t>
  </si>
  <si>
    <t>72299032</t>
  </si>
  <si>
    <t>72299033</t>
  </si>
  <si>
    <t>72299034</t>
  </si>
  <si>
    <t>72299040</t>
  </si>
  <si>
    <t>72299051</t>
  </si>
  <si>
    <t>72299052</t>
  </si>
  <si>
    <t>72299053</t>
  </si>
  <si>
    <t>72299054</t>
  </si>
  <si>
    <t>72299059</t>
  </si>
  <si>
    <t>72299060</t>
  </si>
  <si>
    <t>72299070</t>
  </si>
  <si>
    <t>72299090</t>
  </si>
  <si>
    <t>73</t>
  </si>
  <si>
    <t>7301</t>
  </si>
  <si>
    <t>73011000</t>
  </si>
  <si>
    <t>73012010</t>
  </si>
  <si>
    <t>73012090</t>
  </si>
  <si>
    <t>7302</t>
  </si>
  <si>
    <t>73021010</t>
  </si>
  <si>
    <t>73021020</t>
  </si>
  <si>
    <t>73021090</t>
  </si>
  <si>
    <t>73023000</t>
  </si>
  <si>
    <t>73024000</t>
  </si>
  <si>
    <t>73029010</t>
  </si>
  <si>
    <t>73029090</t>
  </si>
  <si>
    <t>7303</t>
  </si>
  <si>
    <t>73030010</t>
  </si>
  <si>
    <t>73030020</t>
  </si>
  <si>
    <t>73030030</t>
  </si>
  <si>
    <t>73030090</t>
  </si>
  <si>
    <t>7304</t>
  </si>
  <si>
    <t>73041011</t>
  </si>
  <si>
    <t>73041019</t>
  </si>
  <si>
    <t>73041021</t>
  </si>
  <si>
    <t>73041029</t>
  </si>
  <si>
    <t>73041110</t>
  </si>
  <si>
    <t>73041120</t>
  </si>
  <si>
    <t>73041190</t>
  </si>
  <si>
    <t>73041910</t>
  </si>
  <si>
    <t>73041920</t>
  </si>
  <si>
    <t>73041990</t>
  </si>
  <si>
    <t>73042110</t>
  </si>
  <si>
    <t>73042190</t>
  </si>
  <si>
    <t>73042200</t>
  </si>
  <si>
    <t>73042310</t>
  </si>
  <si>
    <t>73042390</t>
  </si>
  <si>
    <t>73042400</t>
  </si>
  <si>
    <t>73042910</t>
  </si>
  <si>
    <t>73042990</t>
  </si>
  <si>
    <t>73043111</t>
  </si>
  <si>
    <t>73043119</t>
  </si>
  <si>
    <t>73043121</t>
  </si>
  <si>
    <t>73043129</t>
  </si>
  <si>
    <t>73043131</t>
  </si>
  <si>
    <t>73043139</t>
  </si>
  <si>
    <t>73043911</t>
  </si>
  <si>
    <t>73043919</t>
  </si>
  <si>
    <t>73043921</t>
  </si>
  <si>
    <t>73043929</t>
  </si>
  <si>
    <t>73043931</t>
  </si>
  <si>
    <t>73043939</t>
  </si>
  <si>
    <t>73044100</t>
  </si>
  <si>
    <t>73044900</t>
  </si>
  <si>
    <t>73045110</t>
  </si>
  <si>
    <t>73045120</t>
  </si>
  <si>
    <t>73045130</t>
  </si>
  <si>
    <t>73045910</t>
  </si>
  <si>
    <t>73045920</t>
  </si>
  <si>
    <t>73045930</t>
  </si>
  <si>
    <t>73049000</t>
  </si>
  <si>
    <t>7305</t>
  </si>
  <si>
    <t>73051111</t>
  </si>
  <si>
    <t>73051119</t>
  </si>
  <si>
    <t>73051121</t>
  </si>
  <si>
    <t>73051129</t>
  </si>
  <si>
    <t>73051211</t>
  </si>
  <si>
    <t>73051219</t>
  </si>
  <si>
    <t>73051221</t>
  </si>
  <si>
    <t>73051229</t>
  </si>
  <si>
    <t>73051911</t>
  </si>
  <si>
    <t>73051919</t>
  </si>
  <si>
    <t>73051921</t>
  </si>
  <si>
    <t>73051929</t>
  </si>
  <si>
    <t>73052010</t>
  </si>
  <si>
    <t>73052090</t>
  </si>
  <si>
    <t>73053110</t>
  </si>
  <si>
    <t>73053190</t>
  </si>
  <si>
    <t>73053910</t>
  </si>
  <si>
    <t>73053990</t>
  </si>
  <si>
    <t>73059010</t>
  </si>
  <si>
    <t>73059021</t>
  </si>
  <si>
    <t>73059029</t>
  </si>
  <si>
    <t>73059091</t>
  </si>
  <si>
    <t>73059099</t>
  </si>
  <si>
    <t>7306</t>
  </si>
  <si>
    <t>73061011</t>
  </si>
  <si>
    <t>73061019</t>
  </si>
  <si>
    <t>73061021</t>
  </si>
  <si>
    <t>73061029</t>
  </si>
  <si>
    <t>73061100</t>
  </si>
  <si>
    <t>73061911</t>
  </si>
  <si>
    <t>73061919</t>
  </si>
  <si>
    <t>73061921</t>
  </si>
  <si>
    <t>73061929</t>
  </si>
  <si>
    <t>73062010</t>
  </si>
  <si>
    <t>73062090</t>
  </si>
  <si>
    <t>73062100</t>
  </si>
  <si>
    <t>73062911</t>
  </si>
  <si>
    <t>73062919</t>
  </si>
  <si>
    <t>73063010</t>
  </si>
  <si>
    <t>73063090</t>
  </si>
  <si>
    <t>73064000</t>
  </si>
  <si>
    <t>73065000</t>
  </si>
  <si>
    <t>73066010</t>
  </si>
  <si>
    <t>73066090</t>
  </si>
  <si>
    <t>73066100</t>
  </si>
  <si>
    <t>73066900</t>
  </si>
  <si>
    <t>73069011</t>
  </si>
  <si>
    <t>73069019</t>
  </si>
  <si>
    <t>73069090</t>
  </si>
  <si>
    <t>7307</t>
  </si>
  <si>
    <t>73071110</t>
  </si>
  <si>
    <t>73071120</t>
  </si>
  <si>
    <t>73071190</t>
  </si>
  <si>
    <t>73071900</t>
  </si>
  <si>
    <t>73072100</t>
  </si>
  <si>
    <t>73072200</t>
  </si>
  <si>
    <t>73072300</t>
  </si>
  <si>
    <t>73072900</t>
  </si>
  <si>
    <t>73079110</t>
  </si>
  <si>
    <t>73079190</t>
  </si>
  <si>
    <t>73079210</t>
  </si>
  <si>
    <t>73079290</t>
  </si>
  <si>
    <t>73079310</t>
  </si>
  <si>
    <t>73079390</t>
  </si>
  <si>
    <t>73079910</t>
  </si>
  <si>
    <t>73079990</t>
  </si>
  <si>
    <t>7308</t>
  </si>
  <si>
    <t>73081000</t>
  </si>
  <si>
    <t>73082011</t>
  </si>
  <si>
    <t>73082019</t>
  </si>
  <si>
    <t>73082020</t>
  </si>
  <si>
    <t>73083000</t>
  </si>
  <si>
    <t>73084000</t>
  </si>
  <si>
    <t>73089010</t>
  </si>
  <si>
    <t>73089020</t>
  </si>
  <si>
    <t>73089030</t>
  </si>
  <si>
    <t>73089040</t>
  </si>
  <si>
    <t>73089050</t>
  </si>
  <si>
    <t>73089060</t>
  </si>
  <si>
    <t>73089070</t>
  </si>
  <si>
    <t>73089090</t>
  </si>
  <si>
    <t>7309</t>
  </si>
  <si>
    <t>73090010</t>
  </si>
  <si>
    <t>73090020</t>
  </si>
  <si>
    <t>73090030</t>
  </si>
  <si>
    <t>73090040</t>
  </si>
  <si>
    <t>73090090</t>
  </si>
  <si>
    <t>7310</t>
  </si>
  <si>
    <t>73101010</t>
  </si>
  <si>
    <t>73101020</t>
  </si>
  <si>
    <t>73101090</t>
  </si>
  <si>
    <t>73102110</t>
  </si>
  <si>
    <t>73102190</t>
  </si>
  <si>
    <t>73102910</t>
  </si>
  <si>
    <t>73102920</t>
  </si>
  <si>
    <t>73102990</t>
  </si>
  <si>
    <t>7311</t>
  </si>
  <si>
    <t>73110010</t>
  </si>
  <si>
    <t>73110020</t>
  </si>
  <si>
    <t>73110030</t>
  </si>
  <si>
    <t>73110090</t>
  </si>
  <si>
    <t>7312</t>
  </si>
  <si>
    <t>73121010</t>
  </si>
  <si>
    <t>73121020</t>
  </si>
  <si>
    <t>73121030</t>
  </si>
  <si>
    <t>73121090</t>
  </si>
  <si>
    <t>73129000</t>
  </si>
  <si>
    <t>7313</t>
  </si>
  <si>
    <t>73130010</t>
  </si>
  <si>
    <t>73130020</t>
  </si>
  <si>
    <t>7314</t>
  </si>
  <si>
    <t>73141200</t>
  </si>
  <si>
    <t>73141300</t>
  </si>
  <si>
    <t>73141410</t>
  </si>
  <si>
    <t>73141490</t>
  </si>
  <si>
    <t>73141910</t>
  </si>
  <si>
    <t>73141990</t>
  </si>
  <si>
    <t>73142010</t>
  </si>
  <si>
    <t>73142090</t>
  </si>
  <si>
    <t>73143100</t>
  </si>
  <si>
    <t>73143900</t>
  </si>
  <si>
    <t>73144110</t>
  </si>
  <si>
    <t>73144190</t>
  </si>
  <si>
    <t>73144210</t>
  </si>
  <si>
    <t>73144290</t>
  </si>
  <si>
    <t>73144910</t>
  </si>
  <si>
    <t>73144990</t>
  </si>
  <si>
    <t>73145000</t>
  </si>
  <si>
    <t>7315</t>
  </si>
  <si>
    <t>73151100</t>
  </si>
  <si>
    <t>73151210</t>
  </si>
  <si>
    <t>73151220</t>
  </si>
  <si>
    <t>73151290</t>
  </si>
  <si>
    <t>73151900</t>
  </si>
  <si>
    <t>73152000</t>
  </si>
  <si>
    <t>73158100</t>
  </si>
  <si>
    <t>73158200</t>
  </si>
  <si>
    <t>73158900</t>
  </si>
  <si>
    <t>73159000</t>
  </si>
  <si>
    <t>7316</t>
  </si>
  <si>
    <t>73160010</t>
  </si>
  <si>
    <t>73160090</t>
  </si>
  <si>
    <t>7317</t>
  </si>
  <si>
    <t>73170011</t>
  </si>
  <si>
    <t>73170012</t>
  </si>
  <si>
    <t>73170013</t>
  </si>
  <si>
    <t>73170019</t>
  </si>
  <si>
    <t>73170021</t>
  </si>
  <si>
    <t>73170029</t>
  </si>
  <si>
    <t>73170030</t>
  </si>
  <si>
    <t>73170091</t>
  </si>
  <si>
    <t>73170099</t>
  </si>
  <si>
    <t>7318</t>
  </si>
  <si>
    <t>73181110</t>
  </si>
  <si>
    <t>73181190</t>
  </si>
  <si>
    <t>73181200</t>
  </si>
  <si>
    <t>73181300</t>
  </si>
  <si>
    <t>73181400</t>
  </si>
  <si>
    <t>73181500</t>
  </si>
  <si>
    <t>73181600</t>
  </si>
  <si>
    <t>73181900</t>
  </si>
  <si>
    <t>73182100</t>
  </si>
  <si>
    <t>73182200</t>
  </si>
  <si>
    <t>73182300</t>
  </si>
  <si>
    <t>73182400</t>
  </si>
  <si>
    <t>73182910</t>
  </si>
  <si>
    <t>73182990</t>
  </si>
  <si>
    <t>7319</t>
  </si>
  <si>
    <t>73191010</t>
  </si>
  <si>
    <t>73191020</t>
  </si>
  <si>
    <t>73191090</t>
  </si>
  <si>
    <t>73194010</t>
  </si>
  <si>
    <t>73194090</t>
  </si>
  <si>
    <t>73199000</t>
  </si>
  <si>
    <t>7320</t>
  </si>
  <si>
    <t>73201011</t>
  </si>
  <si>
    <t>73201012</t>
  </si>
  <si>
    <t>73201019</t>
  </si>
  <si>
    <t>73201020</t>
  </si>
  <si>
    <t>73202000</t>
  </si>
  <si>
    <t>73209010</t>
  </si>
  <si>
    <t>73209020</t>
  </si>
  <si>
    <t>73209090</t>
  </si>
  <si>
    <t>7321</t>
  </si>
  <si>
    <t>73211110</t>
  </si>
  <si>
    <t>73211120</t>
  </si>
  <si>
    <t>73211190</t>
  </si>
  <si>
    <t>73211210</t>
  </si>
  <si>
    <t>73211220</t>
  </si>
  <si>
    <t>73211290</t>
  </si>
  <si>
    <t>73211310</t>
  </si>
  <si>
    <t>73211320</t>
  </si>
  <si>
    <t>73211390</t>
  </si>
  <si>
    <t>73211910</t>
  </si>
  <si>
    <t>73211990</t>
  </si>
  <si>
    <t>73218100</t>
  </si>
  <si>
    <t>73218200</t>
  </si>
  <si>
    <t>73218310</t>
  </si>
  <si>
    <t>73218390</t>
  </si>
  <si>
    <t>73218910</t>
  </si>
  <si>
    <t>73218990</t>
  </si>
  <si>
    <t>73219000</t>
  </si>
  <si>
    <t>7322</t>
  </si>
  <si>
    <t>73221100</t>
  </si>
  <si>
    <t>73221900</t>
  </si>
  <si>
    <t>73229010</t>
  </si>
  <si>
    <t>73229090</t>
  </si>
  <si>
    <t>7323</t>
  </si>
  <si>
    <t>73231000</t>
  </si>
  <si>
    <t>73239110</t>
  </si>
  <si>
    <t>73239190</t>
  </si>
  <si>
    <t>73239200</t>
  </si>
  <si>
    <t>73239310</t>
  </si>
  <si>
    <t>73239390</t>
  </si>
  <si>
    <t>73239410</t>
  </si>
  <si>
    <t>73239420</t>
  </si>
  <si>
    <t>73239490</t>
  </si>
  <si>
    <t>73239910</t>
  </si>
  <si>
    <t>73239920</t>
  </si>
  <si>
    <t>73239990</t>
  </si>
  <si>
    <t>7324</t>
  </si>
  <si>
    <t>73241000</t>
  </si>
  <si>
    <t>73242100</t>
  </si>
  <si>
    <t>73242900</t>
  </si>
  <si>
    <t>73249000</t>
  </si>
  <si>
    <t>7325</t>
  </si>
  <si>
    <t>73251000</t>
  </si>
  <si>
    <t>73259100</t>
  </si>
  <si>
    <t>73259910</t>
  </si>
  <si>
    <t>73259920</t>
  </si>
  <si>
    <t>73259930</t>
  </si>
  <si>
    <t>73259991</t>
  </si>
  <si>
    <t>73259992</t>
  </si>
  <si>
    <t>73259993</t>
  </si>
  <si>
    <t>73259999</t>
  </si>
  <si>
    <t>7326</t>
  </si>
  <si>
    <t>73261100</t>
  </si>
  <si>
    <t>73261910</t>
  </si>
  <si>
    <t>73261990</t>
  </si>
  <si>
    <t>73262010</t>
  </si>
  <si>
    <t>73262090</t>
  </si>
  <si>
    <t>73269010</t>
  </si>
  <si>
    <t>73269020</t>
  </si>
  <si>
    <t>73269030</t>
  </si>
  <si>
    <t>73269040</t>
  </si>
  <si>
    <t>73269050</t>
  </si>
  <si>
    <t>73269060</t>
  </si>
  <si>
    <t>73269070</t>
  </si>
  <si>
    <t>73269080</t>
  </si>
  <si>
    <t>73269091</t>
  </si>
  <si>
    <t>73269099</t>
  </si>
  <si>
    <t>74</t>
  </si>
  <si>
    <t>7401</t>
  </si>
  <si>
    <t>74010010</t>
  </si>
  <si>
    <t>74010090</t>
  </si>
  <si>
    <t>74011000</t>
  </si>
  <si>
    <t>74012000</t>
  </si>
  <si>
    <t>7402</t>
  </si>
  <si>
    <t>74020010</t>
  </si>
  <si>
    <t>74020090</t>
  </si>
  <si>
    <t>7403</t>
  </si>
  <si>
    <t>74031100</t>
  </si>
  <si>
    <t>74031200</t>
  </si>
  <si>
    <t>74031300</t>
  </si>
  <si>
    <t>74031900</t>
  </si>
  <si>
    <t>74032100</t>
  </si>
  <si>
    <t>74032210</t>
  </si>
  <si>
    <t>74032290</t>
  </si>
  <si>
    <t>74032310</t>
  </si>
  <si>
    <t>74032320</t>
  </si>
  <si>
    <t>74032900</t>
  </si>
  <si>
    <t>7404</t>
  </si>
  <si>
    <t>74040011</t>
  </si>
  <si>
    <t>74040012</t>
  </si>
  <si>
    <t>74040019</t>
  </si>
  <si>
    <t>74040021</t>
  </si>
  <si>
    <t>74040022</t>
  </si>
  <si>
    <t>74040023</t>
  </si>
  <si>
    <t>74040029</t>
  </si>
  <si>
    <t>7405</t>
  </si>
  <si>
    <t>74050000</t>
  </si>
  <si>
    <t>7406</t>
  </si>
  <si>
    <t>74061000</t>
  </si>
  <si>
    <t>74062000</t>
  </si>
  <si>
    <t>7407</t>
  </si>
  <si>
    <t>74071010</t>
  </si>
  <si>
    <t>74071020</t>
  </si>
  <si>
    <t>74071030</t>
  </si>
  <si>
    <t>74071040</t>
  </si>
  <si>
    <t>74071051</t>
  </si>
  <si>
    <t>74071059</t>
  </si>
  <si>
    <t>74071090</t>
  </si>
  <si>
    <t>74072110</t>
  </si>
  <si>
    <t>74072120</t>
  </si>
  <si>
    <t>74072130</t>
  </si>
  <si>
    <t>74072190</t>
  </si>
  <si>
    <t>74072210</t>
  </si>
  <si>
    <t>74072220</t>
  </si>
  <si>
    <t>74072910</t>
  </si>
  <si>
    <t>74072921</t>
  </si>
  <si>
    <t>74072929</t>
  </si>
  <si>
    <t>74072990</t>
  </si>
  <si>
    <t>7408</t>
  </si>
  <si>
    <t>74081110</t>
  </si>
  <si>
    <t>74081190</t>
  </si>
  <si>
    <t>74081910</t>
  </si>
  <si>
    <t>74081920</t>
  </si>
  <si>
    <t>74081990</t>
  </si>
  <si>
    <t>74082110</t>
  </si>
  <si>
    <t>74082190</t>
  </si>
  <si>
    <t>74082210</t>
  </si>
  <si>
    <t>74082220</t>
  </si>
  <si>
    <t>74082290</t>
  </si>
  <si>
    <t>74082910</t>
  </si>
  <si>
    <t>74082990</t>
  </si>
  <si>
    <t>7409</t>
  </si>
  <si>
    <t>74091100</t>
  </si>
  <si>
    <t>74091900</t>
  </si>
  <si>
    <t>74092100</t>
  </si>
  <si>
    <t>74092900</t>
  </si>
  <si>
    <t>74093100</t>
  </si>
  <si>
    <t>74093900</t>
  </si>
  <si>
    <t>74094000</t>
  </si>
  <si>
    <t>74099000</t>
  </si>
  <si>
    <t>7410</t>
  </si>
  <si>
    <t>74101100</t>
  </si>
  <si>
    <t>74101200</t>
  </si>
  <si>
    <t>74102100</t>
  </si>
  <si>
    <t>74102200</t>
  </si>
  <si>
    <t>7411</t>
  </si>
  <si>
    <t>74111000</t>
  </si>
  <si>
    <t>74112100</t>
  </si>
  <si>
    <t>74112200</t>
  </si>
  <si>
    <t>74112900</t>
  </si>
  <si>
    <t>7412</t>
  </si>
  <si>
    <t>74121000</t>
  </si>
  <si>
    <t>74122011</t>
  </si>
  <si>
    <t>74122012</t>
  </si>
  <si>
    <t>74122019</t>
  </si>
  <si>
    <t>74122090</t>
  </si>
  <si>
    <t>7413</t>
  </si>
  <si>
    <t>74130000</t>
  </si>
  <si>
    <t>7414</t>
  </si>
  <si>
    <t>74142010</t>
  </si>
  <si>
    <t>74142090</t>
  </si>
  <si>
    <t>74149010</t>
  </si>
  <si>
    <t>74149020</t>
  </si>
  <si>
    <t>74149090</t>
  </si>
  <si>
    <t>7415</t>
  </si>
  <si>
    <t>74151000</t>
  </si>
  <si>
    <t>74152100</t>
  </si>
  <si>
    <t>74152900</t>
  </si>
  <si>
    <t>74153310</t>
  </si>
  <si>
    <t>74153390</t>
  </si>
  <si>
    <t>74153910</t>
  </si>
  <si>
    <t>74153990</t>
  </si>
  <si>
    <t>7416</t>
  </si>
  <si>
    <t>74160000</t>
  </si>
  <si>
    <t>7417</t>
  </si>
  <si>
    <t>74170011</t>
  </si>
  <si>
    <t>74170019</t>
  </si>
  <si>
    <t>74170020</t>
  </si>
  <si>
    <t>74170091</t>
  </si>
  <si>
    <t>74170092</t>
  </si>
  <si>
    <t>74170099</t>
  </si>
  <si>
    <t>7418</t>
  </si>
  <si>
    <t>74181010</t>
  </si>
  <si>
    <t>74181021</t>
  </si>
  <si>
    <t>74181022</t>
  </si>
  <si>
    <t>74181023</t>
  </si>
  <si>
    <t>74181024</t>
  </si>
  <si>
    <t>74181031</t>
  </si>
  <si>
    <t>74181039</t>
  </si>
  <si>
    <t>74181090</t>
  </si>
  <si>
    <t>74181100</t>
  </si>
  <si>
    <t>74182010</t>
  </si>
  <si>
    <t>74182020</t>
  </si>
  <si>
    <t>7419</t>
  </si>
  <si>
    <t>74191010</t>
  </si>
  <si>
    <t>74191021</t>
  </si>
  <si>
    <t>74191029</t>
  </si>
  <si>
    <t>74199100</t>
  </si>
  <si>
    <t>74199910</t>
  </si>
  <si>
    <t>74199920</t>
  </si>
  <si>
    <t>74199930</t>
  </si>
  <si>
    <t>74199940</t>
  </si>
  <si>
    <t>74199990</t>
  </si>
  <si>
    <t>75</t>
  </si>
  <si>
    <t>7501</t>
  </si>
  <si>
    <t>75011000</t>
  </si>
  <si>
    <t>75012000</t>
  </si>
  <si>
    <t>7502</t>
  </si>
  <si>
    <t>75021000</t>
  </si>
  <si>
    <t>75022010</t>
  </si>
  <si>
    <t>75022020</t>
  </si>
  <si>
    <t>75022030</t>
  </si>
  <si>
    <t>75022040</t>
  </si>
  <si>
    <t>75022090</t>
  </si>
  <si>
    <t>7503</t>
  </si>
  <si>
    <t>75030010</t>
  </si>
  <si>
    <t>75030090</t>
  </si>
  <si>
    <t>7504</t>
  </si>
  <si>
    <t>75040000</t>
  </si>
  <si>
    <t>7505</t>
  </si>
  <si>
    <t>75051110</t>
  </si>
  <si>
    <t>75051120</t>
  </si>
  <si>
    <t>75051210</t>
  </si>
  <si>
    <t>75051220</t>
  </si>
  <si>
    <t>75052100</t>
  </si>
  <si>
    <t>75052200</t>
  </si>
  <si>
    <t>7506</t>
  </si>
  <si>
    <t>75061000</t>
  </si>
  <si>
    <t>75062000</t>
  </si>
  <si>
    <t>7507</t>
  </si>
  <si>
    <t>75071100</t>
  </si>
  <si>
    <t>75071200</t>
  </si>
  <si>
    <t>75072000</t>
  </si>
  <si>
    <t>7508</t>
  </si>
  <si>
    <t>75081000</t>
  </si>
  <si>
    <t>75089010</t>
  </si>
  <si>
    <t>75089020</t>
  </si>
  <si>
    <t>75089030</t>
  </si>
  <si>
    <t>75089090</t>
  </si>
  <si>
    <t>76</t>
  </si>
  <si>
    <t>7601</t>
  </si>
  <si>
    <t>76011010</t>
  </si>
  <si>
    <t>76011020</t>
  </si>
  <si>
    <t>76011030</t>
  </si>
  <si>
    <t>76011040</t>
  </si>
  <si>
    <t>76011090</t>
  </si>
  <si>
    <t>76012010</t>
  </si>
  <si>
    <t>76012020</t>
  </si>
  <si>
    <t>76012030</t>
  </si>
  <si>
    <t>76012040</t>
  </si>
  <si>
    <t>76012090</t>
  </si>
  <si>
    <t>7602</t>
  </si>
  <si>
    <t>76020010</t>
  </si>
  <si>
    <t>76020090</t>
  </si>
  <si>
    <t>7603</t>
  </si>
  <si>
    <t>76031010</t>
  </si>
  <si>
    <t>76031090</t>
  </si>
  <si>
    <t>76032000</t>
  </si>
  <si>
    <t>7604</t>
  </si>
  <si>
    <t>76041010</t>
  </si>
  <si>
    <t>76041020</t>
  </si>
  <si>
    <t>76041031</t>
  </si>
  <si>
    <t>76041039</t>
  </si>
  <si>
    <t>76042100</t>
  </si>
  <si>
    <t>76042910</t>
  </si>
  <si>
    <t>76042920</t>
  </si>
  <si>
    <t>76042930</t>
  </si>
  <si>
    <t>76042990</t>
  </si>
  <si>
    <t>7605</t>
  </si>
  <si>
    <t>76051100</t>
  </si>
  <si>
    <t>76051910</t>
  </si>
  <si>
    <t>76051991</t>
  </si>
  <si>
    <t>76051999</t>
  </si>
  <si>
    <t>76052100</t>
  </si>
  <si>
    <t>76052910</t>
  </si>
  <si>
    <t>76052990</t>
  </si>
  <si>
    <t>7606</t>
  </si>
  <si>
    <t>76061110</t>
  </si>
  <si>
    <t>76061190</t>
  </si>
  <si>
    <t>76061200</t>
  </si>
  <si>
    <t>76069110</t>
  </si>
  <si>
    <t>76069120</t>
  </si>
  <si>
    <t>76069190</t>
  </si>
  <si>
    <t>76069210</t>
  </si>
  <si>
    <t>76069290</t>
  </si>
  <si>
    <t>7607</t>
  </si>
  <si>
    <t>76071110</t>
  </si>
  <si>
    <t>76071190</t>
  </si>
  <si>
    <t>76071910</t>
  </si>
  <si>
    <t>76071991</t>
  </si>
  <si>
    <t>76071992</t>
  </si>
  <si>
    <t>76071993</t>
  </si>
  <si>
    <t>76071994</t>
  </si>
  <si>
    <t>76071995</t>
  </si>
  <si>
    <t>76071999</t>
  </si>
  <si>
    <t>76072010</t>
  </si>
  <si>
    <t>76072090</t>
  </si>
  <si>
    <t>7608</t>
  </si>
  <si>
    <t>76081000</t>
  </si>
  <si>
    <t>76082000</t>
  </si>
  <si>
    <t>7609</t>
  </si>
  <si>
    <t>76090000</t>
  </si>
  <si>
    <t>7610</t>
  </si>
  <si>
    <t>76101000</t>
  </si>
  <si>
    <t>76109010</t>
  </si>
  <si>
    <t>76109020</t>
  </si>
  <si>
    <t>76109030</t>
  </si>
  <si>
    <t>76109090</t>
  </si>
  <si>
    <t>7611</t>
  </si>
  <si>
    <t>76110000</t>
  </si>
  <si>
    <t>7612</t>
  </si>
  <si>
    <t>76121010</t>
  </si>
  <si>
    <t>76121020</t>
  </si>
  <si>
    <t>76121030</t>
  </si>
  <si>
    <t>76121090</t>
  </si>
  <si>
    <t>76129010</t>
  </si>
  <si>
    <t>76129020</t>
  </si>
  <si>
    <t>76129030</t>
  </si>
  <si>
    <t>76129090</t>
  </si>
  <si>
    <t>7613</t>
  </si>
  <si>
    <t>76130011</t>
  </si>
  <si>
    <t>76130012</t>
  </si>
  <si>
    <t>76130013</t>
  </si>
  <si>
    <t>76130019</t>
  </si>
  <si>
    <t>76130021</t>
  </si>
  <si>
    <t>76130022</t>
  </si>
  <si>
    <t>76130023</t>
  </si>
  <si>
    <t>76130029</t>
  </si>
  <si>
    <t>76130091</t>
  </si>
  <si>
    <t>76130092</t>
  </si>
  <si>
    <t>76130093</t>
  </si>
  <si>
    <t>76130099</t>
  </si>
  <si>
    <t>7614</t>
  </si>
  <si>
    <t>76141000</t>
  </si>
  <si>
    <t>76149000</t>
  </si>
  <si>
    <t>7615</t>
  </si>
  <si>
    <t>76151011</t>
  </si>
  <si>
    <t>76151012</t>
  </si>
  <si>
    <t>76151021</t>
  </si>
  <si>
    <t>76151029</t>
  </si>
  <si>
    <t>76151030</t>
  </si>
  <si>
    <t>76151040</t>
  </si>
  <si>
    <t>76151090</t>
  </si>
  <si>
    <t>76151100</t>
  </si>
  <si>
    <t>76152010</t>
  </si>
  <si>
    <t>76152020</t>
  </si>
  <si>
    <t>76152090</t>
  </si>
  <si>
    <t>7616</t>
  </si>
  <si>
    <t>76161000</t>
  </si>
  <si>
    <t>76169100</t>
  </si>
  <si>
    <t>76169910</t>
  </si>
  <si>
    <t>76169920</t>
  </si>
  <si>
    <t>76169930</t>
  </si>
  <si>
    <t>76169990</t>
  </si>
  <si>
    <t>77</t>
  </si>
  <si>
    <t>78</t>
  </si>
  <si>
    <t>7801</t>
  </si>
  <si>
    <t>78011000</t>
  </si>
  <si>
    <t>78019100</t>
  </si>
  <si>
    <t>78019910</t>
  </si>
  <si>
    <t>78019920</t>
  </si>
  <si>
    <t>78019930</t>
  </si>
  <si>
    <t>78019990</t>
  </si>
  <si>
    <t>7802</t>
  </si>
  <si>
    <t>78020010</t>
  </si>
  <si>
    <t>78020090</t>
  </si>
  <si>
    <t>7803</t>
  </si>
  <si>
    <t>78030011</t>
  </si>
  <si>
    <t>78030019</t>
  </si>
  <si>
    <t>78030021</t>
  </si>
  <si>
    <t>78030029</t>
  </si>
  <si>
    <t>78030030</t>
  </si>
  <si>
    <t>7804</t>
  </si>
  <si>
    <t>78041110</t>
  </si>
  <si>
    <t>78041120</t>
  </si>
  <si>
    <t>78041910</t>
  </si>
  <si>
    <t>78041990</t>
  </si>
  <si>
    <t>78042000</t>
  </si>
  <si>
    <t>7805</t>
  </si>
  <si>
    <t>78050010</t>
  </si>
  <si>
    <t>78050020</t>
  </si>
  <si>
    <t>7806</t>
  </si>
  <si>
    <t>78060010</t>
  </si>
  <si>
    <t>78060020</t>
  </si>
  <si>
    <t>78060030</t>
  </si>
  <si>
    <t>78060090</t>
  </si>
  <si>
    <t>79</t>
  </si>
  <si>
    <t>7901</t>
  </si>
  <si>
    <t>79011100</t>
  </si>
  <si>
    <t>79011200</t>
  </si>
  <si>
    <t>79012010</t>
  </si>
  <si>
    <t>79012090</t>
  </si>
  <si>
    <t>7902</t>
  </si>
  <si>
    <t>79020010</t>
  </si>
  <si>
    <t>79020090</t>
  </si>
  <si>
    <t>7903</t>
  </si>
  <si>
    <t>79031000</t>
  </si>
  <si>
    <t>79039000</t>
  </si>
  <si>
    <t>7904</t>
  </si>
  <si>
    <t>79040011</t>
  </si>
  <si>
    <t>79040012</t>
  </si>
  <si>
    <t>79040019</t>
  </si>
  <si>
    <t>79040021</t>
  </si>
  <si>
    <t>79040022</t>
  </si>
  <si>
    <t>79040029</t>
  </si>
  <si>
    <t>79040030</t>
  </si>
  <si>
    <t>7905</t>
  </si>
  <si>
    <t>79050010</t>
  </si>
  <si>
    <t>79050020</t>
  </si>
  <si>
    <t>79050030</t>
  </si>
  <si>
    <t>79050040</t>
  </si>
  <si>
    <t>7906</t>
  </si>
  <si>
    <t>79060010</t>
  </si>
  <si>
    <t>79060020</t>
  </si>
  <si>
    <t>7907</t>
  </si>
  <si>
    <t>79070010</t>
  </si>
  <si>
    <t>79070090</t>
  </si>
  <si>
    <t>80</t>
  </si>
  <si>
    <t>8001</t>
  </si>
  <si>
    <t>80011010</t>
  </si>
  <si>
    <t>80011090</t>
  </si>
  <si>
    <t>80012000</t>
  </si>
  <si>
    <t>8002</t>
  </si>
  <si>
    <t>80020010</t>
  </si>
  <si>
    <t>80020090</t>
  </si>
  <si>
    <t>8003</t>
  </si>
  <si>
    <t>80030010</t>
  </si>
  <si>
    <t>80030020</t>
  </si>
  <si>
    <t>80030030</t>
  </si>
  <si>
    <t>80030040</t>
  </si>
  <si>
    <t>8004</t>
  </si>
  <si>
    <t>80040010</t>
  </si>
  <si>
    <t>80040090</t>
  </si>
  <si>
    <t>8005</t>
  </si>
  <si>
    <t>80050000</t>
  </si>
  <si>
    <t>8006</t>
  </si>
  <si>
    <t>80060010</t>
  </si>
  <si>
    <t>80060020</t>
  </si>
  <si>
    <t>8007</t>
  </si>
  <si>
    <t>80070010</t>
  </si>
  <si>
    <t>80070090</t>
  </si>
  <si>
    <t>81</t>
  </si>
  <si>
    <t>8101</t>
  </si>
  <si>
    <t>81011000</t>
  </si>
  <si>
    <t>81019400</t>
  </si>
  <si>
    <t>81019510</t>
  </si>
  <si>
    <t>81019590</t>
  </si>
  <si>
    <t>81019600</t>
  </si>
  <si>
    <t>81019700</t>
  </si>
  <si>
    <t>81019910</t>
  </si>
  <si>
    <t>81019990</t>
  </si>
  <si>
    <t>8102</t>
  </si>
  <si>
    <t>81021000</t>
  </si>
  <si>
    <t>81029400</t>
  </si>
  <si>
    <t>81029510</t>
  </si>
  <si>
    <t>81029590</t>
  </si>
  <si>
    <t>81029600</t>
  </si>
  <si>
    <t>81029700</t>
  </si>
  <si>
    <t>81029900</t>
  </si>
  <si>
    <t>8103</t>
  </si>
  <si>
    <t>81032010</t>
  </si>
  <si>
    <t>81032090</t>
  </si>
  <si>
    <t>81033000</t>
  </si>
  <si>
    <t>81039000</t>
  </si>
  <si>
    <t>8104</t>
  </si>
  <si>
    <t>81041100</t>
  </si>
  <si>
    <t>81041900</t>
  </si>
  <si>
    <t>81042010</t>
  </si>
  <si>
    <t>81042090</t>
  </si>
  <si>
    <t>81043010</t>
  </si>
  <si>
    <t>81043020</t>
  </si>
  <si>
    <t>81049010</t>
  </si>
  <si>
    <t>81049020</t>
  </si>
  <si>
    <t>81049030</t>
  </si>
  <si>
    <t>81049090</t>
  </si>
  <si>
    <t>8105</t>
  </si>
  <si>
    <t>81052010</t>
  </si>
  <si>
    <t>81052020</t>
  </si>
  <si>
    <t>81052030</t>
  </si>
  <si>
    <t>81053000</t>
  </si>
  <si>
    <t>81059000</t>
  </si>
  <si>
    <t>8106</t>
  </si>
  <si>
    <t>81060010</t>
  </si>
  <si>
    <t>81060020</t>
  </si>
  <si>
    <t>81060030</t>
  </si>
  <si>
    <t>81060090</t>
  </si>
  <si>
    <t>8107</t>
  </si>
  <si>
    <t>81072000</t>
  </si>
  <si>
    <t>81073000</t>
  </si>
  <si>
    <t>81079010</t>
  </si>
  <si>
    <t>81079090</t>
  </si>
  <si>
    <t>8108</t>
  </si>
  <si>
    <t>81082000</t>
  </si>
  <si>
    <t>81083000</t>
  </si>
  <si>
    <t>81089010</t>
  </si>
  <si>
    <t>81089090</t>
  </si>
  <si>
    <t>8109</t>
  </si>
  <si>
    <t>81092000</t>
  </si>
  <si>
    <t>81093000</t>
  </si>
  <si>
    <t>81099000</t>
  </si>
  <si>
    <t>8110</t>
  </si>
  <si>
    <t>81101000</t>
  </si>
  <si>
    <t>81102000</t>
  </si>
  <si>
    <t>81109000</t>
  </si>
  <si>
    <t>8111</t>
  </si>
  <si>
    <t>81110010</t>
  </si>
  <si>
    <t>81110020</t>
  </si>
  <si>
    <t>81110030</t>
  </si>
  <si>
    <t>81110090</t>
  </si>
  <si>
    <t>8112</t>
  </si>
  <si>
    <t>81121200</t>
  </si>
  <si>
    <t>81121300</t>
  </si>
  <si>
    <t>81121900</t>
  </si>
  <si>
    <t>81122100</t>
  </si>
  <si>
    <t>81122200</t>
  </si>
  <si>
    <t>81122900</t>
  </si>
  <si>
    <t>81123010</t>
  </si>
  <si>
    <t>81123020</t>
  </si>
  <si>
    <t>81123030</t>
  </si>
  <si>
    <t>81123090</t>
  </si>
  <si>
    <t>81124010</t>
  </si>
  <si>
    <t>81124020</t>
  </si>
  <si>
    <t>81124030</t>
  </si>
  <si>
    <t>81124090</t>
  </si>
  <si>
    <t>81125100</t>
  </si>
  <si>
    <t>81125200</t>
  </si>
  <si>
    <t>81125900</t>
  </si>
  <si>
    <t>81129200</t>
  </si>
  <si>
    <t>81129900</t>
  </si>
  <si>
    <t>8113</t>
  </si>
  <si>
    <t>81130010</t>
  </si>
  <si>
    <t>81130020</t>
  </si>
  <si>
    <t>81130030</t>
  </si>
  <si>
    <t>81130090</t>
  </si>
  <si>
    <t>82</t>
  </si>
  <si>
    <t>8201</t>
  </si>
  <si>
    <t>82011000</t>
  </si>
  <si>
    <t>82013000</t>
  </si>
  <si>
    <t>82014000</t>
  </si>
  <si>
    <t>82015000</t>
  </si>
  <si>
    <t>82016000</t>
  </si>
  <si>
    <t>82019000</t>
  </si>
  <si>
    <t>8202</t>
  </si>
  <si>
    <t>82021010</t>
  </si>
  <si>
    <t>82021020</t>
  </si>
  <si>
    <t>82021090</t>
  </si>
  <si>
    <t>82022000</t>
  </si>
  <si>
    <t>82023100</t>
  </si>
  <si>
    <t>82023900</t>
  </si>
  <si>
    <t>82024000</t>
  </si>
  <si>
    <t>82029110</t>
  </si>
  <si>
    <t>82029120</t>
  </si>
  <si>
    <t>82029910</t>
  </si>
  <si>
    <t>82029990</t>
  </si>
  <si>
    <t>8203</t>
  </si>
  <si>
    <t>82031000</t>
  </si>
  <si>
    <t>82032000</t>
  </si>
  <si>
    <t>82033000</t>
  </si>
  <si>
    <t>82034010</t>
  </si>
  <si>
    <t>82034090</t>
  </si>
  <si>
    <t>8204</t>
  </si>
  <si>
    <t>82041110</t>
  </si>
  <si>
    <t>82041120</t>
  </si>
  <si>
    <t>82041210</t>
  </si>
  <si>
    <t>82041220</t>
  </si>
  <si>
    <t>82042000</t>
  </si>
  <si>
    <t>8205</t>
  </si>
  <si>
    <t>82051000</t>
  </si>
  <si>
    <t>82052000</t>
  </si>
  <si>
    <t>82053000</t>
  </si>
  <si>
    <t>82054000</t>
  </si>
  <si>
    <t>82055110</t>
  </si>
  <si>
    <t>82055190</t>
  </si>
  <si>
    <t>82055910</t>
  </si>
  <si>
    <t>82055920</t>
  </si>
  <si>
    <t>82055930</t>
  </si>
  <si>
    <t>82055940</t>
  </si>
  <si>
    <t>82055990</t>
  </si>
  <si>
    <t>82056000</t>
  </si>
  <si>
    <t>82057000</t>
  </si>
  <si>
    <t>82059010</t>
  </si>
  <si>
    <t>82059020</t>
  </si>
  <si>
    <t>82059030</t>
  </si>
  <si>
    <t>82059090</t>
  </si>
  <si>
    <t>8206</t>
  </si>
  <si>
    <t>82060010</t>
  </si>
  <si>
    <t>82060090</t>
  </si>
  <si>
    <t>8207</t>
  </si>
  <si>
    <t>82071300</t>
  </si>
  <si>
    <t>82071900</t>
  </si>
  <si>
    <t>82072000</t>
  </si>
  <si>
    <t>82073000</t>
  </si>
  <si>
    <t>82074010</t>
  </si>
  <si>
    <t>82074090</t>
  </si>
  <si>
    <t>82075000</t>
  </si>
  <si>
    <t>82076010</t>
  </si>
  <si>
    <t>82076090</t>
  </si>
  <si>
    <t>82077010</t>
  </si>
  <si>
    <t>82077090</t>
  </si>
  <si>
    <t>82078000</t>
  </si>
  <si>
    <t>82079010</t>
  </si>
  <si>
    <t>82079020</t>
  </si>
  <si>
    <t>82079030</t>
  </si>
  <si>
    <t>82079090</t>
  </si>
  <si>
    <t>8208</t>
  </si>
  <si>
    <t>82081000</t>
  </si>
  <si>
    <t>82082000</t>
  </si>
  <si>
    <t>82083000</t>
  </si>
  <si>
    <t>82084000</t>
  </si>
  <si>
    <t>82089010</t>
  </si>
  <si>
    <t>82089020</t>
  </si>
  <si>
    <t>82089030</t>
  </si>
  <si>
    <t>82089040</t>
  </si>
  <si>
    <t>82089090</t>
  </si>
  <si>
    <t>8209</t>
  </si>
  <si>
    <t>82090010</t>
  </si>
  <si>
    <t>82090090</t>
  </si>
  <si>
    <t>8210</t>
  </si>
  <si>
    <t>82100000</t>
  </si>
  <si>
    <t>8211</t>
  </si>
  <si>
    <t>82111000</t>
  </si>
  <si>
    <t>82119100</t>
  </si>
  <si>
    <t>82119200</t>
  </si>
  <si>
    <t>82119310</t>
  </si>
  <si>
    <t>82119390</t>
  </si>
  <si>
    <t>82119400</t>
  </si>
  <si>
    <t>82119500</t>
  </si>
  <si>
    <t>8212</t>
  </si>
  <si>
    <t>82121010</t>
  </si>
  <si>
    <t>82121090</t>
  </si>
  <si>
    <t>82122011</t>
  </si>
  <si>
    <t>82122019</t>
  </si>
  <si>
    <t>82122020</t>
  </si>
  <si>
    <t>82129000</t>
  </si>
  <si>
    <t>8213</t>
  </si>
  <si>
    <t>82130000</t>
  </si>
  <si>
    <t>8214</t>
  </si>
  <si>
    <t>82141010</t>
  </si>
  <si>
    <t>82141090</t>
  </si>
  <si>
    <t>82142010</t>
  </si>
  <si>
    <t>82142090</t>
  </si>
  <si>
    <t>82149010</t>
  </si>
  <si>
    <t>82149090</t>
  </si>
  <si>
    <t>8215</t>
  </si>
  <si>
    <t>82151000</t>
  </si>
  <si>
    <t>82152000</t>
  </si>
  <si>
    <t>82159100</t>
  </si>
  <si>
    <t>82159900</t>
  </si>
  <si>
    <t>83</t>
  </si>
  <si>
    <t>8301</t>
  </si>
  <si>
    <t>83011000</t>
  </si>
  <si>
    <t>83012000</t>
  </si>
  <si>
    <t>83013000</t>
  </si>
  <si>
    <t>83014010</t>
  </si>
  <si>
    <t>83014090</t>
  </si>
  <si>
    <t>83015000</t>
  </si>
  <si>
    <t>83016000</t>
  </si>
  <si>
    <t>83017000</t>
  </si>
  <si>
    <t>8302</t>
  </si>
  <si>
    <t>83021010</t>
  </si>
  <si>
    <t>83021020</t>
  </si>
  <si>
    <t>83021090</t>
  </si>
  <si>
    <t>83022000</t>
  </si>
  <si>
    <t>83023010</t>
  </si>
  <si>
    <t>83023090</t>
  </si>
  <si>
    <t>83024110</t>
  </si>
  <si>
    <t>83024120</t>
  </si>
  <si>
    <t>83024190</t>
  </si>
  <si>
    <t>83024200</t>
  </si>
  <si>
    <t>83024900</t>
  </si>
  <si>
    <t>83025000</t>
  </si>
  <si>
    <t>83026000</t>
  </si>
  <si>
    <t>8303</t>
  </si>
  <si>
    <t>83030000</t>
  </si>
  <si>
    <t>8304</t>
  </si>
  <si>
    <t>83040000</t>
  </si>
  <si>
    <t>8305</t>
  </si>
  <si>
    <t>83051000</t>
  </si>
  <si>
    <t>83052000</t>
  </si>
  <si>
    <t>83059010</t>
  </si>
  <si>
    <t>83059020</t>
  </si>
  <si>
    <t>83059090</t>
  </si>
  <si>
    <t>8306</t>
  </si>
  <si>
    <t>83061000</t>
  </si>
  <si>
    <t>83062110</t>
  </si>
  <si>
    <t>83062120</t>
  </si>
  <si>
    <t>83062190</t>
  </si>
  <si>
    <t>83062910</t>
  </si>
  <si>
    <t>83062920</t>
  </si>
  <si>
    <t>83062990</t>
  </si>
  <si>
    <t>83063000</t>
  </si>
  <si>
    <t>8307</t>
  </si>
  <si>
    <t>83071000</t>
  </si>
  <si>
    <t>83079000</t>
  </si>
  <si>
    <t>8308</t>
  </si>
  <si>
    <t>83081010</t>
  </si>
  <si>
    <t>83081021</t>
  </si>
  <si>
    <t>83081029</t>
  </si>
  <si>
    <t>83082000</t>
  </si>
  <si>
    <t>83089011</t>
  </si>
  <si>
    <t>83089019</t>
  </si>
  <si>
    <t>83089020</t>
  </si>
  <si>
    <t>83089031</t>
  </si>
  <si>
    <t>83089039</t>
  </si>
  <si>
    <t>83089040</t>
  </si>
  <si>
    <t>83089091</t>
  </si>
  <si>
    <t>83089099</t>
  </si>
  <si>
    <t>8309</t>
  </si>
  <si>
    <t>83091000</t>
  </si>
  <si>
    <t>83099010</t>
  </si>
  <si>
    <t>83099020</t>
  </si>
  <si>
    <t>83099030</t>
  </si>
  <si>
    <t>83099090</t>
  </si>
  <si>
    <t>8310</t>
  </si>
  <si>
    <t>83100010</t>
  </si>
  <si>
    <t>83100090</t>
  </si>
  <si>
    <t>8311</t>
  </si>
  <si>
    <t>83111000</t>
  </si>
  <si>
    <t>83112000</t>
  </si>
  <si>
    <t>83113010</t>
  </si>
  <si>
    <t>83113090</t>
  </si>
  <si>
    <t>83119000</t>
  </si>
  <si>
    <t>84</t>
  </si>
  <si>
    <t>8401</t>
  </si>
  <si>
    <t>84011000</t>
  </si>
  <si>
    <t>84012000</t>
  </si>
  <si>
    <t>84013000</t>
  </si>
  <si>
    <t>84014000</t>
  </si>
  <si>
    <t>8402</t>
  </si>
  <si>
    <t>84021100</t>
  </si>
  <si>
    <t>84021200</t>
  </si>
  <si>
    <t>84021910</t>
  </si>
  <si>
    <t>84021920</t>
  </si>
  <si>
    <t>84021990</t>
  </si>
  <si>
    <t>84022000</t>
  </si>
  <si>
    <t>84029010</t>
  </si>
  <si>
    <t>84029020</t>
  </si>
  <si>
    <t>84029090</t>
  </si>
  <si>
    <t>8403</t>
  </si>
  <si>
    <t>84031000</t>
  </si>
  <si>
    <t>84039000</t>
  </si>
  <si>
    <t>8404</t>
  </si>
  <si>
    <t>84041000</t>
  </si>
  <si>
    <t>84042000</t>
  </si>
  <si>
    <t>84049000</t>
  </si>
  <si>
    <t>8405</t>
  </si>
  <si>
    <t>84051010</t>
  </si>
  <si>
    <t>84051020</t>
  </si>
  <si>
    <t>84051090</t>
  </si>
  <si>
    <t>84059000</t>
  </si>
  <si>
    <t>8406</t>
  </si>
  <si>
    <t>84061000</t>
  </si>
  <si>
    <t>84068100</t>
  </si>
  <si>
    <t>84068200</t>
  </si>
  <si>
    <t>84069000</t>
  </si>
  <si>
    <t>8407</t>
  </si>
  <si>
    <t>84071000</t>
  </si>
  <si>
    <t>84072100</t>
  </si>
  <si>
    <t>84072900</t>
  </si>
  <si>
    <t>84073110</t>
  </si>
  <si>
    <t>84073190</t>
  </si>
  <si>
    <t>84073210</t>
  </si>
  <si>
    <t>84073290</t>
  </si>
  <si>
    <t>84073310</t>
  </si>
  <si>
    <t>84073320</t>
  </si>
  <si>
    <t>84073390</t>
  </si>
  <si>
    <t>84073410</t>
  </si>
  <si>
    <t>84073490</t>
  </si>
  <si>
    <t>84079010</t>
  </si>
  <si>
    <t>84079020</t>
  </si>
  <si>
    <t>84079090</t>
  </si>
  <si>
    <t>8408</t>
  </si>
  <si>
    <t>84081010</t>
  </si>
  <si>
    <t>84081091</t>
  </si>
  <si>
    <t>84081092</t>
  </si>
  <si>
    <t>84081093</t>
  </si>
  <si>
    <t>84082010</t>
  </si>
  <si>
    <t>84082020</t>
  </si>
  <si>
    <t>84089010</t>
  </si>
  <si>
    <t>84089090</t>
  </si>
  <si>
    <t>8409</t>
  </si>
  <si>
    <t>84091000</t>
  </si>
  <si>
    <t>84099111</t>
  </si>
  <si>
    <t>84099112</t>
  </si>
  <si>
    <t>84099113</t>
  </si>
  <si>
    <t>84099114</t>
  </si>
  <si>
    <t>84099120</t>
  </si>
  <si>
    <t>84099191</t>
  </si>
  <si>
    <t>84099192</t>
  </si>
  <si>
    <t>84099193</t>
  </si>
  <si>
    <t>84099194</t>
  </si>
  <si>
    <t>84099199</t>
  </si>
  <si>
    <t>84099911</t>
  </si>
  <si>
    <t>84099912</t>
  </si>
  <si>
    <t>84099913</t>
  </si>
  <si>
    <t>84099914</t>
  </si>
  <si>
    <t>84099920</t>
  </si>
  <si>
    <t>84099930</t>
  </si>
  <si>
    <t>84099941</t>
  </si>
  <si>
    <t>84099942</t>
  </si>
  <si>
    <t>84099949</t>
  </si>
  <si>
    <t>84099990</t>
  </si>
  <si>
    <t>8410</t>
  </si>
  <si>
    <t>84101100</t>
  </si>
  <si>
    <t>84101210</t>
  </si>
  <si>
    <t>84101220</t>
  </si>
  <si>
    <t>84101310</t>
  </si>
  <si>
    <t>84101320</t>
  </si>
  <si>
    <t>84101390</t>
  </si>
  <si>
    <t>84109000</t>
  </si>
  <si>
    <t>8411</t>
  </si>
  <si>
    <t>84111100</t>
  </si>
  <si>
    <t>84111200</t>
  </si>
  <si>
    <t>84112100</t>
  </si>
  <si>
    <t>84112200</t>
  </si>
  <si>
    <t>84118100</t>
  </si>
  <si>
    <t>84118210</t>
  </si>
  <si>
    <t>84118220</t>
  </si>
  <si>
    <t>84118230</t>
  </si>
  <si>
    <t>84118240</t>
  </si>
  <si>
    <t>84118250</t>
  </si>
  <si>
    <t>84118260</t>
  </si>
  <si>
    <t>84119100</t>
  </si>
  <si>
    <t>84119900</t>
  </si>
  <si>
    <t>8412</t>
  </si>
  <si>
    <t>84121000</t>
  </si>
  <si>
    <t>84122100</t>
  </si>
  <si>
    <t>84122910</t>
  </si>
  <si>
    <t>84122990</t>
  </si>
  <si>
    <t>84123100</t>
  </si>
  <si>
    <t>84123900</t>
  </si>
  <si>
    <t>84128011</t>
  </si>
  <si>
    <t>84128019</t>
  </si>
  <si>
    <t>84128020</t>
  </si>
  <si>
    <t>84128030</t>
  </si>
  <si>
    <t>84128090</t>
  </si>
  <si>
    <t>84129010</t>
  </si>
  <si>
    <t>84129020</t>
  </si>
  <si>
    <t>84129030</t>
  </si>
  <si>
    <t>84129090</t>
  </si>
  <si>
    <t>8413</t>
  </si>
  <si>
    <t>84131110</t>
  </si>
  <si>
    <t>84131191</t>
  </si>
  <si>
    <t>84131199</t>
  </si>
  <si>
    <t>84131910</t>
  </si>
  <si>
    <t>84131990</t>
  </si>
  <si>
    <t>84132000</t>
  </si>
  <si>
    <t>84133010</t>
  </si>
  <si>
    <t>84133020</t>
  </si>
  <si>
    <t>84133030</t>
  </si>
  <si>
    <t>84133090</t>
  </si>
  <si>
    <t>84134000</t>
  </si>
  <si>
    <t>84135010</t>
  </si>
  <si>
    <t>84135021</t>
  </si>
  <si>
    <t>84135029</t>
  </si>
  <si>
    <t>84135090</t>
  </si>
  <si>
    <t>84136010</t>
  </si>
  <si>
    <t>84136020</t>
  </si>
  <si>
    <t>84136090</t>
  </si>
  <si>
    <t>84137010</t>
  </si>
  <si>
    <t>84137091</t>
  </si>
  <si>
    <t>84137092</t>
  </si>
  <si>
    <t>84137093</t>
  </si>
  <si>
    <t>84137094</t>
  </si>
  <si>
    <t>84137095</t>
  </si>
  <si>
    <t>84137096</t>
  </si>
  <si>
    <t>84137097</t>
  </si>
  <si>
    <t>84137099</t>
  </si>
  <si>
    <t>84138110</t>
  </si>
  <si>
    <t>84138120</t>
  </si>
  <si>
    <t>84138130</t>
  </si>
  <si>
    <t>84138190</t>
  </si>
  <si>
    <t>84138200</t>
  </si>
  <si>
    <t>84139110</t>
  </si>
  <si>
    <t>84139120</t>
  </si>
  <si>
    <t>84139130</t>
  </si>
  <si>
    <t>84139140</t>
  </si>
  <si>
    <t>84139190</t>
  </si>
  <si>
    <t>84139200</t>
  </si>
  <si>
    <t>8414</t>
  </si>
  <si>
    <t>84141000</t>
  </si>
  <si>
    <t>84142010</t>
  </si>
  <si>
    <t>84142020</t>
  </si>
  <si>
    <t>84142090</t>
  </si>
  <si>
    <t>84143000</t>
  </si>
  <si>
    <t>84144010</t>
  </si>
  <si>
    <t>84144020</t>
  </si>
  <si>
    <t>84144030</t>
  </si>
  <si>
    <t>84144090</t>
  </si>
  <si>
    <t>84145110</t>
  </si>
  <si>
    <t>84145120</t>
  </si>
  <si>
    <t>84145130</t>
  </si>
  <si>
    <t>84145140</t>
  </si>
  <si>
    <t>84145190</t>
  </si>
  <si>
    <t>84145910</t>
  </si>
  <si>
    <t>84145920</t>
  </si>
  <si>
    <t>84145930</t>
  </si>
  <si>
    <t>84145990</t>
  </si>
  <si>
    <t>84146000</t>
  </si>
  <si>
    <t>84148011</t>
  </si>
  <si>
    <t>84148019</t>
  </si>
  <si>
    <t>84148020</t>
  </si>
  <si>
    <t>84148030</t>
  </si>
  <si>
    <t>84148090</t>
  </si>
  <si>
    <t>84149011</t>
  </si>
  <si>
    <t>84149012</t>
  </si>
  <si>
    <t>84149019</t>
  </si>
  <si>
    <t>84149020</t>
  </si>
  <si>
    <t>84149030</t>
  </si>
  <si>
    <t>84149040</t>
  </si>
  <si>
    <t>84149090</t>
  </si>
  <si>
    <t>8415</t>
  </si>
  <si>
    <t>84151010</t>
  </si>
  <si>
    <t>84151090</t>
  </si>
  <si>
    <t>84152010</t>
  </si>
  <si>
    <t>84152090</t>
  </si>
  <si>
    <t>84158110</t>
  </si>
  <si>
    <t>84158190</t>
  </si>
  <si>
    <t>84158210</t>
  </si>
  <si>
    <t>84158290</t>
  </si>
  <si>
    <t>84158310</t>
  </si>
  <si>
    <t>84158390</t>
  </si>
  <si>
    <t>84159000</t>
  </si>
  <si>
    <t>8416</t>
  </si>
  <si>
    <t>84161000</t>
  </si>
  <si>
    <t>84162000</t>
  </si>
  <si>
    <t>84163000</t>
  </si>
  <si>
    <t>84169000</t>
  </si>
  <si>
    <t>8417</t>
  </si>
  <si>
    <t>84171000</t>
  </si>
  <si>
    <t>84172000</t>
  </si>
  <si>
    <t>84178010</t>
  </si>
  <si>
    <t>84178090</t>
  </si>
  <si>
    <t>84179000</t>
  </si>
  <si>
    <t>8418</t>
  </si>
  <si>
    <t>84181010</t>
  </si>
  <si>
    <t>84181090</t>
  </si>
  <si>
    <t>84182100</t>
  </si>
  <si>
    <t>84182200</t>
  </si>
  <si>
    <t>84182900</t>
  </si>
  <si>
    <t>84183010</t>
  </si>
  <si>
    <t>84183090</t>
  </si>
  <si>
    <t>84184010</t>
  </si>
  <si>
    <t>84184090</t>
  </si>
  <si>
    <t>84185000</t>
  </si>
  <si>
    <t>84186100</t>
  </si>
  <si>
    <t>84186910</t>
  </si>
  <si>
    <t>84186920</t>
  </si>
  <si>
    <t>84186930</t>
  </si>
  <si>
    <t>84186940</t>
  </si>
  <si>
    <t>84186950</t>
  </si>
  <si>
    <t>84186990</t>
  </si>
  <si>
    <t>84189100</t>
  </si>
  <si>
    <t>84189900</t>
  </si>
  <si>
    <t>8419</t>
  </si>
  <si>
    <t>84191110</t>
  </si>
  <si>
    <t>84191190</t>
  </si>
  <si>
    <t>84191910</t>
  </si>
  <si>
    <t>84191920</t>
  </si>
  <si>
    <t>84192010</t>
  </si>
  <si>
    <t>84192090</t>
  </si>
  <si>
    <t>84193100</t>
  </si>
  <si>
    <t>84193200</t>
  </si>
  <si>
    <t>84193900</t>
  </si>
  <si>
    <t>84194010</t>
  </si>
  <si>
    <t>84194020</t>
  </si>
  <si>
    <t>84194090</t>
  </si>
  <si>
    <t>84195010</t>
  </si>
  <si>
    <t>84195020</t>
  </si>
  <si>
    <t>84195030</t>
  </si>
  <si>
    <t>84195090</t>
  </si>
  <si>
    <t>84196000</t>
  </si>
  <si>
    <t>84198110</t>
  </si>
  <si>
    <t>84198120</t>
  </si>
  <si>
    <t>84198190</t>
  </si>
  <si>
    <t>84198910</t>
  </si>
  <si>
    <t>84198920</t>
  </si>
  <si>
    <t>84198930</t>
  </si>
  <si>
    <t>84198940</t>
  </si>
  <si>
    <t>84198950</t>
  </si>
  <si>
    <t>84198960</t>
  </si>
  <si>
    <t>84198970</t>
  </si>
  <si>
    <t>84198980</t>
  </si>
  <si>
    <t>84198990</t>
  </si>
  <si>
    <t>84199010</t>
  </si>
  <si>
    <t>84199090</t>
  </si>
  <si>
    <t>8420</t>
  </si>
  <si>
    <t>84201000</t>
  </si>
  <si>
    <t>84209100</t>
  </si>
  <si>
    <t>84209900</t>
  </si>
  <si>
    <t>8421</t>
  </si>
  <si>
    <t>84211100</t>
  </si>
  <si>
    <t>84211200</t>
  </si>
  <si>
    <t>84211910</t>
  </si>
  <si>
    <t>84211920</t>
  </si>
  <si>
    <t>84211930</t>
  </si>
  <si>
    <t>84211940</t>
  </si>
  <si>
    <t>84211950</t>
  </si>
  <si>
    <t>84211960</t>
  </si>
  <si>
    <t>84211991</t>
  </si>
  <si>
    <t>84211999</t>
  </si>
  <si>
    <t>84212110</t>
  </si>
  <si>
    <t>84212120</t>
  </si>
  <si>
    <t>84212190</t>
  </si>
  <si>
    <t>84212200</t>
  </si>
  <si>
    <t>84212300</t>
  </si>
  <si>
    <t>84212900</t>
  </si>
  <si>
    <t>84213100</t>
  </si>
  <si>
    <t>84213910</t>
  </si>
  <si>
    <t>84213920</t>
  </si>
  <si>
    <t>84213990</t>
  </si>
  <si>
    <t>84219100</t>
  </si>
  <si>
    <t>84219900</t>
  </si>
  <si>
    <t>8422</t>
  </si>
  <si>
    <t>84221100</t>
  </si>
  <si>
    <t>84221900</t>
  </si>
  <si>
    <t>84222000</t>
  </si>
  <si>
    <t>84223000</t>
  </si>
  <si>
    <t>84224000</t>
  </si>
  <si>
    <t>84229010</t>
  </si>
  <si>
    <t>84229020</t>
  </si>
  <si>
    <t>84229090</t>
  </si>
  <si>
    <t>8423</t>
  </si>
  <si>
    <t>84231000</t>
  </si>
  <si>
    <t>84232000</t>
  </si>
  <si>
    <t>84233000</t>
  </si>
  <si>
    <t>84238110</t>
  </si>
  <si>
    <t>84238190</t>
  </si>
  <si>
    <t>84238210</t>
  </si>
  <si>
    <t>84238290</t>
  </si>
  <si>
    <t>84238900</t>
  </si>
  <si>
    <t>84239010</t>
  </si>
  <si>
    <t>84239020</t>
  </si>
  <si>
    <t>8424</t>
  </si>
  <si>
    <t>84241000</t>
  </si>
  <si>
    <t>84242000</t>
  </si>
  <si>
    <t>84243000</t>
  </si>
  <si>
    <t>84248100</t>
  </si>
  <si>
    <t>84248910</t>
  </si>
  <si>
    <t>84248920</t>
  </si>
  <si>
    <t>84248990</t>
  </si>
  <si>
    <t>84249000</t>
  </si>
  <si>
    <t>8425</t>
  </si>
  <si>
    <t>84251110</t>
  </si>
  <si>
    <t>84251120</t>
  </si>
  <si>
    <t>84251910</t>
  </si>
  <si>
    <t>84251920</t>
  </si>
  <si>
    <t>84252000</t>
  </si>
  <si>
    <t>84253100</t>
  </si>
  <si>
    <t>84253900</t>
  </si>
  <si>
    <t>84254100</t>
  </si>
  <si>
    <t>84254200</t>
  </si>
  <si>
    <t>84254900</t>
  </si>
  <si>
    <t>8426</t>
  </si>
  <si>
    <t>84261100</t>
  </si>
  <si>
    <t>84261200</t>
  </si>
  <si>
    <t>84261900</t>
  </si>
  <si>
    <t>84262000</t>
  </si>
  <si>
    <t>84263000</t>
  </si>
  <si>
    <t>84264100</t>
  </si>
  <si>
    <t>84264900</t>
  </si>
  <si>
    <t>84269100</t>
  </si>
  <si>
    <t>84269910</t>
  </si>
  <si>
    <t>84269990</t>
  </si>
  <si>
    <t>8427</t>
  </si>
  <si>
    <t>84271000</t>
  </si>
  <si>
    <t>84272000</t>
  </si>
  <si>
    <t>84279000</t>
  </si>
  <si>
    <t>8428</t>
  </si>
  <si>
    <t>84281011</t>
  </si>
  <si>
    <t>84281019</t>
  </si>
  <si>
    <t>84281020</t>
  </si>
  <si>
    <t>84282011</t>
  </si>
  <si>
    <t>84282019</t>
  </si>
  <si>
    <t>84282020</t>
  </si>
  <si>
    <t>84283100</t>
  </si>
  <si>
    <t>84283200</t>
  </si>
  <si>
    <t>84283300</t>
  </si>
  <si>
    <t>84283900</t>
  </si>
  <si>
    <t>84284000</t>
  </si>
  <si>
    <t>84285010</t>
  </si>
  <si>
    <t>84285020</t>
  </si>
  <si>
    <t>84285090</t>
  </si>
  <si>
    <t>84286000</t>
  </si>
  <si>
    <t>84289010</t>
  </si>
  <si>
    <t>84289020</t>
  </si>
  <si>
    <t>84289090</t>
  </si>
  <si>
    <t>8429</t>
  </si>
  <si>
    <t>84291110</t>
  </si>
  <si>
    <t>84291120</t>
  </si>
  <si>
    <t>84291910</t>
  </si>
  <si>
    <t>84291920</t>
  </si>
  <si>
    <t>84292000</t>
  </si>
  <si>
    <t>84293000</t>
  </si>
  <si>
    <t>84294010</t>
  </si>
  <si>
    <t>84294020</t>
  </si>
  <si>
    <t>84294030</t>
  </si>
  <si>
    <t>84295100</t>
  </si>
  <si>
    <t>84295200</t>
  </si>
  <si>
    <t>84295900</t>
  </si>
  <si>
    <t>8430</t>
  </si>
  <si>
    <t>84301010</t>
  </si>
  <si>
    <t>84301020</t>
  </si>
  <si>
    <t>84302000</t>
  </si>
  <si>
    <t>84303110</t>
  </si>
  <si>
    <t>84303120</t>
  </si>
  <si>
    <t>84303190</t>
  </si>
  <si>
    <t>84303900</t>
  </si>
  <si>
    <t>84304110</t>
  </si>
  <si>
    <t>84304120</t>
  </si>
  <si>
    <t>84304130</t>
  </si>
  <si>
    <t>84304190</t>
  </si>
  <si>
    <t>84304900</t>
  </si>
  <si>
    <t>84305010</t>
  </si>
  <si>
    <t>84305090</t>
  </si>
  <si>
    <t>84306100</t>
  </si>
  <si>
    <t>84306900</t>
  </si>
  <si>
    <t>8431</t>
  </si>
  <si>
    <t>84311010</t>
  </si>
  <si>
    <t>84311090</t>
  </si>
  <si>
    <t>84312010</t>
  </si>
  <si>
    <t>84312090</t>
  </si>
  <si>
    <t>84313100</t>
  </si>
  <si>
    <t>84313910</t>
  </si>
  <si>
    <t>84313990</t>
  </si>
  <si>
    <t>84314100</t>
  </si>
  <si>
    <t>84314200</t>
  </si>
  <si>
    <t>84314310</t>
  </si>
  <si>
    <t>84314390</t>
  </si>
  <si>
    <t>84314910</t>
  </si>
  <si>
    <t>84314920</t>
  </si>
  <si>
    <t>84314930</t>
  </si>
  <si>
    <t>84314940</t>
  </si>
  <si>
    <t>84314990</t>
  </si>
  <si>
    <t>8432</t>
  </si>
  <si>
    <t>84321010</t>
  </si>
  <si>
    <t>84321020</t>
  </si>
  <si>
    <t>84321090</t>
  </si>
  <si>
    <t>84322100</t>
  </si>
  <si>
    <t>84322910</t>
  </si>
  <si>
    <t>84322990</t>
  </si>
  <si>
    <t>84323000</t>
  </si>
  <si>
    <t>84324000</t>
  </si>
  <si>
    <t>84328010</t>
  </si>
  <si>
    <t>84328020</t>
  </si>
  <si>
    <t>84328090</t>
  </si>
  <si>
    <t>84329010</t>
  </si>
  <si>
    <t>84329090</t>
  </si>
  <si>
    <t>8433</t>
  </si>
  <si>
    <t>84331110</t>
  </si>
  <si>
    <t>84331190</t>
  </si>
  <si>
    <t>84331910</t>
  </si>
  <si>
    <t>84331990</t>
  </si>
  <si>
    <t>84332000</t>
  </si>
  <si>
    <t>84333000</t>
  </si>
  <si>
    <t>84334000</t>
  </si>
  <si>
    <t>84335100</t>
  </si>
  <si>
    <t>84335200</t>
  </si>
  <si>
    <t>84335300</t>
  </si>
  <si>
    <t>84335900</t>
  </si>
  <si>
    <t>84336010</t>
  </si>
  <si>
    <t>84336020</t>
  </si>
  <si>
    <t>84339000</t>
  </si>
  <si>
    <t>8434</t>
  </si>
  <si>
    <t>84341000</t>
  </si>
  <si>
    <t>84342000</t>
  </si>
  <si>
    <t>84349010</t>
  </si>
  <si>
    <t>84349020</t>
  </si>
  <si>
    <t>8435</t>
  </si>
  <si>
    <t>84351000</t>
  </si>
  <si>
    <t>84359000</t>
  </si>
  <si>
    <t>8436</t>
  </si>
  <si>
    <t>84361000</t>
  </si>
  <si>
    <t>84362100</t>
  </si>
  <si>
    <t>84362900</t>
  </si>
  <si>
    <t>84368010</t>
  </si>
  <si>
    <t>84368090</t>
  </si>
  <si>
    <t>84369100</t>
  </si>
  <si>
    <t>84369900</t>
  </si>
  <si>
    <t>8437</t>
  </si>
  <si>
    <t>84371000</t>
  </si>
  <si>
    <t>84378010</t>
  </si>
  <si>
    <t>84378020</t>
  </si>
  <si>
    <t>84378090</t>
  </si>
  <si>
    <t>84379010</t>
  </si>
  <si>
    <t>84379020</t>
  </si>
  <si>
    <t>84379090</t>
  </si>
  <si>
    <t>8438</t>
  </si>
  <si>
    <t>84381010</t>
  </si>
  <si>
    <t>84381020</t>
  </si>
  <si>
    <t>84382000</t>
  </si>
  <si>
    <t>84383010</t>
  </si>
  <si>
    <t>84383090</t>
  </si>
  <si>
    <t>84384000</t>
  </si>
  <si>
    <t>84385000</t>
  </si>
  <si>
    <t>84386000</t>
  </si>
  <si>
    <t>84388010</t>
  </si>
  <si>
    <t>84388020</t>
  </si>
  <si>
    <t>84388030</t>
  </si>
  <si>
    <t>84388040</t>
  </si>
  <si>
    <t>84388090</t>
  </si>
  <si>
    <t>84389010</t>
  </si>
  <si>
    <t>84389090</t>
  </si>
  <si>
    <t>8439</t>
  </si>
  <si>
    <t>84391000</t>
  </si>
  <si>
    <t>84392000</t>
  </si>
  <si>
    <t>84393010</t>
  </si>
  <si>
    <t>84393090</t>
  </si>
  <si>
    <t>84399100</t>
  </si>
  <si>
    <t>84399900</t>
  </si>
  <si>
    <t>8440</t>
  </si>
  <si>
    <t>84401010</t>
  </si>
  <si>
    <t>84401090</t>
  </si>
  <si>
    <t>84409000</t>
  </si>
  <si>
    <t>8441</t>
  </si>
  <si>
    <t>84411010</t>
  </si>
  <si>
    <t>84411090</t>
  </si>
  <si>
    <t>84412000</t>
  </si>
  <si>
    <t>84413000</t>
  </si>
  <si>
    <t>84414000</t>
  </si>
  <si>
    <t>84418000</t>
  </si>
  <si>
    <t>84419000</t>
  </si>
  <si>
    <t>8442</t>
  </si>
  <si>
    <t>84421000</t>
  </si>
  <si>
    <t>84422010</t>
  </si>
  <si>
    <t>84422020</t>
  </si>
  <si>
    <t>84422030</t>
  </si>
  <si>
    <t>84422090</t>
  </si>
  <si>
    <t>84423010</t>
  </si>
  <si>
    <t>84423020</t>
  </si>
  <si>
    <t>84423090</t>
  </si>
  <si>
    <t>84424000</t>
  </si>
  <si>
    <t>84425010</t>
  </si>
  <si>
    <t>84425020</t>
  </si>
  <si>
    <t>84425031</t>
  </si>
  <si>
    <t>84425032</t>
  </si>
  <si>
    <t>84425039</t>
  </si>
  <si>
    <t>84425040</t>
  </si>
  <si>
    <t>84425050</t>
  </si>
  <si>
    <t>84425060</t>
  </si>
  <si>
    <t>84425090</t>
  </si>
  <si>
    <t>8443</t>
  </si>
  <si>
    <t>84431100</t>
  </si>
  <si>
    <t>84431200</t>
  </si>
  <si>
    <t>84431300</t>
  </si>
  <si>
    <t>84431400</t>
  </si>
  <si>
    <t>84431500</t>
  </si>
  <si>
    <t>84431600</t>
  </si>
  <si>
    <t>84431700</t>
  </si>
  <si>
    <t>84431900</t>
  </si>
  <si>
    <t>84431910</t>
  </si>
  <si>
    <t>84431920</t>
  </si>
  <si>
    <t>84431930</t>
  </si>
  <si>
    <t>84431941</t>
  </si>
  <si>
    <t>84431949</t>
  </si>
  <si>
    <t>84431990</t>
  </si>
  <si>
    <t>84432100</t>
  </si>
  <si>
    <t>84432900</t>
  </si>
  <si>
    <t>84433000</t>
  </si>
  <si>
    <t>84433100</t>
  </si>
  <si>
    <t>84433210</t>
  </si>
  <si>
    <t>84433220</t>
  </si>
  <si>
    <t>84433230</t>
  </si>
  <si>
    <t>84433240</t>
  </si>
  <si>
    <t>84433250</t>
  </si>
  <si>
    <t>84433260</t>
  </si>
  <si>
    <t>84433290</t>
  </si>
  <si>
    <t>84433910</t>
  </si>
  <si>
    <t>84433920</t>
  </si>
  <si>
    <t>84433930</t>
  </si>
  <si>
    <t>84433940</t>
  </si>
  <si>
    <t>84433950</t>
  </si>
  <si>
    <t>84433960</t>
  </si>
  <si>
    <t>84433970</t>
  </si>
  <si>
    <t>84433990</t>
  </si>
  <si>
    <t>84434000</t>
  </si>
  <si>
    <t>84435100</t>
  </si>
  <si>
    <t>84435910</t>
  </si>
  <si>
    <t>84435920</t>
  </si>
  <si>
    <t>84435930</t>
  </si>
  <si>
    <t>84435941</t>
  </si>
  <si>
    <t>84435949</t>
  </si>
  <si>
    <t>84435990</t>
  </si>
  <si>
    <t>84436010</t>
  </si>
  <si>
    <t>84436020</t>
  </si>
  <si>
    <t>84436030</t>
  </si>
  <si>
    <t>84436090</t>
  </si>
  <si>
    <t>84439010</t>
  </si>
  <si>
    <t>84439090</t>
  </si>
  <si>
    <t>84439100</t>
  </si>
  <si>
    <t>84439910</t>
  </si>
  <si>
    <t>84439920</t>
  </si>
  <si>
    <t>84439930</t>
  </si>
  <si>
    <t>84439940</t>
  </si>
  <si>
    <t>84439950</t>
  </si>
  <si>
    <t>84439951</t>
  </si>
  <si>
    <t>84439952</t>
  </si>
  <si>
    <t>84439953</t>
  </si>
  <si>
    <t>84439959</t>
  </si>
  <si>
    <t>84439960</t>
  </si>
  <si>
    <t>84439970</t>
  </si>
  <si>
    <t>84439990</t>
  </si>
  <si>
    <t>8444</t>
  </si>
  <si>
    <t>84440010</t>
  </si>
  <si>
    <t>84440090</t>
  </si>
  <si>
    <t>8445</t>
  </si>
  <si>
    <t>84451110</t>
  </si>
  <si>
    <t>84451190</t>
  </si>
  <si>
    <t>84451210</t>
  </si>
  <si>
    <t>84451290</t>
  </si>
  <si>
    <t>84451300</t>
  </si>
  <si>
    <t>84451910</t>
  </si>
  <si>
    <t>84451920</t>
  </si>
  <si>
    <t>84451930</t>
  </si>
  <si>
    <t>84451940</t>
  </si>
  <si>
    <t>84451950</t>
  </si>
  <si>
    <t>84451960</t>
  </si>
  <si>
    <t>84451990</t>
  </si>
  <si>
    <t>84452011</t>
  </si>
  <si>
    <t>84452012</t>
  </si>
  <si>
    <t>84452013</t>
  </si>
  <si>
    <t>84452014</t>
  </si>
  <si>
    <t>84452019</t>
  </si>
  <si>
    <t>84452020</t>
  </si>
  <si>
    <t>84452030</t>
  </si>
  <si>
    <t>84452040</t>
  </si>
  <si>
    <t>84452050</t>
  </si>
  <si>
    <t>84452090</t>
  </si>
  <si>
    <t>84453011</t>
  </si>
  <si>
    <t>84453019</t>
  </si>
  <si>
    <t>84453020</t>
  </si>
  <si>
    <t>84453030</t>
  </si>
  <si>
    <t>84453040</t>
  </si>
  <si>
    <t>84453050</t>
  </si>
  <si>
    <t>84453090</t>
  </si>
  <si>
    <t>84454010</t>
  </si>
  <si>
    <t>84454020</t>
  </si>
  <si>
    <t>84454030</t>
  </si>
  <si>
    <t>84454040</t>
  </si>
  <si>
    <t>84454050</t>
  </si>
  <si>
    <t>84454090</t>
  </si>
  <si>
    <t>84459000</t>
  </si>
  <si>
    <t>8446</t>
  </si>
  <si>
    <t>84461011</t>
  </si>
  <si>
    <t>84461012</t>
  </si>
  <si>
    <t>84461019</t>
  </si>
  <si>
    <t>84461090</t>
  </si>
  <si>
    <t>84462110</t>
  </si>
  <si>
    <t>84462190</t>
  </si>
  <si>
    <t>84462910</t>
  </si>
  <si>
    <t>84462990</t>
  </si>
  <si>
    <t>84463011</t>
  </si>
  <si>
    <t>84463012</t>
  </si>
  <si>
    <t>84463019</t>
  </si>
  <si>
    <t>84463090</t>
  </si>
  <si>
    <t>8447</t>
  </si>
  <si>
    <t>84471111</t>
  </si>
  <si>
    <t>84471119</t>
  </si>
  <si>
    <t>84471120</t>
  </si>
  <si>
    <t>84471190</t>
  </si>
  <si>
    <t>84471211</t>
  </si>
  <si>
    <t>84471219</t>
  </si>
  <si>
    <t>84471220</t>
  </si>
  <si>
    <t>84471290</t>
  </si>
  <si>
    <t>84472010</t>
  </si>
  <si>
    <t>84472020</t>
  </si>
  <si>
    <t>84472030</t>
  </si>
  <si>
    <t>84472090</t>
  </si>
  <si>
    <t>84479010</t>
  </si>
  <si>
    <t>84479020</t>
  </si>
  <si>
    <t>84479030</t>
  </si>
  <si>
    <t>8448</t>
  </si>
  <si>
    <t>84481110</t>
  </si>
  <si>
    <t>84481190</t>
  </si>
  <si>
    <t>84481900</t>
  </si>
  <si>
    <t>84482000</t>
  </si>
  <si>
    <t>84483100</t>
  </si>
  <si>
    <t>84483210</t>
  </si>
  <si>
    <t>84483220</t>
  </si>
  <si>
    <t>84483230</t>
  </si>
  <si>
    <t>84483240</t>
  </si>
  <si>
    <t>84483290</t>
  </si>
  <si>
    <t>84483310</t>
  </si>
  <si>
    <t>84483320</t>
  </si>
  <si>
    <t>84483330</t>
  </si>
  <si>
    <t>84483340</t>
  </si>
  <si>
    <t>84483390</t>
  </si>
  <si>
    <t>84483910</t>
  </si>
  <si>
    <t>84483920</t>
  </si>
  <si>
    <t>84483990</t>
  </si>
  <si>
    <t>84484110</t>
  </si>
  <si>
    <t>84484120</t>
  </si>
  <si>
    <t>84484130</t>
  </si>
  <si>
    <t>84484140</t>
  </si>
  <si>
    <t>84484150</t>
  </si>
  <si>
    <t>84484160</t>
  </si>
  <si>
    <t>84484190</t>
  </si>
  <si>
    <t>84484210</t>
  </si>
  <si>
    <t>84484220</t>
  </si>
  <si>
    <t>84484290</t>
  </si>
  <si>
    <t>84484910</t>
  </si>
  <si>
    <t>84484920</t>
  </si>
  <si>
    <t>84484930</t>
  </si>
  <si>
    <t>84484940</t>
  </si>
  <si>
    <t>84484950</t>
  </si>
  <si>
    <t>84484990</t>
  </si>
  <si>
    <t>84485110</t>
  </si>
  <si>
    <t>84485120</t>
  </si>
  <si>
    <t>84485130</t>
  </si>
  <si>
    <t>84485190</t>
  </si>
  <si>
    <t>84485900</t>
  </si>
  <si>
    <t>8449</t>
  </si>
  <si>
    <t>84490010</t>
  </si>
  <si>
    <t>84490090</t>
  </si>
  <si>
    <t>8450</t>
  </si>
  <si>
    <t>84501100</t>
  </si>
  <si>
    <t>84501200</t>
  </si>
  <si>
    <t>84501900</t>
  </si>
  <si>
    <t>84502000</t>
  </si>
  <si>
    <t>84509010</t>
  </si>
  <si>
    <t>84509090</t>
  </si>
  <si>
    <t>8451</t>
  </si>
  <si>
    <t>84511010</t>
  </si>
  <si>
    <t>84511090</t>
  </si>
  <si>
    <t>84512100</t>
  </si>
  <si>
    <t>84512900</t>
  </si>
  <si>
    <t>84513010</t>
  </si>
  <si>
    <t>84513090</t>
  </si>
  <si>
    <t>84514011</t>
  </si>
  <si>
    <t>84514019</t>
  </si>
  <si>
    <t>84514021</t>
  </si>
  <si>
    <t>84514029</t>
  </si>
  <si>
    <t>84514091</t>
  </si>
  <si>
    <t>84514099</t>
  </si>
  <si>
    <t>84515000</t>
  </si>
  <si>
    <t>84518011</t>
  </si>
  <si>
    <t>84518019</t>
  </si>
  <si>
    <t>84518021</t>
  </si>
  <si>
    <t>84518022</t>
  </si>
  <si>
    <t>84518029</t>
  </si>
  <si>
    <t>84518090</t>
  </si>
  <si>
    <t>84519000</t>
  </si>
  <si>
    <t>8452</t>
  </si>
  <si>
    <t>84521011</t>
  </si>
  <si>
    <t>84521012</t>
  </si>
  <si>
    <t>84521019</t>
  </si>
  <si>
    <t>84521021</t>
  </si>
  <si>
    <t>84521022</t>
  </si>
  <si>
    <t>84521029</t>
  </si>
  <si>
    <t>84522110</t>
  </si>
  <si>
    <t>84522120</t>
  </si>
  <si>
    <t>84522190</t>
  </si>
  <si>
    <t>84522900</t>
  </si>
  <si>
    <t>84523010</t>
  </si>
  <si>
    <t>84523090</t>
  </si>
  <si>
    <t>84529011</t>
  </si>
  <si>
    <t>84529019</t>
  </si>
  <si>
    <t>84529091</t>
  </si>
  <si>
    <t>84529099</t>
  </si>
  <si>
    <t>8453</t>
  </si>
  <si>
    <t>84531000</t>
  </si>
  <si>
    <t>84532000</t>
  </si>
  <si>
    <t>84538000</t>
  </si>
  <si>
    <t>84539010</t>
  </si>
  <si>
    <t>84539090</t>
  </si>
  <si>
    <t>8454</t>
  </si>
  <si>
    <t>84541000</t>
  </si>
  <si>
    <t>84542010</t>
  </si>
  <si>
    <t>84542020</t>
  </si>
  <si>
    <t>84543010</t>
  </si>
  <si>
    <t>84543020</t>
  </si>
  <si>
    <t>84543090</t>
  </si>
  <si>
    <t>84549000</t>
  </si>
  <si>
    <t>8455</t>
  </si>
  <si>
    <t>84551000</t>
  </si>
  <si>
    <t>84552110</t>
  </si>
  <si>
    <t>84552120</t>
  </si>
  <si>
    <t>84552200</t>
  </si>
  <si>
    <t>84553000</t>
  </si>
  <si>
    <t>84559000</t>
  </si>
  <si>
    <t>8456</t>
  </si>
  <si>
    <t>84561000</t>
  </si>
  <si>
    <t>84562000</t>
  </si>
  <si>
    <t>84563000</t>
  </si>
  <si>
    <t>84569010</t>
  </si>
  <si>
    <t>84569020</t>
  </si>
  <si>
    <t>84569090</t>
  </si>
  <si>
    <t>84569100</t>
  </si>
  <si>
    <t>84569910</t>
  </si>
  <si>
    <t>84569990</t>
  </si>
  <si>
    <t>8457</t>
  </si>
  <si>
    <t>84571010</t>
  </si>
  <si>
    <t>84571020</t>
  </si>
  <si>
    <t>84572010</t>
  </si>
  <si>
    <t>84572020</t>
  </si>
  <si>
    <t>84572090</t>
  </si>
  <si>
    <t>84573010</t>
  </si>
  <si>
    <t>84573020</t>
  </si>
  <si>
    <t>84573090</t>
  </si>
  <si>
    <t>8458</t>
  </si>
  <si>
    <t>84581100</t>
  </si>
  <si>
    <t>84581911</t>
  </si>
  <si>
    <t>84581912</t>
  </si>
  <si>
    <t>84581913</t>
  </si>
  <si>
    <t>84581919</t>
  </si>
  <si>
    <t>84581990</t>
  </si>
  <si>
    <t>84589100</t>
  </si>
  <si>
    <t>84589910</t>
  </si>
  <si>
    <t>84589920</t>
  </si>
  <si>
    <t>84589931</t>
  </si>
  <si>
    <t>84589932</t>
  </si>
  <si>
    <t>84589933</t>
  </si>
  <si>
    <t>84589934</t>
  </si>
  <si>
    <t>84589935</t>
  </si>
  <si>
    <t>84589941</t>
  </si>
  <si>
    <t>84589942</t>
  </si>
  <si>
    <t>84589943</t>
  </si>
  <si>
    <t>84589951</t>
  </si>
  <si>
    <t>84589959</t>
  </si>
  <si>
    <t>84589990</t>
  </si>
  <si>
    <t>8459</t>
  </si>
  <si>
    <t>84591000</t>
  </si>
  <si>
    <t>84592100</t>
  </si>
  <si>
    <t>84592910</t>
  </si>
  <si>
    <t>84592920</t>
  </si>
  <si>
    <t>84592930</t>
  </si>
  <si>
    <t>84592940</t>
  </si>
  <si>
    <t>84592950</t>
  </si>
  <si>
    <t>84592990</t>
  </si>
  <si>
    <t>84593100</t>
  </si>
  <si>
    <t>84593910</t>
  </si>
  <si>
    <t>84593990</t>
  </si>
  <si>
    <t>84594010</t>
  </si>
  <si>
    <t>84594020</t>
  </si>
  <si>
    <t>84594030</t>
  </si>
  <si>
    <t>84594090</t>
  </si>
  <si>
    <t>84595110</t>
  </si>
  <si>
    <t>84595120</t>
  </si>
  <si>
    <t>84595130</t>
  </si>
  <si>
    <t>84595190</t>
  </si>
  <si>
    <t>84595910</t>
  </si>
  <si>
    <t>84595920</t>
  </si>
  <si>
    <t>84595930</t>
  </si>
  <si>
    <t>84595940</t>
  </si>
  <si>
    <t>84595950</t>
  </si>
  <si>
    <t>84595990</t>
  </si>
  <si>
    <t>84596110</t>
  </si>
  <si>
    <t>84596190</t>
  </si>
  <si>
    <t>84596910</t>
  </si>
  <si>
    <t>84596920</t>
  </si>
  <si>
    <t>84596930</t>
  </si>
  <si>
    <t>84596940</t>
  </si>
  <si>
    <t>84596990</t>
  </si>
  <si>
    <t>84597010</t>
  </si>
  <si>
    <t>84597020</t>
  </si>
  <si>
    <t>8460</t>
  </si>
  <si>
    <t>84601100</t>
  </si>
  <si>
    <t>84601900</t>
  </si>
  <si>
    <t>84602100</t>
  </si>
  <si>
    <t>84602910</t>
  </si>
  <si>
    <t>84602920</t>
  </si>
  <si>
    <t>84602930</t>
  </si>
  <si>
    <t>84602940</t>
  </si>
  <si>
    <t>84602990</t>
  </si>
  <si>
    <t>84603100</t>
  </si>
  <si>
    <t>84603910</t>
  </si>
  <si>
    <t>84603990</t>
  </si>
  <si>
    <t>84604011</t>
  </si>
  <si>
    <t>84604012</t>
  </si>
  <si>
    <t>84604013</t>
  </si>
  <si>
    <t>84604019</t>
  </si>
  <si>
    <t>84604020</t>
  </si>
  <si>
    <t>84609010</t>
  </si>
  <si>
    <t>84609090</t>
  </si>
  <si>
    <t>8461</t>
  </si>
  <si>
    <t>84612011</t>
  </si>
  <si>
    <t>84612019</t>
  </si>
  <si>
    <t>84612020</t>
  </si>
  <si>
    <t>84613010</t>
  </si>
  <si>
    <t>84613020</t>
  </si>
  <si>
    <t>84613090</t>
  </si>
  <si>
    <t>84614011</t>
  </si>
  <si>
    <t>84614012</t>
  </si>
  <si>
    <t>84614013</t>
  </si>
  <si>
    <t>84614014</t>
  </si>
  <si>
    <t>84614019</t>
  </si>
  <si>
    <t>84614021</t>
  </si>
  <si>
    <t>84614022</t>
  </si>
  <si>
    <t>84614023</t>
  </si>
  <si>
    <t>84614024</t>
  </si>
  <si>
    <t>84614025</t>
  </si>
  <si>
    <t>84614026</t>
  </si>
  <si>
    <t>84614029</t>
  </si>
  <si>
    <t>84615011</t>
  </si>
  <si>
    <t>84615012</t>
  </si>
  <si>
    <t>84615013</t>
  </si>
  <si>
    <t>84615014</t>
  </si>
  <si>
    <t>84615015</t>
  </si>
  <si>
    <t>84615019</t>
  </si>
  <si>
    <t>84615021</t>
  </si>
  <si>
    <t>84615029</t>
  </si>
  <si>
    <t>84619000</t>
  </si>
  <si>
    <t>8462</t>
  </si>
  <si>
    <t>84621011</t>
  </si>
  <si>
    <t>84621012</t>
  </si>
  <si>
    <t>84621013</t>
  </si>
  <si>
    <t>84621014</t>
  </si>
  <si>
    <t>84621019</t>
  </si>
  <si>
    <t>84621020</t>
  </si>
  <si>
    <t>84621030</t>
  </si>
  <si>
    <t>84622100</t>
  </si>
  <si>
    <t>84622910</t>
  </si>
  <si>
    <t>84622920</t>
  </si>
  <si>
    <t>84622930</t>
  </si>
  <si>
    <t>84622990</t>
  </si>
  <si>
    <t>84623100</t>
  </si>
  <si>
    <t>84623910</t>
  </si>
  <si>
    <t>84623920</t>
  </si>
  <si>
    <t>84623990</t>
  </si>
  <si>
    <t>84624100</t>
  </si>
  <si>
    <t>84624910</t>
  </si>
  <si>
    <t>84624920</t>
  </si>
  <si>
    <t>84624930</t>
  </si>
  <si>
    <t>84624990</t>
  </si>
  <si>
    <t>84629110</t>
  </si>
  <si>
    <t>84629190</t>
  </si>
  <si>
    <t>84629911</t>
  </si>
  <si>
    <t>84629912</t>
  </si>
  <si>
    <t>84629913</t>
  </si>
  <si>
    <t>84629914</t>
  </si>
  <si>
    <t>84629915</t>
  </si>
  <si>
    <t>84629919</t>
  </si>
  <si>
    <t>84629920</t>
  </si>
  <si>
    <t>84629930</t>
  </si>
  <si>
    <t>84629940</t>
  </si>
  <si>
    <t>84629950</t>
  </si>
  <si>
    <t>84629960</t>
  </si>
  <si>
    <t>84629970</t>
  </si>
  <si>
    <t>84629990</t>
  </si>
  <si>
    <t>8463</t>
  </si>
  <si>
    <t>84631010</t>
  </si>
  <si>
    <t>84631020</t>
  </si>
  <si>
    <t>84631030</t>
  </si>
  <si>
    <t>84631090</t>
  </si>
  <si>
    <t>84632000</t>
  </si>
  <si>
    <t>84633010</t>
  </si>
  <si>
    <t>84633020</t>
  </si>
  <si>
    <t>84633030</t>
  </si>
  <si>
    <t>84633040</t>
  </si>
  <si>
    <t>84639010</t>
  </si>
  <si>
    <t>84639020</t>
  </si>
  <si>
    <t>84639030</t>
  </si>
  <si>
    <t>84639090</t>
  </si>
  <si>
    <t>8464</t>
  </si>
  <si>
    <t>84641010</t>
  </si>
  <si>
    <t>84641090</t>
  </si>
  <si>
    <t>84642000</t>
  </si>
  <si>
    <t>84649000</t>
  </si>
  <si>
    <t>8465</t>
  </si>
  <si>
    <t>84651000</t>
  </si>
  <si>
    <t>84659100</t>
  </si>
  <si>
    <t>84659200</t>
  </si>
  <si>
    <t>84659300</t>
  </si>
  <si>
    <t>84659400</t>
  </si>
  <si>
    <t>84659500</t>
  </si>
  <si>
    <t>84659600</t>
  </si>
  <si>
    <t>84659910</t>
  </si>
  <si>
    <t>84659990</t>
  </si>
  <si>
    <t>8466</t>
  </si>
  <si>
    <t>84661010</t>
  </si>
  <si>
    <t>84661020</t>
  </si>
  <si>
    <t>84662000</t>
  </si>
  <si>
    <t>84663010</t>
  </si>
  <si>
    <t>84663020</t>
  </si>
  <si>
    <t>84663090</t>
  </si>
  <si>
    <t>84669100</t>
  </si>
  <si>
    <t>84669200</t>
  </si>
  <si>
    <t>84669310</t>
  </si>
  <si>
    <t>84669390</t>
  </si>
  <si>
    <t>84669400</t>
  </si>
  <si>
    <t>8467</t>
  </si>
  <si>
    <t>84671110</t>
  </si>
  <si>
    <t>84671120</t>
  </si>
  <si>
    <t>84671190</t>
  </si>
  <si>
    <t>84671900</t>
  </si>
  <si>
    <t>84672100</t>
  </si>
  <si>
    <t>84672200</t>
  </si>
  <si>
    <t>84672900</t>
  </si>
  <si>
    <t>84678100</t>
  </si>
  <si>
    <t>84678910</t>
  </si>
  <si>
    <t>84678920</t>
  </si>
  <si>
    <t>84678990</t>
  </si>
  <si>
    <t>84679100</t>
  </si>
  <si>
    <t>84679200</t>
  </si>
  <si>
    <t>84679900</t>
  </si>
  <si>
    <t>8468</t>
  </si>
  <si>
    <t>84681000</t>
  </si>
  <si>
    <t>84682010</t>
  </si>
  <si>
    <t>84682090</t>
  </si>
  <si>
    <t>84688000</t>
  </si>
  <si>
    <t>84689000</t>
  </si>
  <si>
    <t>8469</t>
  </si>
  <si>
    <t>84690010</t>
  </si>
  <si>
    <t>84690020</t>
  </si>
  <si>
    <t>84690030</t>
  </si>
  <si>
    <t>84690040</t>
  </si>
  <si>
    <t>84690090</t>
  </si>
  <si>
    <t>84691100</t>
  </si>
  <si>
    <t>84691200</t>
  </si>
  <si>
    <t>84692010</t>
  </si>
  <si>
    <t>84692090</t>
  </si>
  <si>
    <t>84693010</t>
  </si>
  <si>
    <t>84693090</t>
  </si>
  <si>
    <t>8470</t>
  </si>
  <si>
    <t>84701000</t>
  </si>
  <si>
    <t>84702100</t>
  </si>
  <si>
    <t>84702900</t>
  </si>
  <si>
    <t>84703000</t>
  </si>
  <si>
    <t>84704010</t>
  </si>
  <si>
    <t>84704020</t>
  </si>
  <si>
    <t>84705010</t>
  </si>
  <si>
    <t>84705020</t>
  </si>
  <si>
    <t>84709010</t>
  </si>
  <si>
    <t>84709020</t>
  </si>
  <si>
    <t>8471</t>
  </si>
  <si>
    <t>84711000</t>
  </si>
  <si>
    <t>84713010</t>
  </si>
  <si>
    <t>84713090</t>
  </si>
  <si>
    <t>84714110</t>
  </si>
  <si>
    <t>84714120</t>
  </si>
  <si>
    <t>84714190</t>
  </si>
  <si>
    <t>84714900</t>
  </si>
  <si>
    <t>84715000</t>
  </si>
  <si>
    <t>84716010</t>
  </si>
  <si>
    <t>84716021</t>
  </si>
  <si>
    <t>84716022</t>
  </si>
  <si>
    <t>84716023</t>
  </si>
  <si>
    <t>84716024</t>
  </si>
  <si>
    <t>84716025</t>
  </si>
  <si>
    <t>84716026</t>
  </si>
  <si>
    <t>84716027</t>
  </si>
  <si>
    <t>84716029</t>
  </si>
  <si>
    <t>84716030</t>
  </si>
  <si>
    <t>84716040</t>
  </si>
  <si>
    <t>84716050</t>
  </si>
  <si>
    <t>84716060</t>
  </si>
  <si>
    <t>84716090</t>
  </si>
  <si>
    <t>84717010</t>
  </si>
  <si>
    <t>84717020</t>
  </si>
  <si>
    <t>84717030</t>
  </si>
  <si>
    <t>84717040</t>
  </si>
  <si>
    <t>84717050</t>
  </si>
  <si>
    <t>84717060</t>
  </si>
  <si>
    <t>84717070</t>
  </si>
  <si>
    <t>84717090</t>
  </si>
  <si>
    <t>84718000</t>
  </si>
  <si>
    <t>84719000</t>
  </si>
  <si>
    <t>8472</t>
  </si>
  <si>
    <t>84721000</t>
  </si>
  <si>
    <t>84722000</t>
  </si>
  <si>
    <t>84723000</t>
  </si>
  <si>
    <t>84729010</t>
  </si>
  <si>
    <t>84729020</t>
  </si>
  <si>
    <t>84729030</t>
  </si>
  <si>
    <t>84729040</t>
  </si>
  <si>
    <t>84729090</t>
  </si>
  <si>
    <t>8473</t>
  </si>
  <si>
    <t>84731000</t>
  </si>
  <si>
    <t>84732100</t>
  </si>
  <si>
    <t>84732900</t>
  </si>
  <si>
    <t>84733010</t>
  </si>
  <si>
    <t>84733020</t>
  </si>
  <si>
    <t>84733030</t>
  </si>
  <si>
    <t>84733040</t>
  </si>
  <si>
    <t>84733050</t>
  </si>
  <si>
    <t>84733060</t>
  </si>
  <si>
    <t>84733091</t>
  </si>
  <si>
    <t>84733092</t>
  </si>
  <si>
    <t>84733099</t>
  </si>
  <si>
    <t>84734010</t>
  </si>
  <si>
    <t>84734090</t>
  </si>
  <si>
    <t>84735000</t>
  </si>
  <si>
    <t>8474</t>
  </si>
  <si>
    <t>84741010</t>
  </si>
  <si>
    <t>84741090</t>
  </si>
  <si>
    <t>84742010</t>
  </si>
  <si>
    <t>84742020</t>
  </si>
  <si>
    <t>84742090</t>
  </si>
  <si>
    <t>84743110</t>
  </si>
  <si>
    <t>84743120</t>
  </si>
  <si>
    <t>84743200</t>
  </si>
  <si>
    <t>84743900</t>
  </si>
  <si>
    <t>84748010</t>
  </si>
  <si>
    <t>84748020</t>
  </si>
  <si>
    <t>84748030</t>
  </si>
  <si>
    <t>84748090</t>
  </si>
  <si>
    <t>84749000</t>
  </si>
  <si>
    <t>8475</t>
  </si>
  <si>
    <t>84751000</t>
  </si>
  <si>
    <t>84752100</t>
  </si>
  <si>
    <t>84752900</t>
  </si>
  <si>
    <t>84759000</t>
  </si>
  <si>
    <t>8476</t>
  </si>
  <si>
    <t>84762110</t>
  </si>
  <si>
    <t>84762120</t>
  </si>
  <si>
    <t>84762900</t>
  </si>
  <si>
    <t>84768110</t>
  </si>
  <si>
    <t>84768120</t>
  </si>
  <si>
    <t>84768910</t>
  </si>
  <si>
    <t>84768920</t>
  </si>
  <si>
    <t>84768930</t>
  </si>
  <si>
    <t>84768990</t>
  </si>
  <si>
    <t>84769010</t>
  </si>
  <si>
    <t>84769090</t>
  </si>
  <si>
    <t>8477</t>
  </si>
  <si>
    <t>84771000</t>
  </si>
  <si>
    <t>84772000</t>
  </si>
  <si>
    <t>84773000</t>
  </si>
  <si>
    <t>84774000</t>
  </si>
  <si>
    <t>84775100</t>
  </si>
  <si>
    <t>84775900</t>
  </si>
  <si>
    <t>84778010</t>
  </si>
  <si>
    <t>84778090</t>
  </si>
  <si>
    <t>84779000</t>
  </si>
  <si>
    <t>8478</t>
  </si>
  <si>
    <t>84781010</t>
  </si>
  <si>
    <t>84781020</t>
  </si>
  <si>
    <t>84781090</t>
  </si>
  <si>
    <t>84789000</t>
  </si>
  <si>
    <t>8479</t>
  </si>
  <si>
    <t>84791000</t>
  </si>
  <si>
    <t>84792010</t>
  </si>
  <si>
    <t>84792090</t>
  </si>
  <si>
    <t>84793000</t>
  </si>
  <si>
    <t>84794000</t>
  </si>
  <si>
    <t>84795000</t>
  </si>
  <si>
    <t>84796000</t>
  </si>
  <si>
    <t>84797100</t>
  </si>
  <si>
    <t>84797900</t>
  </si>
  <si>
    <t>84798100</t>
  </si>
  <si>
    <t>84798200</t>
  </si>
  <si>
    <t>84798910</t>
  </si>
  <si>
    <t>84798920</t>
  </si>
  <si>
    <t>84798930</t>
  </si>
  <si>
    <t>84798940</t>
  </si>
  <si>
    <t>84798950</t>
  </si>
  <si>
    <t>84798960</t>
  </si>
  <si>
    <t>84798970</t>
  </si>
  <si>
    <t>84798991</t>
  </si>
  <si>
    <t>84798992</t>
  </si>
  <si>
    <t>84798999</t>
  </si>
  <si>
    <t>84799010</t>
  </si>
  <si>
    <t>84799020</t>
  </si>
  <si>
    <t>84799030</t>
  </si>
  <si>
    <t>84799040</t>
  </si>
  <si>
    <t>84799090</t>
  </si>
  <si>
    <t>8480</t>
  </si>
  <si>
    <t>84801000</t>
  </si>
  <si>
    <t>84802000</t>
  </si>
  <si>
    <t>84803000</t>
  </si>
  <si>
    <t>84804100</t>
  </si>
  <si>
    <t>84804900</t>
  </si>
  <si>
    <t>84805000</t>
  </si>
  <si>
    <t>84806000</t>
  </si>
  <si>
    <t>84807100</t>
  </si>
  <si>
    <t>84807900</t>
  </si>
  <si>
    <t>8481</t>
  </si>
  <si>
    <t>84811000</t>
  </si>
  <si>
    <t>84812000</t>
  </si>
  <si>
    <t>84813000</t>
  </si>
  <si>
    <t>84814000</t>
  </si>
  <si>
    <t>84818010</t>
  </si>
  <si>
    <t>84818020</t>
  </si>
  <si>
    <t>84818030</t>
  </si>
  <si>
    <t>84818041</t>
  </si>
  <si>
    <t>84818049</t>
  </si>
  <si>
    <t>84818050</t>
  </si>
  <si>
    <t>84818090</t>
  </si>
  <si>
    <t>84819010</t>
  </si>
  <si>
    <t>84819090</t>
  </si>
  <si>
    <t>8482</t>
  </si>
  <si>
    <t>84821011</t>
  </si>
  <si>
    <t>84821012</t>
  </si>
  <si>
    <t>84821013</t>
  </si>
  <si>
    <t>84821020</t>
  </si>
  <si>
    <t>84821030</t>
  </si>
  <si>
    <t>84821040</t>
  </si>
  <si>
    <t>84821051</t>
  </si>
  <si>
    <t>84821052</t>
  </si>
  <si>
    <t>84821053</t>
  </si>
  <si>
    <t>84821090</t>
  </si>
  <si>
    <t>84822011</t>
  </si>
  <si>
    <t>84822012</t>
  </si>
  <si>
    <t>84822013</t>
  </si>
  <si>
    <t>84822090</t>
  </si>
  <si>
    <t>84823000</t>
  </si>
  <si>
    <t>84824000</t>
  </si>
  <si>
    <t>84825011</t>
  </si>
  <si>
    <t>84825012</t>
  </si>
  <si>
    <t>84825013</t>
  </si>
  <si>
    <t>84825021</t>
  </si>
  <si>
    <t>84825022</t>
  </si>
  <si>
    <t>84825023</t>
  </si>
  <si>
    <t>84828000</t>
  </si>
  <si>
    <t>84829111</t>
  </si>
  <si>
    <t>84829112</t>
  </si>
  <si>
    <t>84829113</t>
  </si>
  <si>
    <t>84829114</t>
  </si>
  <si>
    <t>84829119</t>
  </si>
  <si>
    <t>84829120</t>
  </si>
  <si>
    <t>84829130</t>
  </si>
  <si>
    <t>84829900</t>
  </si>
  <si>
    <t>8483</t>
  </si>
  <si>
    <t>84831010</t>
  </si>
  <si>
    <t>84831091</t>
  </si>
  <si>
    <t>84831092</t>
  </si>
  <si>
    <t>84831099</t>
  </si>
  <si>
    <t>84832000</t>
  </si>
  <si>
    <t>84833000</t>
  </si>
  <si>
    <t>84834000</t>
  </si>
  <si>
    <t>84835010</t>
  </si>
  <si>
    <t>84835090</t>
  </si>
  <si>
    <t>84836010</t>
  </si>
  <si>
    <t>84836020</t>
  </si>
  <si>
    <t>84836090</t>
  </si>
  <si>
    <t>84839000</t>
  </si>
  <si>
    <t>8484</t>
  </si>
  <si>
    <t>84841010</t>
  </si>
  <si>
    <t>84841090</t>
  </si>
  <si>
    <t>84842000</t>
  </si>
  <si>
    <t>84849000</t>
  </si>
  <si>
    <t>8485</t>
  </si>
  <si>
    <t>84851000</t>
  </si>
  <si>
    <t>84859000</t>
  </si>
  <si>
    <t>8486</t>
  </si>
  <si>
    <t>84861000</t>
  </si>
  <si>
    <t>84862000</t>
  </si>
  <si>
    <t>84863000</t>
  </si>
  <si>
    <t>84864000</t>
  </si>
  <si>
    <t>84869000</t>
  </si>
  <si>
    <t>8487</t>
  </si>
  <si>
    <t>84871000</t>
  </si>
  <si>
    <t>84879000</t>
  </si>
  <si>
    <t>85</t>
  </si>
  <si>
    <t>8501</t>
  </si>
  <si>
    <t>85011011</t>
  </si>
  <si>
    <t>85011012</t>
  </si>
  <si>
    <t>85011013</t>
  </si>
  <si>
    <t>85011019</t>
  </si>
  <si>
    <t>85011020</t>
  </si>
  <si>
    <t>85012000</t>
  </si>
  <si>
    <t>85013111</t>
  </si>
  <si>
    <t>85013112</t>
  </si>
  <si>
    <t>85013113</t>
  </si>
  <si>
    <t>85013119</t>
  </si>
  <si>
    <t>85013120</t>
  </si>
  <si>
    <t>85013210</t>
  </si>
  <si>
    <t>85013220</t>
  </si>
  <si>
    <t>85013310</t>
  </si>
  <si>
    <t>85013320</t>
  </si>
  <si>
    <t>85013410</t>
  </si>
  <si>
    <t>85013420</t>
  </si>
  <si>
    <t>85013430</t>
  </si>
  <si>
    <t>85013440</t>
  </si>
  <si>
    <t>85013450</t>
  </si>
  <si>
    <t>85014010</t>
  </si>
  <si>
    <t>85014090</t>
  </si>
  <si>
    <t>85015110</t>
  </si>
  <si>
    <t>85015120</t>
  </si>
  <si>
    <t>85015190</t>
  </si>
  <si>
    <t>85015210</t>
  </si>
  <si>
    <t>85015220</t>
  </si>
  <si>
    <t>85015290</t>
  </si>
  <si>
    <t>85015310</t>
  </si>
  <si>
    <t>85015320</t>
  </si>
  <si>
    <t>85015330</t>
  </si>
  <si>
    <t>85015390</t>
  </si>
  <si>
    <t>85016100</t>
  </si>
  <si>
    <t>85016200</t>
  </si>
  <si>
    <t>85016300</t>
  </si>
  <si>
    <t>85016410</t>
  </si>
  <si>
    <t>85016420</t>
  </si>
  <si>
    <t>85016430</t>
  </si>
  <si>
    <t>85016440</t>
  </si>
  <si>
    <t>85016450</t>
  </si>
  <si>
    <t>85016460</t>
  </si>
  <si>
    <t>85016470</t>
  </si>
  <si>
    <t>85016480</t>
  </si>
  <si>
    <t>8502</t>
  </si>
  <si>
    <t>85021100</t>
  </si>
  <si>
    <t>85021200</t>
  </si>
  <si>
    <t>85021310</t>
  </si>
  <si>
    <t>85021320</t>
  </si>
  <si>
    <t>85021330</t>
  </si>
  <si>
    <t>85021340</t>
  </si>
  <si>
    <t>85021350</t>
  </si>
  <si>
    <t>85021360</t>
  </si>
  <si>
    <t>85022010</t>
  </si>
  <si>
    <t>85022090</t>
  </si>
  <si>
    <t>85023100</t>
  </si>
  <si>
    <t>85023910</t>
  </si>
  <si>
    <t>85023920</t>
  </si>
  <si>
    <t>85023990</t>
  </si>
  <si>
    <t>85024000</t>
  </si>
  <si>
    <t>8503</t>
  </si>
  <si>
    <t>85030010</t>
  </si>
  <si>
    <t>85030021</t>
  </si>
  <si>
    <t>85030029</t>
  </si>
  <si>
    <t>85030090</t>
  </si>
  <si>
    <t>8504</t>
  </si>
  <si>
    <t>85041010</t>
  </si>
  <si>
    <t>85041020</t>
  </si>
  <si>
    <t>85041090</t>
  </si>
  <si>
    <t>85042100</t>
  </si>
  <si>
    <t>85042200</t>
  </si>
  <si>
    <t>85042310</t>
  </si>
  <si>
    <t>85042320</t>
  </si>
  <si>
    <t>85042330</t>
  </si>
  <si>
    <t>85042340</t>
  </si>
  <si>
    <t>85043100</t>
  </si>
  <si>
    <t>85043200</t>
  </si>
  <si>
    <t>85043300</t>
  </si>
  <si>
    <t>85043400</t>
  </si>
  <si>
    <t>85044010</t>
  </si>
  <si>
    <t>85044021</t>
  </si>
  <si>
    <t>85044029</t>
  </si>
  <si>
    <t>85044030</t>
  </si>
  <si>
    <t>85044040</t>
  </si>
  <si>
    <t>85044090</t>
  </si>
  <si>
    <t>85045010</t>
  </si>
  <si>
    <t>85045090</t>
  </si>
  <si>
    <t>85049010</t>
  </si>
  <si>
    <t>85049090</t>
  </si>
  <si>
    <t>8505</t>
  </si>
  <si>
    <t>85051110</t>
  </si>
  <si>
    <t>85051190</t>
  </si>
  <si>
    <t>85051900</t>
  </si>
  <si>
    <t>85052000</t>
  </si>
  <si>
    <t>85053000</t>
  </si>
  <si>
    <t>85059000</t>
  </si>
  <si>
    <t>8506</t>
  </si>
  <si>
    <t>85061000</t>
  </si>
  <si>
    <t>85063000</t>
  </si>
  <si>
    <t>85064000</t>
  </si>
  <si>
    <t>85065000</t>
  </si>
  <si>
    <t>85066000</t>
  </si>
  <si>
    <t>85068010</t>
  </si>
  <si>
    <t>85068090</t>
  </si>
  <si>
    <t>85069000</t>
  </si>
  <si>
    <t>8507</t>
  </si>
  <si>
    <t>85071000</t>
  </si>
  <si>
    <t>85072000</t>
  </si>
  <si>
    <t>85073000</t>
  </si>
  <si>
    <t>85074000</t>
  </si>
  <si>
    <t>85075000</t>
  </si>
  <si>
    <t>85076000</t>
  </si>
  <si>
    <t>85078000</t>
  </si>
  <si>
    <t>85079010</t>
  </si>
  <si>
    <t>85079090</t>
  </si>
  <si>
    <t>8508</t>
  </si>
  <si>
    <t>85081100</t>
  </si>
  <si>
    <t>85081900</t>
  </si>
  <si>
    <t>85086000</t>
  </si>
  <si>
    <t>85087000</t>
  </si>
  <si>
    <t>8509</t>
  </si>
  <si>
    <t>85091000</t>
  </si>
  <si>
    <t>85092000</t>
  </si>
  <si>
    <t>85093000</t>
  </si>
  <si>
    <t>85094010</t>
  </si>
  <si>
    <t>85094090</t>
  </si>
  <si>
    <t>85098000</t>
  </si>
  <si>
    <t>85099000</t>
  </si>
  <si>
    <t>8510</t>
  </si>
  <si>
    <t>85101000</t>
  </si>
  <si>
    <t>85102000</t>
  </si>
  <si>
    <t>85103000</t>
  </si>
  <si>
    <t>85109000</t>
  </si>
  <si>
    <t>8511</t>
  </si>
  <si>
    <t>85111000</t>
  </si>
  <si>
    <t>85112010</t>
  </si>
  <si>
    <t>85112090</t>
  </si>
  <si>
    <t>85113010</t>
  </si>
  <si>
    <t>85113020</t>
  </si>
  <si>
    <t>85114000</t>
  </si>
  <si>
    <t>85115000</t>
  </si>
  <si>
    <t>85118000</t>
  </si>
  <si>
    <t>85119000</t>
  </si>
  <si>
    <t>8512</t>
  </si>
  <si>
    <t>85121000</t>
  </si>
  <si>
    <t>85122010</t>
  </si>
  <si>
    <t>85122020</t>
  </si>
  <si>
    <t>85122090</t>
  </si>
  <si>
    <t>85123010</t>
  </si>
  <si>
    <t>85123090</t>
  </si>
  <si>
    <t>85124000</t>
  </si>
  <si>
    <t>85129000</t>
  </si>
  <si>
    <t>8513</t>
  </si>
  <si>
    <t>85131010</t>
  </si>
  <si>
    <t>85131020</t>
  </si>
  <si>
    <t>85131030</t>
  </si>
  <si>
    <t>85131040</t>
  </si>
  <si>
    <t>85131090</t>
  </si>
  <si>
    <t>85139000</t>
  </si>
  <si>
    <t>8514</t>
  </si>
  <si>
    <t>85141000</t>
  </si>
  <si>
    <t>85142000</t>
  </si>
  <si>
    <t>85143010</t>
  </si>
  <si>
    <t>85143090</t>
  </si>
  <si>
    <t>85144000</t>
  </si>
  <si>
    <t>85149000</t>
  </si>
  <si>
    <t>8515</t>
  </si>
  <si>
    <t>85151100</t>
  </si>
  <si>
    <t>85151900</t>
  </si>
  <si>
    <t>85152110</t>
  </si>
  <si>
    <t>85152120</t>
  </si>
  <si>
    <t>85152190</t>
  </si>
  <si>
    <t>85152900</t>
  </si>
  <si>
    <t>85153100</t>
  </si>
  <si>
    <t>85153910</t>
  </si>
  <si>
    <t>85153920</t>
  </si>
  <si>
    <t>85153990</t>
  </si>
  <si>
    <t>85158010</t>
  </si>
  <si>
    <t>85158090</t>
  </si>
  <si>
    <t>85159000</t>
  </si>
  <si>
    <t>8516</t>
  </si>
  <si>
    <t>85161000</t>
  </si>
  <si>
    <t>85162100</t>
  </si>
  <si>
    <t>85162900</t>
  </si>
  <si>
    <t>85163100</t>
  </si>
  <si>
    <t>85163200</t>
  </si>
  <si>
    <t>85163300</t>
  </si>
  <si>
    <t>85164000</t>
  </si>
  <si>
    <t>85165000</t>
  </si>
  <si>
    <t>85166000</t>
  </si>
  <si>
    <t>85167100</t>
  </si>
  <si>
    <t>85167200</t>
  </si>
  <si>
    <t>85167910</t>
  </si>
  <si>
    <t>85167920</t>
  </si>
  <si>
    <t>85167990</t>
  </si>
  <si>
    <t>85168000</t>
  </si>
  <si>
    <t>85169000</t>
  </si>
  <si>
    <t>8517</t>
  </si>
  <si>
    <t>85171110</t>
  </si>
  <si>
    <t>85171190</t>
  </si>
  <si>
    <t>85171210</t>
  </si>
  <si>
    <t>85171290</t>
  </si>
  <si>
    <t>85171810</t>
  </si>
  <si>
    <t>85171890</t>
  </si>
  <si>
    <t>85171911</t>
  </si>
  <si>
    <t>85171912</t>
  </si>
  <si>
    <t>85171919</t>
  </si>
  <si>
    <t>85171920</t>
  </si>
  <si>
    <t>85172100</t>
  </si>
  <si>
    <t>85172200</t>
  </si>
  <si>
    <t>85173000</t>
  </si>
  <si>
    <t>85175010</t>
  </si>
  <si>
    <t>85175020</t>
  </si>
  <si>
    <t>85175030</t>
  </si>
  <si>
    <t>85175040</t>
  </si>
  <si>
    <t>85175050</t>
  </si>
  <si>
    <t>85175060</t>
  </si>
  <si>
    <t>85175070</t>
  </si>
  <si>
    <t>85175091</t>
  </si>
  <si>
    <t>85175092</t>
  </si>
  <si>
    <t>85175093</t>
  </si>
  <si>
    <t>85175094</t>
  </si>
  <si>
    <t>85175099</t>
  </si>
  <si>
    <t>85176100</t>
  </si>
  <si>
    <t>85176210</t>
  </si>
  <si>
    <t>85176220</t>
  </si>
  <si>
    <t>85176230</t>
  </si>
  <si>
    <t>85176240</t>
  </si>
  <si>
    <t>85176250</t>
  </si>
  <si>
    <t>85176260</t>
  </si>
  <si>
    <t>85176270</t>
  </si>
  <si>
    <t>85176290</t>
  </si>
  <si>
    <t>85176910</t>
  </si>
  <si>
    <t>85176920</t>
  </si>
  <si>
    <t>85176930</t>
  </si>
  <si>
    <t>85176940</t>
  </si>
  <si>
    <t>85176950</t>
  </si>
  <si>
    <t>85176960</t>
  </si>
  <si>
    <t>85176970</t>
  </si>
  <si>
    <t>85176990</t>
  </si>
  <si>
    <t>85177010</t>
  </si>
  <si>
    <t>85177090</t>
  </si>
  <si>
    <t>85178010</t>
  </si>
  <si>
    <t>85178020</t>
  </si>
  <si>
    <t>85178030</t>
  </si>
  <si>
    <t>85178090</t>
  </si>
  <si>
    <t>85179010</t>
  </si>
  <si>
    <t>85179090</t>
  </si>
  <si>
    <t>8518</t>
  </si>
  <si>
    <t>85181000</t>
  </si>
  <si>
    <t>85182100</t>
  </si>
  <si>
    <t>85182200</t>
  </si>
  <si>
    <t>85182900</t>
  </si>
  <si>
    <t>85183000</t>
  </si>
  <si>
    <t>85184000</t>
  </si>
  <si>
    <t>85185000</t>
  </si>
  <si>
    <t>85189000</t>
  </si>
  <si>
    <t>8519</t>
  </si>
  <si>
    <t>85191000</t>
  </si>
  <si>
    <t>85192000</t>
  </si>
  <si>
    <t>85192100</t>
  </si>
  <si>
    <t>85192900</t>
  </si>
  <si>
    <t>85193000</t>
  </si>
  <si>
    <t>85193100</t>
  </si>
  <si>
    <t>85193900</t>
  </si>
  <si>
    <t>85194000</t>
  </si>
  <si>
    <t>85195000</t>
  </si>
  <si>
    <t>85198100</t>
  </si>
  <si>
    <t>85198910</t>
  </si>
  <si>
    <t>85198920</t>
  </si>
  <si>
    <t>85198930</t>
  </si>
  <si>
    <t>85198940</t>
  </si>
  <si>
    <t>85198990</t>
  </si>
  <si>
    <t>85199200</t>
  </si>
  <si>
    <t>85199300</t>
  </si>
  <si>
    <t>85199910</t>
  </si>
  <si>
    <t>85199920</t>
  </si>
  <si>
    <t>85199930</t>
  </si>
  <si>
    <t>85199940</t>
  </si>
  <si>
    <t>85199990</t>
  </si>
  <si>
    <t>8520</t>
  </si>
  <si>
    <t>85201000</t>
  </si>
  <si>
    <t>85202000</t>
  </si>
  <si>
    <t>85203200</t>
  </si>
  <si>
    <t>85203310</t>
  </si>
  <si>
    <t>85203390</t>
  </si>
  <si>
    <t>85203910</t>
  </si>
  <si>
    <t>85203990</t>
  </si>
  <si>
    <t>85209010</t>
  </si>
  <si>
    <t>85209090</t>
  </si>
  <si>
    <t>8521</t>
  </si>
  <si>
    <t>85211011</t>
  </si>
  <si>
    <t>85211012</t>
  </si>
  <si>
    <t>85211019</t>
  </si>
  <si>
    <t>85211021</t>
  </si>
  <si>
    <t>85211022</t>
  </si>
  <si>
    <t>85211029</t>
  </si>
  <si>
    <t>85211091</t>
  </si>
  <si>
    <t>85211092</t>
  </si>
  <si>
    <t>85211099</t>
  </si>
  <si>
    <t>85219010</t>
  </si>
  <si>
    <t>85219020</t>
  </si>
  <si>
    <t>85219090</t>
  </si>
  <si>
    <t>8522</t>
  </si>
  <si>
    <t>85221000</t>
  </si>
  <si>
    <t>85229000</t>
  </si>
  <si>
    <t>8523</t>
  </si>
  <si>
    <t>85231111</t>
  </si>
  <si>
    <t>85231119</t>
  </si>
  <si>
    <t>85231121</t>
  </si>
  <si>
    <t>85231122</t>
  </si>
  <si>
    <t>85231129</t>
  </si>
  <si>
    <t>85231211</t>
  </si>
  <si>
    <t>85231219</t>
  </si>
  <si>
    <t>85231221</t>
  </si>
  <si>
    <t>85231222</t>
  </si>
  <si>
    <t>85231229</t>
  </si>
  <si>
    <t>85231311</t>
  </si>
  <si>
    <t>85231312</t>
  </si>
  <si>
    <t>85231313</t>
  </si>
  <si>
    <t>85231319</t>
  </si>
  <si>
    <t>85231321</t>
  </si>
  <si>
    <t>85231322</t>
  </si>
  <si>
    <t>85231323</t>
  </si>
  <si>
    <t>85231324</t>
  </si>
  <si>
    <t>85231325</t>
  </si>
  <si>
    <t>85231329</t>
  </si>
  <si>
    <t>85232010</t>
  </si>
  <si>
    <t>85232020</t>
  </si>
  <si>
    <t>85232090</t>
  </si>
  <si>
    <t>85232100</t>
  </si>
  <si>
    <t>85232910</t>
  </si>
  <si>
    <t>85232920</t>
  </si>
  <si>
    <t>85232930</t>
  </si>
  <si>
    <t>85232940</t>
  </si>
  <si>
    <t>85232950</t>
  </si>
  <si>
    <t>85232960</t>
  </si>
  <si>
    <t>85232970</t>
  </si>
  <si>
    <t>85232980</t>
  </si>
  <si>
    <t>85232990</t>
  </si>
  <si>
    <t>85233000</t>
  </si>
  <si>
    <t>85234110</t>
  </si>
  <si>
    <t>85234120</t>
  </si>
  <si>
    <t>85234130</t>
  </si>
  <si>
    <t>85234140</t>
  </si>
  <si>
    <t>85234150</t>
  </si>
  <si>
    <t>85234160</t>
  </si>
  <si>
    <t>85234190</t>
  </si>
  <si>
    <t>85234910</t>
  </si>
  <si>
    <t>85234920</t>
  </si>
  <si>
    <t>85234930</t>
  </si>
  <si>
    <t>85234940</t>
  </si>
  <si>
    <t>85234950</t>
  </si>
  <si>
    <t>85234960</t>
  </si>
  <si>
    <t>85234970</t>
  </si>
  <si>
    <t>85234990</t>
  </si>
  <si>
    <t>85235100</t>
  </si>
  <si>
    <t>85235210</t>
  </si>
  <si>
    <t>85235220</t>
  </si>
  <si>
    <t>85235290</t>
  </si>
  <si>
    <t>85235910</t>
  </si>
  <si>
    <t>85235990</t>
  </si>
  <si>
    <t>85238010</t>
  </si>
  <si>
    <t>85238020</t>
  </si>
  <si>
    <t>85238030</t>
  </si>
  <si>
    <t>85238040</t>
  </si>
  <si>
    <t>85238050</t>
  </si>
  <si>
    <t>85238060</t>
  </si>
  <si>
    <t>85238090</t>
  </si>
  <si>
    <t>85239010</t>
  </si>
  <si>
    <t>85239020</t>
  </si>
  <si>
    <t>85239030</t>
  </si>
  <si>
    <t>85239040</t>
  </si>
  <si>
    <t>85239050</t>
  </si>
  <si>
    <t>85239060</t>
  </si>
  <si>
    <t>85239090</t>
  </si>
  <si>
    <t>8524</t>
  </si>
  <si>
    <t>85241010</t>
  </si>
  <si>
    <t>85241090</t>
  </si>
  <si>
    <t>85243111</t>
  </si>
  <si>
    <t>85243119</t>
  </si>
  <si>
    <t>85243190</t>
  </si>
  <si>
    <t>85243210</t>
  </si>
  <si>
    <t>85243290</t>
  </si>
  <si>
    <t>85243910</t>
  </si>
  <si>
    <t>85243920</t>
  </si>
  <si>
    <t>85243930</t>
  </si>
  <si>
    <t>85243990</t>
  </si>
  <si>
    <t>85244011</t>
  </si>
  <si>
    <t>85244019</t>
  </si>
  <si>
    <t>85244090</t>
  </si>
  <si>
    <t>85245111</t>
  </si>
  <si>
    <t>85245112</t>
  </si>
  <si>
    <t>85245119</t>
  </si>
  <si>
    <t>85245120</t>
  </si>
  <si>
    <t>85245130</t>
  </si>
  <si>
    <t>85245140</t>
  </si>
  <si>
    <t>85245190</t>
  </si>
  <si>
    <t>85245211</t>
  </si>
  <si>
    <t>85245212</t>
  </si>
  <si>
    <t>85245219</t>
  </si>
  <si>
    <t>85245220</t>
  </si>
  <si>
    <t>85245230</t>
  </si>
  <si>
    <t>85245240</t>
  </si>
  <si>
    <t>85245290</t>
  </si>
  <si>
    <t>85245311</t>
  </si>
  <si>
    <t>85245312</t>
  </si>
  <si>
    <t>85245319</t>
  </si>
  <si>
    <t>85245320</t>
  </si>
  <si>
    <t>85245330</t>
  </si>
  <si>
    <t>85245340</t>
  </si>
  <si>
    <t>85245390</t>
  </si>
  <si>
    <t>85246000</t>
  </si>
  <si>
    <t>85249111</t>
  </si>
  <si>
    <t>85249112</t>
  </si>
  <si>
    <t>85249113</t>
  </si>
  <si>
    <t>85249119</t>
  </si>
  <si>
    <t>85249190</t>
  </si>
  <si>
    <t>85249910</t>
  </si>
  <si>
    <t>85249920</t>
  </si>
  <si>
    <t>85249930</t>
  </si>
  <si>
    <t>85249991</t>
  </si>
  <si>
    <t>85249999</t>
  </si>
  <si>
    <t>8525</t>
  </si>
  <si>
    <t>85251010</t>
  </si>
  <si>
    <t>85251020</t>
  </si>
  <si>
    <t>85251030</t>
  </si>
  <si>
    <t>85251040</t>
  </si>
  <si>
    <t>85251050</t>
  </si>
  <si>
    <t>85251090</t>
  </si>
  <si>
    <t>85252011</t>
  </si>
  <si>
    <t>85252012</t>
  </si>
  <si>
    <t>85252013</t>
  </si>
  <si>
    <t>85252014</t>
  </si>
  <si>
    <t>85252015</t>
  </si>
  <si>
    <t>85252016</t>
  </si>
  <si>
    <t>85252017</t>
  </si>
  <si>
    <t>85252019</t>
  </si>
  <si>
    <t>85252091</t>
  </si>
  <si>
    <t>85252092</t>
  </si>
  <si>
    <t>85252099</t>
  </si>
  <si>
    <t>85253000</t>
  </si>
  <si>
    <t>85254000</t>
  </si>
  <si>
    <t>85255010</t>
  </si>
  <si>
    <t>85255020</t>
  </si>
  <si>
    <t>85255030</t>
  </si>
  <si>
    <t>85255040</t>
  </si>
  <si>
    <t>85255090</t>
  </si>
  <si>
    <t>85256011</t>
  </si>
  <si>
    <t>85256012</t>
  </si>
  <si>
    <t>85256013</t>
  </si>
  <si>
    <t>85256019</t>
  </si>
  <si>
    <t>85256091</t>
  </si>
  <si>
    <t>85256092</t>
  </si>
  <si>
    <t>85256099</t>
  </si>
  <si>
    <t>85258010</t>
  </si>
  <si>
    <t>85258020</t>
  </si>
  <si>
    <t>85258030</t>
  </si>
  <si>
    <t>85258090</t>
  </si>
  <si>
    <t>8526</t>
  </si>
  <si>
    <t>85261000</t>
  </si>
  <si>
    <t>85269110</t>
  </si>
  <si>
    <t>85269120</t>
  </si>
  <si>
    <t>85269130</t>
  </si>
  <si>
    <t>85269140</t>
  </si>
  <si>
    <t>85269150</t>
  </si>
  <si>
    <t>85269190</t>
  </si>
  <si>
    <t>85269200</t>
  </si>
  <si>
    <t>8527</t>
  </si>
  <si>
    <t>85271200</t>
  </si>
  <si>
    <t>85271300</t>
  </si>
  <si>
    <t>85271900</t>
  </si>
  <si>
    <t>85272100</t>
  </si>
  <si>
    <t>85272900</t>
  </si>
  <si>
    <t>85273100</t>
  </si>
  <si>
    <t>85273200</t>
  </si>
  <si>
    <t>85273900</t>
  </si>
  <si>
    <t>85279011</t>
  </si>
  <si>
    <t>85279012</t>
  </si>
  <si>
    <t>85279019</t>
  </si>
  <si>
    <t>85279090</t>
  </si>
  <si>
    <t>85279100</t>
  </si>
  <si>
    <t>85279200</t>
  </si>
  <si>
    <t>85279911</t>
  </si>
  <si>
    <t>85279912</t>
  </si>
  <si>
    <t>85279919</t>
  </si>
  <si>
    <t>85279990</t>
  </si>
  <si>
    <t>8528</t>
  </si>
  <si>
    <t>85281211</t>
  </si>
  <si>
    <t>85281212</t>
  </si>
  <si>
    <t>85281213</t>
  </si>
  <si>
    <t>85281214</t>
  </si>
  <si>
    <t>85281215</t>
  </si>
  <si>
    <t>85281216</t>
  </si>
  <si>
    <t>85281217</t>
  </si>
  <si>
    <t>85281218</t>
  </si>
  <si>
    <t>85281219</t>
  </si>
  <si>
    <t>85281291</t>
  </si>
  <si>
    <t>85281299</t>
  </si>
  <si>
    <t>85281310</t>
  </si>
  <si>
    <t>85281390</t>
  </si>
  <si>
    <t>85282110</t>
  </si>
  <si>
    <t>85282190</t>
  </si>
  <si>
    <t>85282200</t>
  </si>
  <si>
    <t>85283010</t>
  </si>
  <si>
    <t>85283020</t>
  </si>
  <si>
    <t>85283030</t>
  </si>
  <si>
    <t>85284100</t>
  </si>
  <si>
    <t>85284900</t>
  </si>
  <si>
    <t>85285100</t>
  </si>
  <si>
    <t>85285900</t>
  </si>
  <si>
    <t>85286100</t>
  </si>
  <si>
    <t>85286900</t>
  </si>
  <si>
    <t>85287100</t>
  </si>
  <si>
    <t>85287211</t>
  </si>
  <si>
    <t>85287212</t>
  </si>
  <si>
    <t>85287213</t>
  </si>
  <si>
    <t>85287214</t>
  </si>
  <si>
    <t>85287215</t>
  </si>
  <si>
    <t>85287216</t>
  </si>
  <si>
    <t>85287217</t>
  </si>
  <si>
    <t>85287218</t>
  </si>
  <si>
    <t>85287219</t>
  </si>
  <si>
    <t>85287310</t>
  </si>
  <si>
    <t>85287390</t>
  </si>
  <si>
    <t>8529</t>
  </si>
  <si>
    <t>85291011</t>
  </si>
  <si>
    <t>85291012</t>
  </si>
  <si>
    <t>85291019</t>
  </si>
  <si>
    <t>85291021</t>
  </si>
  <si>
    <t>85291022</t>
  </si>
  <si>
    <t>85291029</t>
  </si>
  <si>
    <t>85291091</t>
  </si>
  <si>
    <t>85291092</t>
  </si>
  <si>
    <t>85291099</t>
  </si>
  <si>
    <t>85299010</t>
  </si>
  <si>
    <t>85299020</t>
  </si>
  <si>
    <t>85299090</t>
  </si>
  <si>
    <t>8530</t>
  </si>
  <si>
    <t>85301010</t>
  </si>
  <si>
    <t>85301020</t>
  </si>
  <si>
    <t>85308000</t>
  </si>
  <si>
    <t>85309000</t>
  </si>
  <si>
    <t>8531</t>
  </si>
  <si>
    <t>85311010</t>
  </si>
  <si>
    <t>85311020</t>
  </si>
  <si>
    <t>85311090</t>
  </si>
  <si>
    <t>85312000</t>
  </si>
  <si>
    <t>85318000</t>
  </si>
  <si>
    <t>85319000</t>
  </si>
  <si>
    <t>8532</t>
  </si>
  <si>
    <t>85321000</t>
  </si>
  <si>
    <t>85322100</t>
  </si>
  <si>
    <t>85322200</t>
  </si>
  <si>
    <t>85322300</t>
  </si>
  <si>
    <t>85322400</t>
  </si>
  <si>
    <t>85322500</t>
  </si>
  <si>
    <t>85322910</t>
  </si>
  <si>
    <t>85322990</t>
  </si>
  <si>
    <t>85323000</t>
  </si>
  <si>
    <t>85329000</t>
  </si>
  <si>
    <t>8533</t>
  </si>
  <si>
    <t>85331000</t>
  </si>
  <si>
    <t>85332111</t>
  </si>
  <si>
    <t>85332119</t>
  </si>
  <si>
    <t>85332121</t>
  </si>
  <si>
    <t>85332129</t>
  </si>
  <si>
    <t>85332911</t>
  </si>
  <si>
    <t>85332919</t>
  </si>
  <si>
    <t>85332921</t>
  </si>
  <si>
    <t>85332929</t>
  </si>
  <si>
    <t>85333110</t>
  </si>
  <si>
    <t>85333120</t>
  </si>
  <si>
    <t>85333190</t>
  </si>
  <si>
    <t>85333910</t>
  </si>
  <si>
    <t>85333920</t>
  </si>
  <si>
    <t>85333990</t>
  </si>
  <si>
    <t>85334010</t>
  </si>
  <si>
    <t>85334020</t>
  </si>
  <si>
    <t>85334030</t>
  </si>
  <si>
    <t>85334090</t>
  </si>
  <si>
    <t>85339000</t>
  </si>
  <si>
    <t>8534</t>
  </si>
  <si>
    <t>85340000</t>
  </si>
  <si>
    <t>8535</t>
  </si>
  <si>
    <t>85351010</t>
  </si>
  <si>
    <t>85351020</t>
  </si>
  <si>
    <t>85351030</t>
  </si>
  <si>
    <t>85351040</t>
  </si>
  <si>
    <t>85351050</t>
  </si>
  <si>
    <t>85351090</t>
  </si>
  <si>
    <t>85352111</t>
  </si>
  <si>
    <t>85352112</t>
  </si>
  <si>
    <t>85352113</t>
  </si>
  <si>
    <t>85352119</t>
  </si>
  <si>
    <t>85352121</t>
  </si>
  <si>
    <t>85352122</t>
  </si>
  <si>
    <t>85352123</t>
  </si>
  <si>
    <t>85352129</t>
  </si>
  <si>
    <t>85352190</t>
  </si>
  <si>
    <t>85352911</t>
  </si>
  <si>
    <t>85352912</t>
  </si>
  <si>
    <t>85352913</t>
  </si>
  <si>
    <t>85352919</t>
  </si>
  <si>
    <t>85352921</t>
  </si>
  <si>
    <t>85352922</t>
  </si>
  <si>
    <t>85352923</t>
  </si>
  <si>
    <t>85352929</t>
  </si>
  <si>
    <t>85352990</t>
  </si>
  <si>
    <t>85353010</t>
  </si>
  <si>
    <t>85353090</t>
  </si>
  <si>
    <t>85354010</t>
  </si>
  <si>
    <t>85354020</t>
  </si>
  <si>
    <t>85354030</t>
  </si>
  <si>
    <t>85359010</t>
  </si>
  <si>
    <t>85359020</t>
  </si>
  <si>
    <t>85359030</t>
  </si>
  <si>
    <t>85359040</t>
  </si>
  <si>
    <t>85359090</t>
  </si>
  <si>
    <t>8536</t>
  </si>
  <si>
    <t>85361010</t>
  </si>
  <si>
    <t>85361020</t>
  </si>
  <si>
    <t>85361030</t>
  </si>
  <si>
    <t>85361040</t>
  </si>
  <si>
    <t>85361050</t>
  </si>
  <si>
    <t>85361060</t>
  </si>
  <si>
    <t>85361090</t>
  </si>
  <si>
    <t>85362010</t>
  </si>
  <si>
    <t>85362020</t>
  </si>
  <si>
    <t>85362030</t>
  </si>
  <si>
    <t>85362040</t>
  </si>
  <si>
    <t>85362090</t>
  </si>
  <si>
    <t>85363000</t>
  </si>
  <si>
    <t>85364100</t>
  </si>
  <si>
    <t>85364900</t>
  </si>
  <si>
    <t>85365010</t>
  </si>
  <si>
    <t>85365020</t>
  </si>
  <si>
    <t>85365090</t>
  </si>
  <si>
    <t>85366110</t>
  </si>
  <si>
    <t>85366190</t>
  </si>
  <si>
    <t>85366910</t>
  </si>
  <si>
    <t>85366990</t>
  </si>
  <si>
    <t>85367000</t>
  </si>
  <si>
    <t>85369010</t>
  </si>
  <si>
    <t>85369020</t>
  </si>
  <si>
    <t>85369030</t>
  </si>
  <si>
    <t>85369090</t>
  </si>
  <si>
    <t>8537</t>
  </si>
  <si>
    <t>85371000</t>
  </si>
  <si>
    <t>85372000</t>
  </si>
  <si>
    <t>8538</t>
  </si>
  <si>
    <t>85381010</t>
  </si>
  <si>
    <t>85381090</t>
  </si>
  <si>
    <t>85389000</t>
  </si>
  <si>
    <t>8539</t>
  </si>
  <si>
    <t>85391000</t>
  </si>
  <si>
    <t>85392110</t>
  </si>
  <si>
    <t>85392120</t>
  </si>
  <si>
    <t>85392190</t>
  </si>
  <si>
    <t>85392200</t>
  </si>
  <si>
    <t>85392910</t>
  </si>
  <si>
    <t>85392920</t>
  </si>
  <si>
    <t>85392930</t>
  </si>
  <si>
    <t>85392940</t>
  </si>
  <si>
    <t>85392990</t>
  </si>
  <si>
    <t>85393110</t>
  </si>
  <si>
    <t>85393190</t>
  </si>
  <si>
    <t>85393210</t>
  </si>
  <si>
    <t>85393220</t>
  </si>
  <si>
    <t>85393230</t>
  </si>
  <si>
    <t>85393910</t>
  </si>
  <si>
    <t>85393990</t>
  </si>
  <si>
    <t>85394100</t>
  </si>
  <si>
    <t>85394900</t>
  </si>
  <si>
    <t>85399010</t>
  </si>
  <si>
    <t>85399020</t>
  </si>
  <si>
    <t>85399090</t>
  </si>
  <si>
    <t>8540</t>
  </si>
  <si>
    <t>85401110</t>
  </si>
  <si>
    <t>85401120</t>
  </si>
  <si>
    <t>85401190</t>
  </si>
  <si>
    <t>85401200</t>
  </si>
  <si>
    <t>85402000</t>
  </si>
  <si>
    <t>85404010</t>
  </si>
  <si>
    <t>85404020</t>
  </si>
  <si>
    <t>85406000</t>
  </si>
  <si>
    <t>85407100</t>
  </si>
  <si>
    <t>85407900</t>
  </si>
  <si>
    <t>85408100</t>
  </si>
  <si>
    <t>85408900</t>
  </si>
  <si>
    <t>85409100</t>
  </si>
  <si>
    <t>85409900</t>
  </si>
  <si>
    <t>8541</t>
  </si>
  <si>
    <t>85411000</t>
  </si>
  <si>
    <t>85412100</t>
  </si>
  <si>
    <t>85412900</t>
  </si>
  <si>
    <t>85413010</t>
  </si>
  <si>
    <t>85413090</t>
  </si>
  <si>
    <t>85414011</t>
  </si>
  <si>
    <t>85414019</t>
  </si>
  <si>
    <t>85414020</t>
  </si>
  <si>
    <t>85414090</t>
  </si>
  <si>
    <t>85415000</t>
  </si>
  <si>
    <t>85416000</t>
  </si>
  <si>
    <t>85419000</t>
  </si>
  <si>
    <t>8542</t>
  </si>
  <si>
    <t>85421010</t>
  </si>
  <si>
    <t>85421020</t>
  </si>
  <si>
    <t>85421090</t>
  </si>
  <si>
    <t>85422100</t>
  </si>
  <si>
    <t>85422910</t>
  </si>
  <si>
    <t>85422990</t>
  </si>
  <si>
    <t>85423100</t>
  </si>
  <si>
    <t>85423200</t>
  </si>
  <si>
    <t>85423300</t>
  </si>
  <si>
    <t>85423900</t>
  </si>
  <si>
    <t>85426000</t>
  </si>
  <si>
    <t>85427000</t>
  </si>
  <si>
    <t>85429000</t>
  </si>
  <si>
    <t>8543</t>
  </si>
  <si>
    <t>85431010</t>
  </si>
  <si>
    <t>85431020</t>
  </si>
  <si>
    <t>85431030</t>
  </si>
  <si>
    <t>85431090</t>
  </si>
  <si>
    <t>85431100</t>
  </si>
  <si>
    <t>85431910</t>
  </si>
  <si>
    <t>85431920</t>
  </si>
  <si>
    <t>85431990</t>
  </si>
  <si>
    <t>85432010</t>
  </si>
  <si>
    <t>85432020</t>
  </si>
  <si>
    <t>85432030</t>
  </si>
  <si>
    <t>85432090</t>
  </si>
  <si>
    <t>85433000</t>
  </si>
  <si>
    <t>85434000</t>
  </si>
  <si>
    <t>85437012</t>
  </si>
  <si>
    <t>85437013</t>
  </si>
  <si>
    <t>85437019</t>
  </si>
  <si>
    <t>85437021</t>
  </si>
  <si>
    <t>85437022</t>
  </si>
  <si>
    <t>85437029</t>
  </si>
  <si>
    <t>85437031</t>
  </si>
  <si>
    <t>85437032</t>
  </si>
  <si>
    <t>85437033</t>
  </si>
  <si>
    <t>85437034</t>
  </si>
  <si>
    <t>85437035</t>
  </si>
  <si>
    <t>85437036</t>
  </si>
  <si>
    <t>85437039</t>
  </si>
  <si>
    <t>85437041</t>
  </si>
  <si>
    <t>85437042</t>
  </si>
  <si>
    <t>85437049</t>
  </si>
  <si>
    <t>85437050</t>
  </si>
  <si>
    <t>85437061</t>
  </si>
  <si>
    <t>85437062</t>
  </si>
  <si>
    <t>85437069</t>
  </si>
  <si>
    <t>85437071</t>
  </si>
  <si>
    <t>85437072</t>
  </si>
  <si>
    <t>85437091</t>
  </si>
  <si>
    <t>85437092</t>
  </si>
  <si>
    <t>85437093</t>
  </si>
  <si>
    <t>85437094</t>
  </si>
  <si>
    <t>85437095</t>
  </si>
  <si>
    <t>85437099</t>
  </si>
  <si>
    <t>85438100</t>
  </si>
  <si>
    <t>85438910</t>
  </si>
  <si>
    <t>85438920</t>
  </si>
  <si>
    <t>85438931</t>
  </si>
  <si>
    <t>85438932</t>
  </si>
  <si>
    <t>85438939</t>
  </si>
  <si>
    <t>85438941</t>
  </si>
  <si>
    <t>85438942</t>
  </si>
  <si>
    <t>85438943</t>
  </si>
  <si>
    <t>85438944</t>
  </si>
  <si>
    <t>85438945</t>
  </si>
  <si>
    <t>85438946</t>
  </si>
  <si>
    <t>85438949</t>
  </si>
  <si>
    <t>85438951</t>
  </si>
  <si>
    <t>85438952</t>
  </si>
  <si>
    <t>85438959</t>
  </si>
  <si>
    <t>85438960</t>
  </si>
  <si>
    <t>85438971</t>
  </si>
  <si>
    <t>85438972</t>
  </si>
  <si>
    <t>85438979</t>
  </si>
  <si>
    <t>85438981</t>
  </si>
  <si>
    <t>85438982</t>
  </si>
  <si>
    <t>85438991</t>
  </si>
  <si>
    <t>85438992</t>
  </si>
  <si>
    <t>85438993</t>
  </si>
  <si>
    <t>85438994</t>
  </si>
  <si>
    <t>85438995</t>
  </si>
  <si>
    <t>85438999</t>
  </si>
  <si>
    <t>85439000</t>
  </si>
  <si>
    <t>8544</t>
  </si>
  <si>
    <t>85441110</t>
  </si>
  <si>
    <t>85441190</t>
  </si>
  <si>
    <t>85441910</t>
  </si>
  <si>
    <t>85441920</t>
  </si>
  <si>
    <t>85441930</t>
  </si>
  <si>
    <t>85441990</t>
  </si>
  <si>
    <t>85442010</t>
  </si>
  <si>
    <t>85442090</t>
  </si>
  <si>
    <t>85443000</t>
  </si>
  <si>
    <t>85444111</t>
  </si>
  <si>
    <t>85444119</t>
  </si>
  <si>
    <t>85444120</t>
  </si>
  <si>
    <t>85444130</t>
  </si>
  <si>
    <t>85444140</t>
  </si>
  <si>
    <t>85444190</t>
  </si>
  <si>
    <t>85444210</t>
  </si>
  <si>
    <t>85444220</t>
  </si>
  <si>
    <t>85444230</t>
  </si>
  <si>
    <t>85444291</t>
  </si>
  <si>
    <t>85444292</t>
  </si>
  <si>
    <t>85444293</t>
  </si>
  <si>
    <t>85444299</t>
  </si>
  <si>
    <t>85444910</t>
  </si>
  <si>
    <t>85444911</t>
  </si>
  <si>
    <t>85444919</t>
  </si>
  <si>
    <t>85444920</t>
  </si>
  <si>
    <t>85444930</t>
  </si>
  <si>
    <t>85444990</t>
  </si>
  <si>
    <t>85444991</t>
  </si>
  <si>
    <t>85444992</t>
  </si>
  <si>
    <t>85444993</t>
  </si>
  <si>
    <t>85444999</t>
  </si>
  <si>
    <t>85445110</t>
  </si>
  <si>
    <t>85445120</t>
  </si>
  <si>
    <t>85445130</t>
  </si>
  <si>
    <t>85445140</t>
  </si>
  <si>
    <t>85445150</t>
  </si>
  <si>
    <t>85445190</t>
  </si>
  <si>
    <t>85445910</t>
  </si>
  <si>
    <t>85445920</t>
  </si>
  <si>
    <t>85445930</t>
  </si>
  <si>
    <t>85445940</t>
  </si>
  <si>
    <t>85445950</t>
  </si>
  <si>
    <t>85445990</t>
  </si>
  <si>
    <t>85446010</t>
  </si>
  <si>
    <t>85446020</t>
  </si>
  <si>
    <t>85446030</t>
  </si>
  <si>
    <t>85446090</t>
  </si>
  <si>
    <t>85447010</t>
  </si>
  <si>
    <t>85447090</t>
  </si>
  <si>
    <t>8545</t>
  </si>
  <si>
    <t>85451100</t>
  </si>
  <si>
    <t>85451900</t>
  </si>
  <si>
    <t>85452000</t>
  </si>
  <si>
    <t>85459010</t>
  </si>
  <si>
    <t>85459020</t>
  </si>
  <si>
    <t>85459090</t>
  </si>
  <si>
    <t>8546</t>
  </si>
  <si>
    <t>85461000</t>
  </si>
  <si>
    <t>85462011</t>
  </si>
  <si>
    <t>85462019</t>
  </si>
  <si>
    <t>85462021</t>
  </si>
  <si>
    <t>85462022</t>
  </si>
  <si>
    <t>85462023</t>
  </si>
  <si>
    <t>85462024</t>
  </si>
  <si>
    <t>85462029</t>
  </si>
  <si>
    <t>85462031</t>
  </si>
  <si>
    <t>85462032</t>
  </si>
  <si>
    <t>85462033</t>
  </si>
  <si>
    <t>85462039</t>
  </si>
  <si>
    <t>85462040</t>
  </si>
  <si>
    <t>85462050</t>
  </si>
  <si>
    <t>85462090</t>
  </si>
  <si>
    <t>85469010</t>
  </si>
  <si>
    <t>85469090</t>
  </si>
  <si>
    <t>8547</t>
  </si>
  <si>
    <t>85471010</t>
  </si>
  <si>
    <t>85471020</t>
  </si>
  <si>
    <t>85471030</t>
  </si>
  <si>
    <t>85471040</t>
  </si>
  <si>
    <t>85471090</t>
  </si>
  <si>
    <t>85472000</t>
  </si>
  <si>
    <t>85479010</t>
  </si>
  <si>
    <t>85479020</t>
  </si>
  <si>
    <t>85479090</t>
  </si>
  <si>
    <t>8548</t>
  </si>
  <si>
    <t>85481010</t>
  </si>
  <si>
    <t>85481020</t>
  </si>
  <si>
    <t>85481090</t>
  </si>
  <si>
    <t>85489000</t>
  </si>
  <si>
    <t>86</t>
  </si>
  <si>
    <t>8601</t>
  </si>
  <si>
    <t>86011000</t>
  </si>
  <si>
    <t>86012000</t>
  </si>
  <si>
    <t>8602</t>
  </si>
  <si>
    <t>86021000</t>
  </si>
  <si>
    <t>86029010</t>
  </si>
  <si>
    <t>86029090</t>
  </si>
  <si>
    <t>8603</t>
  </si>
  <si>
    <t>86031000</t>
  </si>
  <si>
    <t>86039000</t>
  </si>
  <si>
    <t>8604</t>
  </si>
  <si>
    <t>86040000</t>
  </si>
  <si>
    <t>8605</t>
  </si>
  <si>
    <t>86050000</t>
  </si>
  <si>
    <t>8606</t>
  </si>
  <si>
    <t>86061010</t>
  </si>
  <si>
    <t>86061020</t>
  </si>
  <si>
    <t>86061090</t>
  </si>
  <si>
    <t>86062000</t>
  </si>
  <si>
    <t>86063000</t>
  </si>
  <si>
    <t>86069110</t>
  </si>
  <si>
    <t>86069120</t>
  </si>
  <si>
    <t>86069190</t>
  </si>
  <si>
    <t>86069210</t>
  </si>
  <si>
    <t>86069220</t>
  </si>
  <si>
    <t>86069290</t>
  </si>
  <si>
    <t>86069900</t>
  </si>
  <si>
    <t>8607</t>
  </si>
  <si>
    <t>86071100</t>
  </si>
  <si>
    <t>86071200</t>
  </si>
  <si>
    <t>86071910</t>
  </si>
  <si>
    <t>86071920</t>
  </si>
  <si>
    <t>86071930</t>
  </si>
  <si>
    <t>86071990</t>
  </si>
  <si>
    <t>86072100</t>
  </si>
  <si>
    <t>86072900</t>
  </si>
  <si>
    <t>86073010</t>
  </si>
  <si>
    <t>86073090</t>
  </si>
  <si>
    <t>86079100</t>
  </si>
  <si>
    <t>86079910</t>
  </si>
  <si>
    <t>86079920</t>
  </si>
  <si>
    <t>86079930</t>
  </si>
  <si>
    <t>86079990</t>
  </si>
  <si>
    <t>8608</t>
  </si>
  <si>
    <t>86080010</t>
  </si>
  <si>
    <t>86080020</t>
  </si>
  <si>
    <t>86080030</t>
  </si>
  <si>
    <t>86080040</t>
  </si>
  <si>
    <t>86080090</t>
  </si>
  <si>
    <t>8609</t>
  </si>
  <si>
    <t>86090000</t>
  </si>
  <si>
    <t>87</t>
  </si>
  <si>
    <t>8701</t>
  </si>
  <si>
    <t>87011000</t>
  </si>
  <si>
    <t>87012010</t>
  </si>
  <si>
    <t>87012090</t>
  </si>
  <si>
    <t>87013011</t>
  </si>
  <si>
    <t>87013019</t>
  </si>
  <si>
    <t>87013091</t>
  </si>
  <si>
    <t>87013099</t>
  </si>
  <si>
    <t>87019010</t>
  </si>
  <si>
    <t>87019090</t>
  </si>
  <si>
    <t>8702</t>
  </si>
  <si>
    <t>87021011</t>
  </si>
  <si>
    <t>87021012</t>
  </si>
  <si>
    <t>87021019</t>
  </si>
  <si>
    <t>87021091</t>
  </si>
  <si>
    <t>87021092</t>
  </si>
  <si>
    <t>87021099</t>
  </si>
  <si>
    <t>87029011</t>
  </si>
  <si>
    <t>87029012</t>
  </si>
  <si>
    <t>87029013</t>
  </si>
  <si>
    <t>87029019</t>
  </si>
  <si>
    <t>87029020</t>
  </si>
  <si>
    <t>87029091</t>
  </si>
  <si>
    <t>87029092</t>
  </si>
  <si>
    <t>87029099</t>
  </si>
  <si>
    <t>8703</t>
  </si>
  <si>
    <t>87031010</t>
  </si>
  <si>
    <t>87031090</t>
  </si>
  <si>
    <t>87032110</t>
  </si>
  <si>
    <t>87032120</t>
  </si>
  <si>
    <t>87032191</t>
  </si>
  <si>
    <t>87032192</t>
  </si>
  <si>
    <t>87032199</t>
  </si>
  <si>
    <t>87032210</t>
  </si>
  <si>
    <t>87032220</t>
  </si>
  <si>
    <t>87032230</t>
  </si>
  <si>
    <t>87032291</t>
  </si>
  <si>
    <t>87032299</t>
  </si>
  <si>
    <t>87032310</t>
  </si>
  <si>
    <t>87032320</t>
  </si>
  <si>
    <t>87032391</t>
  </si>
  <si>
    <t>87032392</t>
  </si>
  <si>
    <t>87032399</t>
  </si>
  <si>
    <t>87032410</t>
  </si>
  <si>
    <t>87032420</t>
  </si>
  <si>
    <t>87032491</t>
  </si>
  <si>
    <t>87032492</t>
  </si>
  <si>
    <t>87032499</t>
  </si>
  <si>
    <t>87033110</t>
  </si>
  <si>
    <t>87033120</t>
  </si>
  <si>
    <t>87033191</t>
  </si>
  <si>
    <t>87033192</t>
  </si>
  <si>
    <t>87033199</t>
  </si>
  <si>
    <t>87033210</t>
  </si>
  <si>
    <t>87033220</t>
  </si>
  <si>
    <t>87033291</t>
  </si>
  <si>
    <t>87033292</t>
  </si>
  <si>
    <t>87033299</t>
  </si>
  <si>
    <t>87033310</t>
  </si>
  <si>
    <t>87033320</t>
  </si>
  <si>
    <t>87033391</t>
  </si>
  <si>
    <t>87033392</t>
  </si>
  <si>
    <t>87033399</t>
  </si>
  <si>
    <t>87039010</t>
  </si>
  <si>
    <t>87039090</t>
  </si>
  <si>
    <t>8704</t>
  </si>
  <si>
    <t>87041010</t>
  </si>
  <si>
    <t>87041090</t>
  </si>
  <si>
    <t>87042110</t>
  </si>
  <si>
    <t>87042120</t>
  </si>
  <si>
    <t>87042190</t>
  </si>
  <si>
    <t>87042211</t>
  </si>
  <si>
    <t>87042219</t>
  </si>
  <si>
    <t>87042290</t>
  </si>
  <si>
    <t>87042311</t>
  </si>
  <si>
    <t>87042319</t>
  </si>
  <si>
    <t>87042390</t>
  </si>
  <si>
    <t>87043110</t>
  </si>
  <si>
    <t>87043120</t>
  </si>
  <si>
    <t>87043190</t>
  </si>
  <si>
    <t>87043211</t>
  </si>
  <si>
    <t>87043219</t>
  </si>
  <si>
    <t>87043290</t>
  </si>
  <si>
    <t>87049011</t>
  </si>
  <si>
    <t>87049012</t>
  </si>
  <si>
    <t>87049019</t>
  </si>
  <si>
    <t>87049090</t>
  </si>
  <si>
    <t>8705</t>
  </si>
  <si>
    <t>87051000</t>
  </si>
  <si>
    <t>87052000</t>
  </si>
  <si>
    <t>87053000</t>
  </si>
  <si>
    <t>87054000</t>
  </si>
  <si>
    <t>87059000</t>
  </si>
  <si>
    <t>8706</t>
  </si>
  <si>
    <t>87060011</t>
  </si>
  <si>
    <t>87060019</t>
  </si>
  <si>
    <t>87060021</t>
  </si>
  <si>
    <t>87060029</t>
  </si>
  <si>
    <t>87060031</t>
  </si>
  <si>
    <t>87060039</t>
  </si>
  <si>
    <t>87060041</t>
  </si>
  <si>
    <t>87060042</t>
  </si>
  <si>
    <t>87060043</t>
  </si>
  <si>
    <t>87060049</t>
  </si>
  <si>
    <t>87060050</t>
  </si>
  <si>
    <t>8707</t>
  </si>
  <si>
    <t>87071000</t>
  </si>
  <si>
    <t>87079000</t>
  </si>
  <si>
    <t>8708</t>
  </si>
  <si>
    <t>87081010</t>
  </si>
  <si>
    <t>87081090</t>
  </si>
  <si>
    <t>87082100</t>
  </si>
  <si>
    <t>87082900</t>
  </si>
  <si>
    <t>87083000</t>
  </si>
  <si>
    <t>87083100</t>
  </si>
  <si>
    <t>87083900</t>
  </si>
  <si>
    <t>87084000</t>
  </si>
  <si>
    <t>87085000</t>
  </si>
  <si>
    <t>87086000</t>
  </si>
  <si>
    <t>87087000</t>
  </si>
  <si>
    <t>87088000</t>
  </si>
  <si>
    <t>87089100</t>
  </si>
  <si>
    <t>87089200</t>
  </si>
  <si>
    <t>87089300</t>
  </si>
  <si>
    <t>87089400</t>
  </si>
  <si>
    <t>87089500</t>
  </si>
  <si>
    <t>87089900</t>
  </si>
  <si>
    <t>8709</t>
  </si>
  <si>
    <t>87091100</t>
  </si>
  <si>
    <t>87091900</t>
  </si>
  <si>
    <t>87099000</t>
  </si>
  <si>
    <t>8710</t>
  </si>
  <si>
    <t>87100000</t>
  </si>
  <si>
    <t>8711</t>
  </si>
  <si>
    <t>87111010</t>
  </si>
  <si>
    <t>87111020</t>
  </si>
  <si>
    <t>87111090</t>
  </si>
  <si>
    <t>87112011</t>
  </si>
  <si>
    <t>87112019</t>
  </si>
  <si>
    <t>87112021</t>
  </si>
  <si>
    <t>87112029</t>
  </si>
  <si>
    <t>87112031</t>
  </si>
  <si>
    <t>87112039</t>
  </si>
  <si>
    <t>87112091</t>
  </si>
  <si>
    <t>87112099</t>
  </si>
  <si>
    <t>87113010</t>
  </si>
  <si>
    <t>87113020</t>
  </si>
  <si>
    <t>87113090</t>
  </si>
  <si>
    <t>87114010</t>
  </si>
  <si>
    <t>87114090</t>
  </si>
  <si>
    <t>87115000</t>
  </si>
  <si>
    <t>87119010</t>
  </si>
  <si>
    <t>87119091</t>
  </si>
  <si>
    <t>87119099</t>
  </si>
  <si>
    <t>8712</t>
  </si>
  <si>
    <t>87120010</t>
  </si>
  <si>
    <t>87120090</t>
  </si>
  <si>
    <t>8713</t>
  </si>
  <si>
    <t>87131010</t>
  </si>
  <si>
    <t>87131090</t>
  </si>
  <si>
    <t>87139010</t>
  </si>
  <si>
    <t>87139090</t>
  </si>
  <si>
    <t>8714</t>
  </si>
  <si>
    <t>87141010</t>
  </si>
  <si>
    <t>87141090</t>
  </si>
  <si>
    <t>87142010</t>
  </si>
  <si>
    <t>87142020</t>
  </si>
  <si>
    <t>87142090</t>
  </si>
  <si>
    <t>87149100</t>
  </si>
  <si>
    <t>87149210</t>
  </si>
  <si>
    <t>87149220</t>
  </si>
  <si>
    <t>87149290</t>
  </si>
  <si>
    <t>87149310</t>
  </si>
  <si>
    <t>87149320</t>
  </si>
  <si>
    <t>87149390</t>
  </si>
  <si>
    <t>87149400</t>
  </si>
  <si>
    <t>87149510</t>
  </si>
  <si>
    <t>87149590</t>
  </si>
  <si>
    <t>87149600</t>
  </si>
  <si>
    <t>87149910</t>
  </si>
  <si>
    <t>87149920</t>
  </si>
  <si>
    <t>87149990</t>
  </si>
  <si>
    <t>8715</t>
  </si>
  <si>
    <t>87150010</t>
  </si>
  <si>
    <t>87150020</t>
  </si>
  <si>
    <t>8716</t>
  </si>
  <si>
    <t>87161000</t>
  </si>
  <si>
    <t>87162000</t>
  </si>
  <si>
    <t>87163100</t>
  </si>
  <si>
    <t>87163900</t>
  </si>
  <si>
    <t>87164000</t>
  </si>
  <si>
    <t>87168010</t>
  </si>
  <si>
    <t>87168020</t>
  </si>
  <si>
    <t>87168090</t>
  </si>
  <si>
    <t>87169010</t>
  </si>
  <si>
    <t>87169090</t>
  </si>
  <si>
    <t>88</t>
  </si>
  <si>
    <t>8801</t>
  </si>
  <si>
    <t>88010010</t>
  </si>
  <si>
    <t>88010020</t>
  </si>
  <si>
    <t>88010090</t>
  </si>
  <si>
    <t>88011000</t>
  </si>
  <si>
    <t>88019010</t>
  </si>
  <si>
    <t>88019090</t>
  </si>
  <si>
    <t>8802</t>
  </si>
  <si>
    <t>88021100</t>
  </si>
  <si>
    <t>88021200</t>
  </si>
  <si>
    <t>88022000</t>
  </si>
  <si>
    <t>88023000</t>
  </si>
  <si>
    <t>88024000</t>
  </si>
  <si>
    <t>88026000</t>
  </si>
  <si>
    <t>8803</t>
  </si>
  <si>
    <t>88031000</t>
  </si>
  <si>
    <t>88032000</t>
  </si>
  <si>
    <t>88033000</t>
  </si>
  <si>
    <t>88039000</t>
  </si>
  <si>
    <t>8804</t>
  </si>
  <si>
    <t>88040010</t>
  </si>
  <si>
    <t>88040020</t>
  </si>
  <si>
    <t>8805</t>
  </si>
  <si>
    <t>88051010</t>
  </si>
  <si>
    <t>88051020</t>
  </si>
  <si>
    <t>88051030</t>
  </si>
  <si>
    <t>88052100</t>
  </si>
  <si>
    <t>88052900</t>
  </si>
  <si>
    <t>89</t>
  </si>
  <si>
    <t>8901</t>
  </si>
  <si>
    <t>89011010</t>
  </si>
  <si>
    <t>89011020</t>
  </si>
  <si>
    <t>89011030</t>
  </si>
  <si>
    <t>89011040</t>
  </si>
  <si>
    <t>89011090</t>
  </si>
  <si>
    <t>89012000</t>
  </si>
  <si>
    <t>89013000</t>
  </si>
  <si>
    <t>89019000</t>
  </si>
  <si>
    <t>8902</t>
  </si>
  <si>
    <t>89020010</t>
  </si>
  <si>
    <t>89020090</t>
  </si>
  <si>
    <t>8903</t>
  </si>
  <si>
    <t>89031000</t>
  </si>
  <si>
    <t>89039100</t>
  </si>
  <si>
    <t>89039200</t>
  </si>
  <si>
    <t>89039910</t>
  </si>
  <si>
    <t>89039990</t>
  </si>
  <si>
    <t>8904</t>
  </si>
  <si>
    <t>89040000</t>
  </si>
  <si>
    <t>8905</t>
  </si>
  <si>
    <t>89051000</t>
  </si>
  <si>
    <t>89052000</t>
  </si>
  <si>
    <t>89059010</t>
  </si>
  <si>
    <t>89059090</t>
  </si>
  <si>
    <t>8906</t>
  </si>
  <si>
    <t>89061000</t>
  </si>
  <si>
    <t>89069000</t>
  </si>
  <si>
    <t>8907</t>
  </si>
  <si>
    <t>89071000</t>
  </si>
  <si>
    <t>89079000</t>
  </si>
  <si>
    <t>8908</t>
  </si>
  <si>
    <t>89080000</t>
  </si>
  <si>
    <t>90</t>
  </si>
  <si>
    <t>9001</t>
  </si>
  <si>
    <t>90011000</t>
  </si>
  <si>
    <t>90012000</t>
  </si>
  <si>
    <t>90013000</t>
  </si>
  <si>
    <t>90014010</t>
  </si>
  <si>
    <t>90014090</t>
  </si>
  <si>
    <t>90015000</t>
  </si>
  <si>
    <t>90019010</t>
  </si>
  <si>
    <t>90019090</t>
  </si>
  <si>
    <t>9002</t>
  </si>
  <si>
    <t>90021100</t>
  </si>
  <si>
    <t>90021900</t>
  </si>
  <si>
    <t>90022000</t>
  </si>
  <si>
    <t>90029000</t>
  </si>
  <si>
    <t>9003</t>
  </si>
  <si>
    <t>90031100</t>
  </si>
  <si>
    <t>90031900</t>
  </si>
  <si>
    <t>90039000</t>
  </si>
  <si>
    <t>9004</t>
  </si>
  <si>
    <t>90041000</t>
  </si>
  <si>
    <t>90049010</t>
  </si>
  <si>
    <t>90049020</t>
  </si>
  <si>
    <t>90049090</t>
  </si>
  <si>
    <t>9005</t>
  </si>
  <si>
    <t>90051000</t>
  </si>
  <si>
    <t>90058010</t>
  </si>
  <si>
    <t>90058020</t>
  </si>
  <si>
    <t>90058090</t>
  </si>
  <si>
    <t>90059010</t>
  </si>
  <si>
    <t>90059020</t>
  </si>
  <si>
    <t>90059090</t>
  </si>
  <si>
    <t>9006</t>
  </si>
  <si>
    <t>90061000</t>
  </si>
  <si>
    <t>90062000</t>
  </si>
  <si>
    <t>90063000</t>
  </si>
  <si>
    <t>90064000</t>
  </si>
  <si>
    <t>90065100</t>
  </si>
  <si>
    <t>90065200</t>
  </si>
  <si>
    <t>90065310</t>
  </si>
  <si>
    <t>90065390</t>
  </si>
  <si>
    <t>90065910</t>
  </si>
  <si>
    <t>90065990</t>
  </si>
  <si>
    <t>90066100</t>
  </si>
  <si>
    <t>90066200</t>
  </si>
  <si>
    <t>90066900</t>
  </si>
  <si>
    <t>90069100</t>
  </si>
  <si>
    <t>90069900</t>
  </si>
  <si>
    <t>9007</t>
  </si>
  <si>
    <t>90071010</t>
  </si>
  <si>
    <t>90071090</t>
  </si>
  <si>
    <t>90072010</t>
  </si>
  <si>
    <t>90072090</t>
  </si>
  <si>
    <t>90079100</t>
  </si>
  <si>
    <t>90079200</t>
  </si>
  <si>
    <t>9008</t>
  </si>
  <si>
    <t>90085010</t>
  </si>
  <si>
    <t>90085020</t>
  </si>
  <si>
    <t>90085030</t>
  </si>
  <si>
    <t>90085040</t>
  </si>
  <si>
    <t>90089000</t>
  </si>
  <si>
    <t>9009</t>
  </si>
  <si>
    <t>90091100</t>
  </si>
  <si>
    <t>90091200</t>
  </si>
  <si>
    <t>90092100</t>
  </si>
  <si>
    <t>90092200</t>
  </si>
  <si>
    <t>90093000</t>
  </si>
  <si>
    <t>90099100</t>
  </si>
  <si>
    <t>90099200</t>
  </si>
  <si>
    <t>90099300</t>
  </si>
  <si>
    <t>90099900</t>
  </si>
  <si>
    <t>9010</t>
  </si>
  <si>
    <t>90101000</t>
  </si>
  <si>
    <t>90104100</t>
  </si>
  <si>
    <t>90104200</t>
  </si>
  <si>
    <t>90104900</t>
  </si>
  <si>
    <t>90105000</t>
  </si>
  <si>
    <t>90106000</t>
  </si>
  <si>
    <t>90109000</t>
  </si>
  <si>
    <t>9011</t>
  </si>
  <si>
    <t>90111000</t>
  </si>
  <si>
    <t>90112000</t>
  </si>
  <si>
    <t>90118000</t>
  </si>
  <si>
    <t>90119000</t>
  </si>
  <si>
    <t>9012</t>
  </si>
  <si>
    <t>90121010</t>
  </si>
  <si>
    <t>90121090</t>
  </si>
  <si>
    <t>90129000</t>
  </si>
  <si>
    <t>9013</t>
  </si>
  <si>
    <t>90131010</t>
  </si>
  <si>
    <t>90131020</t>
  </si>
  <si>
    <t>90131090</t>
  </si>
  <si>
    <t>90132000</t>
  </si>
  <si>
    <t>90138010</t>
  </si>
  <si>
    <t>90138090</t>
  </si>
  <si>
    <t>90139010</t>
  </si>
  <si>
    <t>90139090</t>
  </si>
  <si>
    <t>9014</t>
  </si>
  <si>
    <t>90141000</t>
  </si>
  <si>
    <t>90142000</t>
  </si>
  <si>
    <t>90148010</t>
  </si>
  <si>
    <t>90148020</t>
  </si>
  <si>
    <t>90148090</t>
  </si>
  <si>
    <t>90149000</t>
  </si>
  <si>
    <t>9015</t>
  </si>
  <si>
    <t>90151000</t>
  </si>
  <si>
    <t>90152000</t>
  </si>
  <si>
    <t>90153010</t>
  </si>
  <si>
    <t>90153090</t>
  </si>
  <si>
    <t>90154000</t>
  </si>
  <si>
    <t>90158010</t>
  </si>
  <si>
    <t>90158020</t>
  </si>
  <si>
    <t>90158030</t>
  </si>
  <si>
    <t>90158090</t>
  </si>
  <si>
    <t>90159000</t>
  </si>
  <si>
    <t>9016</t>
  </si>
  <si>
    <t>90160010</t>
  </si>
  <si>
    <t>90160020</t>
  </si>
  <si>
    <t>90160090</t>
  </si>
  <si>
    <t>9017</t>
  </si>
  <si>
    <t>90171000</t>
  </si>
  <si>
    <t>90172010</t>
  </si>
  <si>
    <t>90172020</t>
  </si>
  <si>
    <t>90172030</t>
  </si>
  <si>
    <t>90172090</t>
  </si>
  <si>
    <t>90173010</t>
  </si>
  <si>
    <t>90173021</t>
  </si>
  <si>
    <t>90173022</t>
  </si>
  <si>
    <t>90173023</t>
  </si>
  <si>
    <t>90173029</t>
  </si>
  <si>
    <t>90178010</t>
  </si>
  <si>
    <t>90178090</t>
  </si>
  <si>
    <t>90179000</t>
  </si>
  <si>
    <t>9018</t>
  </si>
  <si>
    <t>90181100</t>
  </si>
  <si>
    <t>90181210</t>
  </si>
  <si>
    <t>90181290</t>
  </si>
  <si>
    <t>90181300</t>
  </si>
  <si>
    <t>90181400</t>
  </si>
  <si>
    <t>90181910</t>
  </si>
  <si>
    <t>90181920</t>
  </si>
  <si>
    <t>90181990</t>
  </si>
  <si>
    <t>90182000</t>
  </si>
  <si>
    <t>90183100</t>
  </si>
  <si>
    <t>90183210</t>
  </si>
  <si>
    <t>90183220</t>
  </si>
  <si>
    <t>90183230</t>
  </si>
  <si>
    <t>90183290</t>
  </si>
  <si>
    <t>90183910</t>
  </si>
  <si>
    <t>90183920</t>
  </si>
  <si>
    <t>90183930</t>
  </si>
  <si>
    <t>90183990</t>
  </si>
  <si>
    <t>90184100</t>
  </si>
  <si>
    <t>90184900</t>
  </si>
  <si>
    <t>90185010</t>
  </si>
  <si>
    <t>90185020</t>
  </si>
  <si>
    <t>90185030</t>
  </si>
  <si>
    <t>90185090</t>
  </si>
  <si>
    <t>90189011</t>
  </si>
  <si>
    <t>90189012</t>
  </si>
  <si>
    <t>90189019</t>
  </si>
  <si>
    <t>90189021</t>
  </si>
  <si>
    <t>90189022</t>
  </si>
  <si>
    <t>90189023</t>
  </si>
  <si>
    <t>90189024</t>
  </si>
  <si>
    <t>90189025</t>
  </si>
  <si>
    <t>90189029</t>
  </si>
  <si>
    <t>90189031</t>
  </si>
  <si>
    <t>90189032</t>
  </si>
  <si>
    <t>90189033</t>
  </si>
  <si>
    <t>90189041</t>
  </si>
  <si>
    <t>90189042</t>
  </si>
  <si>
    <t>90189043</t>
  </si>
  <si>
    <t>90189044</t>
  </si>
  <si>
    <t>90189091</t>
  </si>
  <si>
    <t>90189092</t>
  </si>
  <si>
    <t>90189093</t>
  </si>
  <si>
    <t>90189094</t>
  </si>
  <si>
    <t>90189095</t>
  </si>
  <si>
    <t>90189096</t>
  </si>
  <si>
    <t>90189097</t>
  </si>
  <si>
    <t>90189098</t>
  </si>
  <si>
    <t>90189099</t>
  </si>
  <si>
    <t>9019</t>
  </si>
  <si>
    <t>90191010</t>
  </si>
  <si>
    <t>90191020</t>
  </si>
  <si>
    <t>90191090</t>
  </si>
  <si>
    <t>90192010</t>
  </si>
  <si>
    <t>90192090</t>
  </si>
  <si>
    <t>9020</t>
  </si>
  <si>
    <t>90200000</t>
  </si>
  <si>
    <t>9021</t>
  </si>
  <si>
    <t>90211000</t>
  </si>
  <si>
    <t>90212100</t>
  </si>
  <si>
    <t>90212900</t>
  </si>
  <si>
    <t>90213100</t>
  </si>
  <si>
    <t>90213900</t>
  </si>
  <si>
    <t>90214010</t>
  </si>
  <si>
    <t>90214090</t>
  </si>
  <si>
    <t>90215000</t>
  </si>
  <si>
    <t>90219010</t>
  </si>
  <si>
    <t>90219090</t>
  </si>
  <si>
    <t>9022</t>
  </si>
  <si>
    <t>90221200</t>
  </si>
  <si>
    <t>90221300</t>
  </si>
  <si>
    <t>90221410</t>
  </si>
  <si>
    <t>90221420</t>
  </si>
  <si>
    <t>90221490</t>
  </si>
  <si>
    <t>90221900</t>
  </si>
  <si>
    <t>90222100</t>
  </si>
  <si>
    <t>90222900</t>
  </si>
  <si>
    <t>90223000</t>
  </si>
  <si>
    <t>90229010</t>
  </si>
  <si>
    <t>90229020</t>
  </si>
  <si>
    <t>90229030</t>
  </si>
  <si>
    <t>90229040</t>
  </si>
  <si>
    <t>90229090</t>
  </si>
  <si>
    <t>9023</t>
  </si>
  <si>
    <t>90230010</t>
  </si>
  <si>
    <t>90230090</t>
  </si>
  <si>
    <t>9024</t>
  </si>
  <si>
    <t>90241000</t>
  </si>
  <si>
    <t>90248010</t>
  </si>
  <si>
    <t>90248091</t>
  </si>
  <si>
    <t>90248099</t>
  </si>
  <si>
    <t>90249000</t>
  </si>
  <si>
    <t>9025</t>
  </si>
  <si>
    <t>90251110</t>
  </si>
  <si>
    <t>90251190</t>
  </si>
  <si>
    <t>90251910</t>
  </si>
  <si>
    <t>90251920</t>
  </si>
  <si>
    <t>90251990</t>
  </si>
  <si>
    <t>90258010</t>
  </si>
  <si>
    <t>90258020</t>
  </si>
  <si>
    <t>90258030</t>
  </si>
  <si>
    <t>90258090</t>
  </si>
  <si>
    <t>90259000</t>
  </si>
  <si>
    <t>9026</t>
  </si>
  <si>
    <t>90261010</t>
  </si>
  <si>
    <t>90261020</t>
  </si>
  <si>
    <t>90261090</t>
  </si>
  <si>
    <t>90262000</t>
  </si>
  <si>
    <t>90268010</t>
  </si>
  <si>
    <t>90268090</t>
  </si>
  <si>
    <t>90269000</t>
  </si>
  <si>
    <t>9027</t>
  </si>
  <si>
    <t>90271000</t>
  </si>
  <si>
    <t>90272000</t>
  </si>
  <si>
    <t>90273010</t>
  </si>
  <si>
    <t>90273020</t>
  </si>
  <si>
    <t>90273090</t>
  </si>
  <si>
    <t>90274000</t>
  </si>
  <si>
    <t>90275010</t>
  </si>
  <si>
    <t>90275020</t>
  </si>
  <si>
    <t>90275030</t>
  </si>
  <si>
    <t>90275090</t>
  </si>
  <si>
    <t>90278010</t>
  </si>
  <si>
    <t>90278020</t>
  </si>
  <si>
    <t>90278030</t>
  </si>
  <si>
    <t>90278040</t>
  </si>
  <si>
    <t>90278090</t>
  </si>
  <si>
    <t>90279010</t>
  </si>
  <si>
    <t>90279020</t>
  </si>
  <si>
    <t>90279090</t>
  </si>
  <si>
    <t>9028</t>
  </si>
  <si>
    <t>90281000</t>
  </si>
  <si>
    <t>90282000</t>
  </si>
  <si>
    <t>90283010</t>
  </si>
  <si>
    <t>90283090</t>
  </si>
  <si>
    <t>90289010</t>
  </si>
  <si>
    <t>90289090</t>
  </si>
  <si>
    <t>9029</t>
  </si>
  <si>
    <t>90291010</t>
  </si>
  <si>
    <t>90291090</t>
  </si>
  <si>
    <t>90292010</t>
  </si>
  <si>
    <t>90292020</t>
  </si>
  <si>
    <t>90292030</t>
  </si>
  <si>
    <t>90292090</t>
  </si>
  <si>
    <t>90299000</t>
  </si>
  <si>
    <t>9030</t>
  </si>
  <si>
    <t>90301000</t>
  </si>
  <si>
    <t>90302000</t>
  </si>
  <si>
    <t>90303100</t>
  </si>
  <si>
    <t>90303200</t>
  </si>
  <si>
    <t>90303310</t>
  </si>
  <si>
    <t>90303320</t>
  </si>
  <si>
    <t>90303330</t>
  </si>
  <si>
    <t>90303340</t>
  </si>
  <si>
    <t>90303350</t>
  </si>
  <si>
    <t>90303390</t>
  </si>
  <si>
    <t>90303900</t>
  </si>
  <si>
    <t>90303910</t>
  </si>
  <si>
    <t>90303920</t>
  </si>
  <si>
    <t>90303930</t>
  </si>
  <si>
    <t>90303940</t>
  </si>
  <si>
    <t>90303950</t>
  </si>
  <si>
    <t>90303990</t>
  </si>
  <si>
    <t>90304000</t>
  </si>
  <si>
    <t>90308200</t>
  </si>
  <si>
    <t>90308300</t>
  </si>
  <si>
    <t>90308400</t>
  </si>
  <si>
    <t>90308910</t>
  </si>
  <si>
    <t>90308920</t>
  </si>
  <si>
    <t>90308990</t>
  </si>
  <si>
    <t>90309010</t>
  </si>
  <si>
    <t>90309090</t>
  </si>
  <si>
    <t>9031</t>
  </si>
  <si>
    <t>90311000</t>
  </si>
  <si>
    <t>90312000</t>
  </si>
  <si>
    <t>90313000</t>
  </si>
  <si>
    <t>90314100</t>
  </si>
  <si>
    <t>90314900</t>
  </si>
  <si>
    <t>90318000</t>
  </si>
  <si>
    <t>90319000</t>
  </si>
  <si>
    <t>9032</t>
  </si>
  <si>
    <t>90321010</t>
  </si>
  <si>
    <t>90321090</t>
  </si>
  <si>
    <t>90322010</t>
  </si>
  <si>
    <t>90322090</t>
  </si>
  <si>
    <t>90328100</t>
  </si>
  <si>
    <t>90328910</t>
  </si>
  <si>
    <t>90328990</t>
  </si>
  <si>
    <t>90329000</t>
  </si>
  <si>
    <t>9033</t>
  </si>
  <si>
    <t>90330000</t>
  </si>
  <si>
    <t>91</t>
  </si>
  <si>
    <t>9101</t>
  </si>
  <si>
    <t>91011100</t>
  </si>
  <si>
    <t>91011200</t>
  </si>
  <si>
    <t>91011900</t>
  </si>
  <si>
    <t>91012100</t>
  </si>
  <si>
    <t>91012900</t>
  </si>
  <si>
    <t>91019110</t>
  </si>
  <si>
    <t>91019120</t>
  </si>
  <si>
    <t>91019190</t>
  </si>
  <si>
    <t>91019910</t>
  </si>
  <si>
    <t>91019920</t>
  </si>
  <si>
    <t>91019990</t>
  </si>
  <si>
    <t>9102</t>
  </si>
  <si>
    <t>91021100</t>
  </si>
  <si>
    <t>91021200</t>
  </si>
  <si>
    <t>91021900</t>
  </si>
  <si>
    <t>91022100</t>
  </si>
  <si>
    <t>91022900</t>
  </si>
  <si>
    <t>91029110</t>
  </si>
  <si>
    <t>91029120</t>
  </si>
  <si>
    <t>91029190</t>
  </si>
  <si>
    <t>91029910</t>
  </si>
  <si>
    <t>91029920</t>
  </si>
  <si>
    <t>91029990</t>
  </si>
  <si>
    <t>9103</t>
  </si>
  <si>
    <t>91031000</t>
  </si>
  <si>
    <t>91039000</t>
  </si>
  <si>
    <t>9104</t>
  </si>
  <si>
    <t>91040000</t>
  </si>
  <si>
    <t>9105</t>
  </si>
  <si>
    <t>91051090</t>
  </si>
  <si>
    <t>91051100</t>
  </si>
  <si>
    <t>91051900</t>
  </si>
  <si>
    <t>91052100</t>
  </si>
  <si>
    <t>91052900</t>
  </si>
  <si>
    <t>91059100</t>
  </si>
  <si>
    <t>91059910</t>
  </si>
  <si>
    <t>91059990</t>
  </si>
  <si>
    <t>9106</t>
  </si>
  <si>
    <t>91061000</t>
  </si>
  <si>
    <t>91062000</t>
  </si>
  <si>
    <t>91069000</t>
  </si>
  <si>
    <t>9107</t>
  </si>
  <si>
    <t>91070000</t>
  </si>
  <si>
    <t>9108</t>
  </si>
  <si>
    <t>91081100</t>
  </si>
  <si>
    <t>91081200</t>
  </si>
  <si>
    <t>91081900</t>
  </si>
  <si>
    <t>91082000</t>
  </si>
  <si>
    <t>91089000</t>
  </si>
  <si>
    <t>9109</t>
  </si>
  <si>
    <t>91091010</t>
  </si>
  <si>
    <t>91091090</t>
  </si>
  <si>
    <t>91099000</t>
  </si>
  <si>
    <t>9110</t>
  </si>
  <si>
    <t>91101100</t>
  </si>
  <si>
    <t>91101200</t>
  </si>
  <si>
    <t>91101900</t>
  </si>
  <si>
    <t>91109000</t>
  </si>
  <si>
    <t>9111</t>
  </si>
  <si>
    <t>91111000</t>
  </si>
  <si>
    <t>91112000</t>
  </si>
  <si>
    <t>91118000</t>
  </si>
  <si>
    <t>91119000</t>
  </si>
  <si>
    <t>9112</t>
  </si>
  <si>
    <t>91122000</t>
  </si>
  <si>
    <t>91129000</t>
  </si>
  <si>
    <t>9113</t>
  </si>
  <si>
    <t>91131000</t>
  </si>
  <si>
    <t>91132010</t>
  </si>
  <si>
    <t>91132090</t>
  </si>
  <si>
    <t>91139010</t>
  </si>
  <si>
    <t>91139090</t>
  </si>
  <si>
    <t>9114</t>
  </si>
  <si>
    <t>91141010</t>
  </si>
  <si>
    <t>91141020</t>
  </si>
  <si>
    <t>91143010</t>
  </si>
  <si>
    <t>91143020</t>
  </si>
  <si>
    <t>91144010</t>
  </si>
  <si>
    <t>91144020</t>
  </si>
  <si>
    <t>91149030</t>
  </si>
  <si>
    <t>91149091</t>
  </si>
  <si>
    <t>91149092</t>
  </si>
  <si>
    <t>92</t>
  </si>
  <si>
    <t>9201</t>
  </si>
  <si>
    <t>92011000</t>
  </si>
  <si>
    <t>92012000</t>
  </si>
  <si>
    <t>92019000</t>
  </si>
  <si>
    <t>9202</t>
  </si>
  <si>
    <t>92021000</t>
  </si>
  <si>
    <t>92029000</t>
  </si>
  <si>
    <t>9203</t>
  </si>
  <si>
    <t>92030010</t>
  </si>
  <si>
    <t>92030090</t>
  </si>
  <si>
    <t>9204</t>
  </si>
  <si>
    <t>92041000</t>
  </si>
  <si>
    <t>92042000</t>
  </si>
  <si>
    <t>9205</t>
  </si>
  <si>
    <t>92051000</t>
  </si>
  <si>
    <t>92059010</t>
  </si>
  <si>
    <t>92059020</t>
  </si>
  <si>
    <t>92059090</t>
  </si>
  <si>
    <t>9206</t>
  </si>
  <si>
    <t>92060000</t>
  </si>
  <si>
    <t>9207</t>
  </si>
  <si>
    <t>92071000</t>
  </si>
  <si>
    <t>92079000</t>
  </si>
  <si>
    <t>9208</t>
  </si>
  <si>
    <t>92081000</t>
  </si>
  <si>
    <t>92082000</t>
  </si>
  <si>
    <t>92089000</t>
  </si>
  <si>
    <t>9209</t>
  </si>
  <si>
    <t>92091000</t>
  </si>
  <si>
    <t>92092000</t>
  </si>
  <si>
    <t>92093000</t>
  </si>
  <si>
    <t>92099100</t>
  </si>
  <si>
    <t>92099200</t>
  </si>
  <si>
    <t>92099300</t>
  </si>
  <si>
    <t>92099400</t>
  </si>
  <si>
    <t>92099900</t>
  </si>
  <si>
    <t>93</t>
  </si>
  <si>
    <t>9301</t>
  </si>
  <si>
    <t>93011010</t>
  </si>
  <si>
    <t>93011090</t>
  </si>
  <si>
    <t>93012000</t>
  </si>
  <si>
    <t>93019000</t>
  </si>
  <si>
    <t>9302</t>
  </si>
  <si>
    <t>93020000</t>
  </si>
  <si>
    <t>9303</t>
  </si>
  <si>
    <t>93031000</t>
  </si>
  <si>
    <t>93032000</t>
  </si>
  <si>
    <t>93033000</t>
  </si>
  <si>
    <t>93039000</t>
  </si>
  <si>
    <t>9304</t>
  </si>
  <si>
    <t>93040000</t>
  </si>
  <si>
    <t>9305</t>
  </si>
  <si>
    <t>93051000</t>
  </si>
  <si>
    <t>93052010</t>
  </si>
  <si>
    <t>93052090</t>
  </si>
  <si>
    <t>93059100</t>
  </si>
  <si>
    <t>93059900</t>
  </si>
  <si>
    <t>9306</t>
  </si>
  <si>
    <t>93061000</t>
  </si>
  <si>
    <t>93062100</t>
  </si>
  <si>
    <t>93062900</t>
  </si>
  <si>
    <t>93063000</t>
  </si>
  <si>
    <t>93069000</t>
  </si>
  <si>
    <t>9307</t>
  </si>
  <si>
    <t>93070000</t>
  </si>
  <si>
    <t>94</t>
  </si>
  <si>
    <t>9401</t>
  </si>
  <si>
    <t>94011000</t>
  </si>
  <si>
    <t>94012000</t>
  </si>
  <si>
    <t>94013000</t>
  </si>
  <si>
    <t>94014000</t>
  </si>
  <si>
    <t>94015000</t>
  </si>
  <si>
    <t>94015100</t>
  </si>
  <si>
    <t>94015900</t>
  </si>
  <si>
    <t>94016100</t>
  </si>
  <si>
    <t>94016900</t>
  </si>
  <si>
    <t>94017100</t>
  </si>
  <si>
    <t>94017900</t>
  </si>
  <si>
    <t>94018000</t>
  </si>
  <si>
    <t>94019000</t>
  </si>
  <si>
    <t>9402</t>
  </si>
  <si>
    <t>94021010</t>
  </si>
  <si>
    <t>94021090</t>
  </si>
  <si>
    <t>94029010</t>
  </si>
  <si>
    <t>94029020</t>
  </si>
  <si>
    <t>94029090</t>
  </si>
  <si>
    <t>9403</t>
  </si>
  <si>
    <t>94031010</t>
  </si>
  <si>
    <t>94031090</t>
  </si>
  <si>
    <t>94032010</t>
  </si>
  <si>
    <t>94032090</t>
  </si>
  <si>
    <t>94033010</t>
  </si>
  <si>
    <t>94033090</t>
  </si>
  <si>
    <t>94034000</t>
  </si>
  <si>
    <t>94035010</t>
  </si>
  <si>
    <t>94035090</t>
  </si>
  <si>
    <t>94036000</t>
  </si>
  <si>
    <t>94037000</t>
  </si>
  <si>
    <t>94038010</t>
  </si>
  <si>
    <t>94038090</t>
  </si>
  <si>
    <t>94038100</t>
  </si>
  <si>
    <t>94038900</t>
  </si>
  <si>
    <t>94039000</t>
  </si>
  <si>
    <t>9404</t>
  </si>
  <si>
    <t>94041000</t>
  </si>
  <si>
    <t>94042110</t>
  </si>
  <si>
    <t>94042190</t>
  </si>
  <si>
    <t>94042910</t>
  </si>
  <si>
    <t>94042920</t>
  </si>
  <si>
    <t>94042990</t>
  </si>
  <si>
    <t>94043010</t>
  </si>
  <si>
    <t>94043090</t>
  </si>
  <si>
    <t>94049011</t>
  </si>
  <si>
    <t>94049019</t>
  </si>
  <si>
    <t>94049091</t>
  </si>
  <si>
    <t>94049099</t>
  </si>
  <si>
    <t>9405</t>
  </si>
  <si>
    <t>94051010</t>
  </si>
  <si>
    <t>94051020</t>
  </si>
  <si>
    <t>94051090</t>
  </si>
  <si>
    <t>94052010</t>
  </si>
  <si>
    <t>94052090</t>
  </si>
  <si>
    <t>94053000</t>
  </si>
  <si>
    <t>94054010</t>
  </si>
  <si>
    <t>94054090</t>
  </si>
  <si>
    <t>94055010</t>
  </si>
  <si>
    <t>94055020</t>
  </si>
  <si>
    <t>94055031</t>
  </si>
  <si>
    <t>94055039</t>
  </si>
  <si>
    <t>94055040</t>
  </si>
  <si>
    <t>94055051</t>
  </si>
  <si>
    <t>94055059</t>
  </si>
  <si>
    <t>94056010</t>
  </si>
  <si>
    <t>94056090</t>
  </si>
  <si>
    <t>94059100</t>
  </si>
  <si>
    <t>94059200</t>
  </si>
  <si>
    <t>94059900</t>
  </si>
  <si>
    <t>9406</t>
  </si>
  <si>
    <t>94060011</t>
  </si>
  <si>
    <t>94060019</t>
  </si>
  <si>
    <t>94060091</t>
  </si>
  <si>
    <t>94060092</t>
  </si>
  <si>
    <t>94060093</t>
  </si>
  <si>
    <t>94060099</t>
  </si>
  <si>
    <t>95</t>
  </si>
  <si>
    <t>9501</t>
  </si>
  <si>
    <t>95010010</t>
  </si>
  <si>
    <t>95010090</t>
  </si>
  <si>
    <t>9502</t>
  </si>
  <si>
    <t>95021010</t>
  </si>
  <si>
    <t>95021020</t>
  </si>
  <si>
    <t>95021030</t>
  </si>
  <si>
    <t>95021090</t>
  </si>
  <si>
    <t>95029100</t>
  </si>
  <si>
    <t>95029900</t>
  </si>
  <si>
    <t>9503</t>
  </si>
  <si>
    <t>95030010</t>
  </si>
  <si>
    <t>95030020</t>
  </si>
  <si>
    <t>95030030</t>
  </si>
  <si>
    <t>95030090</t>
  </si>
  <si>
    <t>95031000</t>
  </si>
  <si>
    <t>95032000</t>
  </si>
  <si>
    <t>95033000</t>
  </si>
  <si>
    <t>95034100</t>
  </si>
  <si>
    <t>95034910</t>
  </si>
  <si>
    <t>95034920</t>
  </si>
  <si>
    <t>95034930</t>
  </si>
  <si>
    <t>95034990</t>
  </si>
  <si>
    <t>95035010</t>
  </si>
  <si>
    <t>95035090</t>
  </si>
  <si>
    <t>95036010</t>
  </si>
  <si>
    <t>95036090</t>
  </si>
  <si>
    <t>95037010</t>
  </si>
  <si>
    <t>95037090</t>
  </si>
  <si>
    <t>95038010</t>
  </si>
  <si>
    <t>95038090</t>
  </si>
  <si>
    <t>95039010</t>
  </si>
  <si>
    <t>95039020</t>
  </si>
  <si>
    <t>95039090</t>
  </si>
  <si>
    <t>9504</t>
  </si>
  <si>
    <t>95042000</t>
  </si>
  <si>
    <t>95043000</t>
  </si>
  <si>
    <t>95044000</t>
  </si>
  <si>
    <t>95045000</t>
  </si>
  <si>
    <t>95049010</t>
  </si>
  <si>
    <t>95049020</t>
  </si>
  <si>
    <t>95049090</t>
  </si>
  <si>
    <t>9505</t>
  </si>
  <si>
    <t>95051000</t>
  </si>
  <si>
    <t>95059010</t>
  </si>
  <si>
    <t>95059090</t>
  </si>
  <si>
    <t>9506</t>
  </si>
  <si>
    <t>95061100</t>
  </si>
  <si>
    <t>95061200</t>
  </si>
  <si>
    <t>95061900</t>
  </si>
  <si>
    <t>95062100</t>
  </si>
  <si>
    <t>95062900</t>
  </si>
  <si>
    <t>95063100</t>
  </si>
  <si>
    <t>95063200</t>
  </si>
  <si>
    <t>95063900</t>
  </si>
  <si>
    <t>95064000</t>
  </si>
  <si>
    <t>95065100</t>
  </si>
  <si>
    <t>95065910</t>
  </si>
  <si>
    <t>95065990</t>
  </si>
  <si>
    <t>95066100</t>
  </si>
  <si>
    <t>95066210</t>
  </si>
  <si>
    <t>95066220</t>
  </si>
  <si>
    <t>95066230</t>
  </si>
  <si>
    <t>95066290</t>
  </si>
  <si>
    <t>95066910</t>
  </si>
  <si>
    <t>95066920</t>
  </si>
  <si>
    <t>95066930</t>
  </si>
  <si>
    <t>95066940</t>
  </si>
  <si>
    <t>95066990</t>
  </si>
  <si>
    <t>95067000</t>
  </si>
  <si>
    <t>95069110</t>
  </si>
  <si>
    <t>95069190</t>
  </si>
  <si>
    <t>95069910</t>
  </si>
  <si>
    <t>95069920</t>
  </si>
  <si>
    <t>95069930</t>
  </si>
  <si>
    <t>95069940</t>
  </si>
  <si>
    <t>95069950</t>
  </si>
  <si>
    <t>95069960</t>
  </si>
  <si>
    <t>95069970</t>
  </si>
  <si>
    <t>95069980</t>
  </si>
  <si>
    <t>95069990</t>
  </si>
  <si>
    <t>9507</t>
  </si>
  <si>
    <t>95071000</t>
  </si>
  <si>
    <t>95072000</t>
  </si>
  <si>
    <t>95073000</t>
  </si>
  <si>
    <t>95079010</t>
  </si>
  <si>
    <t>95079090</t>
  </si>
  <si>
    <t>9508</t>
  </si>
  <si>
    <t>95081000</t>
  </si>
  <si>
    <t>95089000</t>
  </si>
  <si>
    <t>96</t>
  </si>
  <si>
    <t>9601</t>
  </si>
  <si>
    <t>96011000</t>
  </si>
  <si>
    <t>96019010</t>
  </si>
  <si>
    <t>96019020</t>
  </si>
  <si>
    <t>96019030</t>
  </si>
  <si>
    <t>96019040</t>
  </si>
  <si>
    <t>96019090</t>
  </si>
  <si>
    <t>9602</t>
  </si>
  <si>
    <t>96020010</t>
  </si>
  <si>
    <t>96020020</t>
  </si>
  <si>
    <t>96020030</t>
  </si>
  <si>
    <t>96020040</t>
  </si>
  <si>
    <t>96020090</t>
  </si>
  <si>
    <t>9603</t>
  </si>
  <si>
    <t>96031000</t>
  </si>
  <si>
    <t>96032100</t>
  </si>
  <si>
    <t>96032900</t>
  </si>
  <si>
    <t>96033010</t>
  </si>
  <si>
    <t>96033020</t>
  </si>
  <si>
    <t>96033090</t>
  </si>
  <si>
    <t>96034010</t>
  </si>
  <si>
    <t>96034020</t>
  </si>
  <si>
    <t>96035000</t>
  </si>
  <si>
    <t>96039000</t>
  </si>
  <si>
    <t>9604</t>
  </si>
  <si>
    <t>96040000</t>
  </si>
  <si>
    <t>9605</t>
  </si>
  <si>
    <t>96050010</t>
  </si>
  <si>
    <t>96050090</t>
  </si>
  <si>
    <t>9606</t>
  </si>
  <si>
    <t>96061010</t>
  </si>
  <si>
    <t>96061020</t>
  </si>
  <si>
    <t>96062100</t>
  </si>
  <si>
    <t>96062200</t>
  </si>
  <si>
    <t>96062910</t>
  </si>
  <si>
    <t>96062990</t>
  </si>
  <si>
    <t>96063010</t>
  </si>
  <si>
    <t>96063090</t>
  </si>
  <si>
    <t>9607</t>
  </si>
  <si>
    <t>96071110</t>
  </si>
  <si>
    <t>96071190</t>
  </si>
  <si>
    <t>96071910</t>
  </si>
  <si>
    <t>96071990</t>
  </si>
  <si>
    <t>96072000</t>
  </si>
  <si>
    <t>9608</t>
  </si>
  <si>
    <t>96081011</t>
  </si>
  <si>
    <t>96081012</t>
  </si>
  <si>
    <t>96081019</t>
  </si>
  <si>
    <t>96081091</t>
  </si>
  <si>
    <t>96081092</t>
  </si>
  <si>
    <t>96081099</t>
  </si>
  <si>
    <t>96082000</t>
  </si>
  <si>
    <t>96083011</t>
  </si>
  <si>
    <t>96083012</t>
  </si>
  <si>
    <t>96083019</t>
  </si>
  <si>
    <t>96083021</t>
  </si>
  <si>
    <t>96083022</t>
  </si>
  <si>
    <t>96083029</t>
  </si>
  <si>
    <t>96083091</t>
  </si>
  <si>
    <t>96083092</t>
  </si>
  <si>
    <t>96083099</t>
  </si>
  <si>
    <t>96084000</t>
  </si>
  <si>
    <t>96085000</t>
  </si>
  <si>
    <t>96086010</t>
  </si>
  <si>
    <t>96086090</t>
  </si>
  <si>
    <t>96089110</t>
  </si>
  <si>
    <t>96089120</t>
  </si>
  <si>
    <t>96089130</t>
  </si>
  <si>
    <t>96089191</t>
  </si>
  <si>
    <t>96089199</t>
  </si>
  <si>
    <t>96089910</t>
  </si>
  <si>
    <t>96089990</t>
  </si>
  <si>
    <t>9609</t>
  </si>
  <si>
    <t>96092000</t>
  </si>
  <si>
    <t>96099010</t>
  </si>
  <si>
    <t>96099020</t>
  </si>
  <si>
    <t>96099030</t>
  </si>
  <si>
    <t>96099090</t>
  </si>
  <si>
    <t>9610</t>
  </si>
  <si>
    <t>96100000</t>
  </si>
  <si>
    <t>9611</t>
  </si>
  <si>
    <t>96110000</t>
  </si>
  <si>
    <t>9612</t>
  </si>
  <si>
    <t>96121010</t>
  </si>
  <si>
    <t>96121020</t>
  </si>
  <si>
    <t>96121030</t>
  </si>
  <si>
    <t>96121090</t>
  </si>
  <si>
    <t>96122000</t>
  </si>
  <si>
    <t>9613</t>
  </si>
  <si>
    <t>96131000</t>
  </si>
  <si>
    <t>96132000</t>
  </si>
  <si>
    <t>96138010</t>
  </si>
  <si>
    <t>96138090</t>
  </si>
  <si>
    <t>96139000</t>
  </si>
  <si>
    <t>9614</t>
  </si>
  <si>
    <t>96140000</t>
  </si>
  <si>
    <t>96142000</t>
  </si>
  <si>
    <t>96149010</t>
  </si>
  <si>
    <t>96149020</t>
  </si>
  <si>
    <t>96149090</t>
  </si>
  <si>
    <t>9615</t>
  </si>
  <si>
    <t>96151100</t>
  </si>
  <si>
    <t>96151900</t>
  </si>
  <si>
    <t>96159000</t>
  </si>
  <si>
    <t>9616</t>
  </si>
  <si>
    <t>96161010</t>
  </si>
  <si>
    <t>96161020</t>
  </si>
  <si>
    <t>96162000</t>
  </si>
  <si>
    <t>9617</t>
  </si>
  <si>
    <t>96170011</t>
  </si>
  <si>
    <t>96170012</t>
  </si>
  <si>
    <t>96170013</t>
  </si>
  <si>
    <t>96170019</t>
  </si>
  <si>
    <t>96170090</t>
  </si>
  <si>
    <t>9618</t>
  </si>
  <si>
    <t>96180000</t>
  </si>
  <si>
    <t>9619</t>
  </si>
  <si>
    <t>96190010</t>
  </si>
  <si>
    <t>96190020</t>
  </si>
  <si>
    <t>96190030</t>
  </si>
  <si>
    <t>96190040</t>
  </si>
  <si>
    <t>96190090</t>
  </si>
  <si>
    <t>97</t>
  </si>
  <si>
    <t>9701</t>
  </si>
  <si>
    <t>970110</t>
  </si>
  <si>
    <t>97011010</t>
  </si>
  <si>
    <t>97011020</t>
  </si>
  <si>
    <t>97011030</t>
  </si>
  <si>
    <t>97011090</t>
  </si>
  <si>
    <t>97019091</t>
  </si>
  <si>
    <t>97019092</t>
  </si>
  <si>
    <t>97019099</t>
  </si>
  <si>
    <t>9702</t>
  </si>
  <si>
    <t>97020000</t>
  </si>
  <si>
    <t>9703</t>
  </si>
  <si>
    <t>970300</t>
  </si>
  <si>
    <t>97030010</t>
  </si>
  <si>
    <t>97030020</t>
  </si>
  <si>
    <t>97030090</t>
  </si>
  <si>
    <t>9704</t>
  </si>
  <si>
    <t>97040010</t>
  </si>
  <si>
    <t>97040020</t>
  </si>
  <si>
    <t>97040090</t>
  </si>
  <si>
    <t>9705</t>
  </si>
  <si>
    <t>970500</t>
  </si>
  <si>
    <t>97050010</t>
  </si>
  <si>
    <t>97050090</t>
  </si>
  <si>
    <t>9706</t>
  </si>
  <si>
    <t>97060000</t>
  </si>
  <si>
    <t>98</t>
  </si>
  <si>
    <t>9801</t>
  </si>
  <si>
    <t>980100</t>
  </si>
  <si>
    <t>98010011</t>
  </si>
  <si>
    <t>98010012</t>
  </si>
  <si>
    <t>98010013</t>
  </si>
  <si>
    <t>98010014</t>
  </si>
  <si>
    <t>98010015</t>
  </si>
  <si>
    <t>98010019</t>
  </si>
  <si>
    <t>98010020</t>
  </si>
  <si>
    <t>98010030</t>
  </si>
  <si>
    <t>9802</t>
  </si>
  <si>
    <t>98020000</t>
  </si>
  <si>
    <t>9803</t>
  </si>
  <si>
    <t>98030000</t>
  </si>
  <si>
    <t>9804</t>
  </si>
  <si>
    <t>98041000</t>
  </si>
  <si>
    <t>98049000</t>
  </si>
  <si>
    <t>9805</t>
  </si>
  <si>
    <t>98051000</t>
  </si>
  <si>
    <t>98059000</t>
  </si>
  <si>
    <t>995411</t>
  </si>
  <si>
    <t>995412</t>
  </si>
  <si>
    <t>995413</t>
  </si>
  <si>
    <t>995414</t>
  </si>
  <si>
    <t>995415</t>
  </si>
  <si>
    <t>995416</t>
  </si>
  <si>
    <t>995419</t>
  </si>
  <si>
    <t>995421</t>
  </si>
  <si>
    <t>995422</t>
  </si>
  <si>
    <t>995423</t>
  </si>
  <si>
    <t>995424</t>
  </si>
  <si>
    <t>995425</t>
  </si>
  <si>
    <t>995426</t>
  </si>
  <si>
    <t>995427</t>
  </si>
  <si>
    <t>995428</t>
  </si>
  <si>
    <t>995429</t>
  </si>
  <si>
    <t>995431</t>
  </si>
  <si>
    <t>995432</t>
  </si>
  <si>
    <t>995433</t>
  </si>
  <si>
    <t>995434</t>
  </si>
  <si>
    <t>995435</t>
  </si>
  <si>
    <t>995439</t>
  </si>
  <si>
    <t>995441</t>
  </si>
  <si>
    <t>995442</t>
  </si>
  <si>
    <t>995443</t>
  </si>
  <si>
    <t>995444</t>
  </si>
  <si>
    <t>995449</t>
  </si>
  <si>
    <t>995451</t>
  </si>
  <si>
    <t>995452</t>
  </si>
  <si>
    <t>995453</t>
  </si>
  <si>
    <t>995454</t>
  </si>
  <si>
    <t>995455</t>
  </si>
  <si>
    <t>995456</t>
  </si>
  <si>
    <t>995457</t>
  </si>
  <si>
    <t>995458</t>
  </si>
  <si>
    <t>995459</t>
  </si>
  <si>
    <t>995461</t>
  </si>
  <si>
    <t>995462</t>
  </si>
  <si>
    <t>995463</t>
  </si>
  <si>
    <t>995464</t>
  </si>
  <si>
    <t>995465</t>
  </si>
  <si>
    <t>995466</t>
  </si>
  <si>
    <t>995468</t>
  </si>
  <si>
    <t>995469</t>
  </si>
  <si>
    <t>995471</t>
  </si>
  <si>
    <t>995472</t>
  </si>
  <si>
    <t>995473</t>
  </si>
  <si>
    <t>995474</t>
  </si>
  <si>
    <t>995475</t>
  </si>
  <si>
    <t>995476</t>
  </si>
  <si>
    <t>995477</t>
  </si>
  <si>
    <t>995478</t>
  </si>
  <si>
    <t>995479</t>
  </si>
  <si>
    <t>996111</t>
  </si>
  <si>
    <t>996211</t>
  </si>
  <si>
    <t>996311</t>
  </si>
  <si>
    <t>996312</t>
  </si>
  <si>
    <t>996313</t>
  </si>
  <si>
    <t>996321</t>
  </si>
  <si>
    <t>996322</t>
  </si>
  <si>
    <t>996329</t>
  </si>
  <si>
    <t>996331</t>
  </si>
  <si>
    <t>996332</t>
  </si>
  <si>
    <t>996333</t>
  </si>
  <si>
    <t>996334</t>
  </si>
  <si>
    <t>996335</t>
  </si>
  <si>
    <t>996336</t>
  </si>
  <si>
    <t>996337</t>
  </si>
  <si>
    <t>996339</t>
  </si>
  <si>
    <t>996411</t>
  </si>
  <si>
    <t>996412</t>
  </si>
  <si>
    <t>996413</t>
  </si>
  <si>
    <t>996414</t>
  </si>
  <si>
    <t>996415</t>
  </si>
  <si>
    <t>996416</t>
  </si>
  <si>
    <t>996419</t>
  </si>
  <si>
    <t>996421</t>
  </si>
  <si>
    <t>996422</t>
  </si>
  <si>
    <t>996423</t>
  </si>
  <si>
    <t>996424</t>
  </si>
  <si>
    <t>996425</t>
  </si>
  <si>
    <t>996426</t>
  </si>
  <si>
    <t>996427</t>
  </si>
  <si>
    <t>996429</t>
  </si>
  <si>
    <t>996511</t>
  </si>
  <si>
    <t>996512</t>
  </si>
  <si>
    <t>996513</t>
  </si>
  <si>
    <t>996519</t>
  </si>
  <si>
    <t>996521</t>
  </si>
  <si>
    <t>996522</t>
  </si>
  <si>
    <t>996531</t>
  </si>
  <si>
    <t>996532</t>
  </si>
  <si>
    <t>996601</t>
  </si>
  <si>
    <t>996602</t>
  </si>
  <si>
    <t>996603</t>
  </si>
  <si>
    <t>996609</t>
  </si>
  <si>
    <t>996711</t>
  </si>
  <si>
    <t>996712</t>
  </si>
  <si>
    <t>996713</t>
  </si>
  <si>
    <t>996719</t>
  </si>
  <si>
    <t>996721</t>
  </si>
  <si>
    <t>996722</t>
  </si>
  <si>
    <t>996729</t>
  </si>
  <si>
    <t>996731</t>
  </si>
  <si>
    <t>996739</t>
  </si>
  <si>
    <t>996741</t>
  </si>
  <si>
    <t>996742</t>
  </si>
  <si>
    <t>996743</t>
  </si>
  <si>
    <t>996744</t>
  </si>
  <si>
    <t>996749</t>
  </si>
  <si>
    <t>996751</t>
  </si>
  <si>
    <t>996752</t>
  </si>
  <si>
    <t>996753</t>
  </si>
  <si>
    <t>996759</t>
  </si>
  <si>
    <t>996761</t>
  </si>
  <si>
    <t>996762</t>
  </si>
  <si>
    <t>996763</t>
  </si>
  <si>
    <t>996764</t>
  </si>
  <si>
    <t>996791</t>
  </si>
  <si>
    <t>996792</t>
  </si>
  <si>
    <t>996793</t>
  </si>
  <si>
    <t>996799</t>
  </si>
  <si>
    <t>996811</t>
  </si>
  <si>
    <t>996812</t>
  </si>
  <si>
    <t>996813</t>
  </si>
  <si>
    <t>996819</t>
  </si>
  <si>
    <t>996911</t>
  </si>
  <si>
    <t>996912</t>
  </si>
  <si>
    <t>996913</t>
  </si>
  <si>
    <t>996921</t>
  </si>
  <si>
    <t>996922</t>
  </si>
  <si>
    <t>996929</t>
  </si>
  <si>
    <t>997111</t>
  </si>
  <si>
    <t>997112</t>
  </si>
  <si>
    <t>997113</t>
  </si>
  <si>
    <t>997114</t>
  </si>
  <si>
    <t>997119</t>
  </si>
  <si>
    <t>997120</t>
  </si>
  <si>
    <t>997131</t>
  </si>
  <si>
    <t>997132</t>
  </si>
  <si>
    <t>997133</t>
  </si>
  <si>
    <t>997134</t>
  </si>
  <si>
    <t>997135</t>
  </si>
  <si>
    <t>997136</t>
  </si>
  <si>
    <t>997137</t>
  </si>
  <si>
    <t>997139</t>
  </si>
  <si>
    <t>997141</t>
  </si>
  <si>
    <t>997142</t>
  </si>
  <si>
    <t>997143</t>
  </si>
  <si>
    <t>997144</t>
  </si>
  <si>
    <t>997145</t>
  </si>
  <si>
    <t>997146</t>
  </si>
  <si>
    <t>997147</t>
  </si>
  <si>
    <t>997149</t>
  </si>
  <si>
    <t>997151</t>
  </si>
  <si>
    <t>997152</t>
  </si>
  <si>
    <t>997153</t>
  </si>
  <si>
    <t>997154</t>
  </si>
  <si>
    <t>997155</t>
  </si>
  <si>
    <t>997156</t>
  </si>
  <si>
    <t>997157</t>
  </si>
  <si>
    <t>997158</t>
  </si>
  <si>
    <t>997159</t>
  </si>
  <si>
    <t>997161</t>
  </si>
  <si>
    <t>997162</t>
  </si>
  <si>
    <t>997163</t>
  </si>
  <si>
    <t>997164</t>
  </si>
  <si>
    <t>997169</t>
  </si>
  <si>
    <t>997171</t>
  </si>
  <si>
    <t>997172</t>
  </si>
  <si>
    <t>997211</t>
  </si>
  <si>
    <t>997212</t>
  </si>
  <si>
    <t>997213</t>
  </si>
  <si>
    <t>997214</t>
  </si>
  <si>
    <t>997215</t>
  </si>
  <si>
    <t>997221</t>
  </si>
  <si>
    <t>997222</t>
  </si>
  <si>
    <t>997223</t>
  </si>
  <si>
    <t>997224</t>
  </si>
  <si>
    <t>997311</t>
  </si>
  <si>
    <t>997312</t>
  </si>
  <si>
    <t>997313</t>
  </si>
  <si>
    <t>997314</t>
  </si>
  <si>
    <t>997315</t>
  </si>
  <si>
    <t>997316</t>
  </si>
  <si>
    <t>997319</t>
  </si>
  <si>
    <t>997321</t>
  </si>
  <si>
    <t>997322</t>
  </si>
  <si>
    <t>997323</t>
  </si>
  <si>
    <t>997324</t>
  </si>
  <si>
    <t>997325</t>
  </si>
  <si>
    <t>997326</t>
  </si>
  <si>
    <t>997327</t>
  </si>
  <si>
    <t>997329</t>
  </si>
  <si>
    <t>997331</t>
  </si>
  <si>
    <t>997332</t>
  </si>
  <si>
    <t>997333</t>
  </si>
  <si>
    <t>997334</t>
  </si>
  <si>
    <t>997335</t>
  </si>
  <si>
    <t>997336</t>
  </si>
  <si>
    <t>997337</t>
  </si>
  <si>
    <t>997338</t>
  </si>
  <si>
    <t>997339</t>
  </si>
  <si>
    <t>998111</t>
  </si>
  <si>
    <t>998112</t>
  </si>
  <si>
    <t>998113</t>
  </si>
  <si>
    <t>998114</t>
  </si>
  <si>
    <t>998121</t>
  </si>
  <si>
    <t>998122</t>
  </si>
  <si>
    <t>998130</t>
  </si>
  <si>
    <t>998141</t>
  </si>
  <si>
    <t>998142</t>
  </si>
  <si>
    <t>998143</t>
  </si>
  <si>
    <t>998144</t>
  </si>
  <si>
    <t>998145</t>
  </si>
  <si>
    <t>998211</t>
  </si>
  <si>
    <t>998212</t>
  </si>
  <si>
    <t>998213</t>
  </si>
  <si>
    <t>998214</t>
  </si>
  <si>
    <t>998215</t>
  </si>
  <si>
    <t>998216</t>
  </si>
  <si>
    <t>998221</t>
  </si>
  <si>
    <t>998222</t>
  </si>
  <si>
    <t>998223</t>
  </si>
  <si>
    <t>998224</t>
  </si>
  <si>
    <t>998231</t>
  </si>
  <si>
    <t>998232</t>
  </si>
  <si>
    <t>998240</t>
  </si>
  <si>
    <t>998311</t>
  </si>
  <si>
    <t>998312</t>
  </si>
  <si>
    <t>998313</t>
  </si>
  <si>
    <t>998314</t>
  </si>
  <si>
    <t>998315</t>
  </si>
  <si>
    <t>998316</t>
  </si>
  <si>
    <t>998319</t>
  </si>
  <si>
    <t>998321</t>
  </si>
  <si>
    <t>998322</t>
  </si>
  <si>
    <t>998323</t>
  </si>
  <si>
    <t>998324</t>
  </si>
  <si>
    <t>998325</t>
  </si>
  <si>
    <t>998326</t>
  </si>
  <si>
    <t>998327</t>
  </si>
  <si>
    <t>998328</t>
  </si>
  <si>
    <t>998331</t>
  </si>
  <si>
    <t>998332</t>
  </si>
  <si>
    <t>998333</t>
  </si>
  <si>
    <t>998334</t>
  </si>
  <si>
    <t>998335</t>
  </si>
  <si>
    <t>998336</t>
  </si>
  <si>
    <t>998337</t>
  </si>
  <si>
    <t>998338</t>
  </si>
  <si>
    <t>998339</t>
  </si>
  <si>
    <t>998341</t>
  </si>
  <si>
    <t>998342</t>
  </si>
  <si>
    <t>998343</t>
  </si>
  <si>
    <t>998344</t>
  </si>
  <si>
    <t>998345</t>
  </si>
  <si>
    <t>998346</t>
  </si>
  <si>
    <t>998347</t>
  </si>
  <si>
    <t>998348</t>
  </si>
  <si>
    <t>998349</t>
  </si>
  <si>
    <t>998351</t>
  </si>
  <si>
    <t>998352</t>
  </si>
  <si>
    <t>998359</t>
  </si>
  <si>
    <t>998361</t>
  </si>
  <si>
    <t>998362</t>
  </si>
  <si>
    <t>998363</t>
  </si>
  <si>
    <t>998364</t>
  </si>
  <si>
    <t>998365</t>
  </si>
  <si>
    <t>998366</t>
  </si>
  <si>
    <t>998371</t>
  </si>
  <si>
    <t>998372</t>
  </si>
  <si>
    <t>998381</t>
  </si>
  <si>
    <t>998382</t>
  </si>
  <si>
    <t>998383</t>
  </si>
  <si>
    <t>998384</t>
  </si>
  <si>
    <t>998385</t>
  </si>
  <si>
    <t>998386</t>
  </si>
  <si>
    <t>998387</t>
  </si>
  <si>
    <t>998391</t>
  </si>
  <si>
    <t>998392</t>
  </si>
  <si>
    <t>998393</t>
  </si>
  <si>
    <t>998394</t>
  </si>
  <si>
    <t>998395</t>
  </si>
  <si>
    <t>998396</t>
  </si>
  <si>
    <t>998397</t>
  </si>
  <si>
    <t>998399</t>
  </si>
  <si>
    <t>998411</t>
  </si>
  <si>
    <t>998412</t>
  </si>
  <si>
    <t>998413</t>
  </si>
  <si>
    <t>998414</t>
  </si>
  <si>
    <t>998415</t>
  </si>
  <si>
    <t>998419</t>
  </si>
  <si>
    <t>998421</t>
  </si>
  <si>
    <t>998422</t>
  </si>
  <si>
    <t>998423</t>
  </si>
  <si>
    <t>998424</t>
  </si>
  <si>
    <t>998429</t>
  </si>
  <si>
    <t>998431</t>
  </si>
  <si>
    <t>998432</t>
  </si>
  <si>
    <t>998433</t>
  </si>
  <si>
    <t>998434</t>
  </si>
  <si>
    <t>998439</t>
  </si>
  <si>
    <t>998441</t>
  </si>
  <si>
    <t>998442</t>
  </si>
  <si>
    <t>998443</t>
  </si>
  <si>
    <t>998451</t>
  </si>
  <si>
    <t>998452</t>
  </si>
  <si>
    <t>998453</t>
  </si>
  <si>
    <t>998461</t>
  </si>
  <si>
    <t>998462</t>
  </si>
  <si>
    <t>998463</t>
  </si>
  <si>
    <t>998464</t>
  </si>
  <si>
    <t>998465</t>
  </si>
  <si>
    <t>998466</t>
  </si>
  <si>
    <t>998511</t>
  </si>
  <si>
    <t>998512</t>
  </si>
  <si>
    <t>998513</t>
  </si>
  <si>
    <t>998514</t>
  </si>
  <si>
    <t>998515</t>
  </si>
  <si>
    <t>998516</t>
  </si>
  <si>
    <t>998517</t>
  </si>
  <si>
    <t>998519</t>
  </si>
  <si>
    <t>998521</t>
  </si>
  <si>
    <t>998522</t>
  </si>
  <si>
    <t>998523</t>
  </si>
  <si>
    <t>998524</t>
  </si>
  <si>
    <t>998525</t>
  </si>
  <si>
    <t>998526</t>
  </si>
  <si>
    <t>998527</t>
  </si>
  <si>
    <t>998528</t>
  </si>
  <si>
    <t>998529</t>
  </si>
  <si>
    <t>998531</t>
  </si>
  <si>
    <t>998532</t>
  </si>
  <si>
    <t>998533</t>
  </si>
  <si>
    <t>998534</t>
  </si>
  <si>
    <t>998535</t>
  </si>
  <si>
    <t>998536</t>
  </si>
  <si>
    <t>998537</t>
  </si>
  <si>
    <t>998538</t>
  </si>
  <si>
    <t>998539</t>
  </si>
  <si>
    <t>998540</t>
  </si>
  <si>
    <t>998541</t>
  </si>
  <si>
    <t>998542</t>
  </si>
  <si>
    <t>998549</t>
  </si>
  <si>
    <t>998551</t>
  </si>
  <si>
    <t>998552</t>
  </si>
  <si>
    <t>998553</t>
  </si>
  <si>
    <t>998554</t>
  </si>
  <si>
    <t>998555</t>
  </si>
  <si>
    <t>998556</t>
  </si>
  <si>
    <t>998557</t>
  </si>
  <si>
    <t>998559</t>
  </si>
  <si>
    <t>998591</t>
  </si>
  <si>
    <t>998592</t>
  </si>
  <si>
    <t>998593</t>
  </si>
  <si>
    <t>998594</t>
  </si>
  <si>
    <t>998595</t>
  </si>
  <si>
    <t>998596</t>
  </si>
  <si>
    <t>998597</t>
  </si>
  <si>
    <t>998598</t>
  </si>
  <si>
    <t>998599</t>
  </si>
  <si>
    <t>998611</t>
  </si>
  <si>
    <t>998612</t>
  </si>
  <si>
    <t>998613</t>
  </si>
  <si>
    <t>998614</t>
  </si>
  <si>
    <t>998615</t>
  </si>
  <si>
    <t>998619</t>
  </si>
  <si>
    <t>998621</t>
  </si>
  <si>
    <t>998622</t>
  </si>
  <si>
    <t>998631</t>
  </si>
  <si>
    <t>998632</t>
  </si>
  <si>
    <t>998633</t>
  </si>
  <si>
    <t>998634</t>
  </si>
  <si>
    <t>998711</t>
  </si>
  <si>
    <t>998712</t>
  </si>
  <si>
    <t>998713</t>
  </si>
  <si>
    <t>998714</t>
  </si>
  <si>
    <t>998715</t>
  </si>
  <si>
    <t>998716</t>
  </si>
  <si>
    <t>998717</t>
  </si>
  <si>
    <t>998718</t>
  </si>
  <si>
    <t>998719</t>
  </si>
  <si>
    <t>998721</t>
  </si>
  <si>
    <t>998722</t>
  </si>
  <si>
    <t>998723</t>
  </si>
  <si>
    <t>998724</t>
  </si>
  <si>
    <t>998725</t>
  </si>
  <si>
    <t>998726</t>
  </si>
  <si>
    <t>998727</t>
  </si>
  <si>
    <t>998729</t>
  </si>
  <si>
    <t>998731</t>
  </si>
  <si>
    <t>998732</t>
  </si>
  <si>
    <t>998733</t>
  </si>
  <si>
    <t>998734</t>
  </si>
  <si>
    <t>998735</t>
  </si>
  <si>
    <t>998736</t>
  </si>
  <si>
    <t>998739</t>
  </si>
  <si>
    <t>998811</t>
  </si>
  <si>
    <t>998812</t>
  </si>
  <si>
    <t>998813</t>
  </si>
  <si>
    <t>998814</t>
  </si>
  <si>
    <t>998815</t>
  </si>
  <si>
    <t>998816</t>
  </si>
  <si>
    <t>998817</t>
  </si>
  <si>
    <t>998818</t>
  </si>
  <si>
    <t>998819</t>
  </si>
  <si>
    <t>998821</t>
  </si>
  <si>
    <t>998822</t>
  </si>
  <si>
    <t>998823</t>
  </si>
  <si>
    <t>998831</t>
  </si>
  <si>
    <t>998832</t>
  </si>
  <si>
    <t>998841</t>
  </si>
  <si>
    <t>998842</t>
  </si>
  <si>
    <t>998843</t>
  </si>
  <si>
    <t>998851</t>
  </si>
  <si>
    <t>998852</t>
  </si>
  <si>
    <t>998853</t>
  </si>
  <si>
    <t>998860</t>
  </si>
  <si>
    <t>998871</t>
  </si>
  <si>
    <t>998872</t>
  </si>
  <si>
    <t>998873</t>
  </si>
  <si>
    <t>998874</t>
  </si>
  <si>
    <t>998875</t>
  </si>
  <si>
    <t>998876</t>
  </si>
  <si>
    <t>998877</t>
  </si>
  <si>
    <t>998881</t>
  </si>
  <si>
    <t>998882</t>
  </si>
  <si>
    <t>998891</t>
  </si>
  <si>
    <t>998892</t>
  </si>
  <si>
    <t>998893</t>
  </si>
  <si>
    <t>998894</t>
  </si>
  <si>
    <t>998895</t>
  </si>
  <si>
    <t>998896</t>
  </si>
  <si>
    <t>998897</t>
  </si>
  <si>
    <t>998898</t>
  </si>
  <si>
    <t>998911</t>
  </si>
  <si>
    <t>998912</t>
  </si>
  <si>
    <t>998920</t>
  </si>
  <si>
    <t>998931</t>
  </si>
  <si>
    <t>998932</t>
  </si>
  <si>
    <t>998933</t>
  </si>
  <si>
    <t>998941</t>
  </si>
  <si>
    <t>998942</t>
  </si>
  <si>
    <t>999111</t>
  </si>
  <si>
    <t>999112</t>
  </si>
  <si>
    <t>999113</t>
  </si>
  <si>
    <t>999119</t>
  </si>
  <si>
    <t>999121</t>
  </si>
  <si>
    <t>999122</t>
  </si>
  <si>
    <t>999123</t>
  </si>
  <si>
    <t>999124</t>
  </si>
  <si>
    <t>999125</t>
  </si>
  <si>
    <t>999126</t>
  </si>
  <si>
    <t>999127</t>
  </si>
  <si>
    <t>999128</t>
  </si>
  <si>
    <t>999129</t>
  </si>
  <si>
    <t>999131</t>
  </si>
  <si>
    <t>999132</t>
  </si>
  <si>
    <t>999133</t>
  </si>
  <si>
    <t>999134</t>
  </si>
  <si>
    <t>999210</t>
  </si>
  <si>
    <t>999220</t>
  </si>
  <si>
    <t>999231</t>
  </si>
  <si>
    <t>999232</t>
  </si>
  <si>
    <t>999241</t>
  </si>
  <si>
    <t>999242</t>
  </si>
  <si>
    <t>999243</t>
  </si>
  <si>
    <t>999249</t>
  </si>
  <si>
    <t>999259</t>
  </si>
  <si>
    <t>999291</t>
  </si>
  <si>
    <t>999292</t>
  </si>
  <si>
    <t>999293</t>
  </si>
  <si>
    <t>999294</t>
  </si>
  <si>
    <t>999295</t>
  </si>
  <si>
    <t>999299</t>
  </si>
  <si>
    <t>999311</t>
  </si>
  <si>
    <t>999312</t>
  </si>
  <si>
    <t>999313</t>
  </si>
  <si>
    <t>999314</t>
  </si>
  <si>
    <t>999315</t>
  </si>
  <si>
    <t>999316</t>
  </si>
  <si>
    <t>999317</t>
  </si>
  <si>
    <t>999319</t>
  </si>
  <si>
    <t>999321</t>
  </si>
  <si>
    <t>999322</t>
  </si>
  <si>
    <t>999331</t>
  </si>
  <si>
    <t>999332</t>
  </si>
  <si>
    <t>999333</t>
  </si>
  <si>
    <t>999334</t>
  </si>
  <si>
    <t>999341</t>
  </si>
  <si>
    <t>999349</t>
  </si>
  <si>
    <t>999351</t>
  </si>
  <si>
    <t>999352</t>
  </si>
  <si>
    <t>999353</t>
  </si>
  <si>
    <t>999359</t>
  </si>
  <si>
    <t>999411</t>
  </si>
  <si>
    <t>999412</t>
  </si>
  <si>
    <t>999421</t>
  </si>
  <si>
    <t>999422</t>
  </si>
  <si>
    <t>999423</t>
  </si>
  <si>
    <t>999424</t>
  </si>
  <si>
    <t>999431</t>
  </si>
  <si>
    <t>999432</t>
  </si>
  <si>
    <t>999433</t>
  </si>
  <si>
    <t>999441</t>
  </si>
  <si>
    <t>999442</t>
  </si>
  <si>
    <t>999443</t>
  </si>
  <si>
    <t>999449</t>
  </si>
  <si>
    <t>999451</t>
  </si>
  <si>
    <t>999459</t>
  </si>
  <si>
    <t>999490</t>
  </si>
  <si>
    <t>999511</t>
  </si>
  <si>
    <t>999512</t>
  </si>
  <si>
    <t>999520</t>
  </si>
  <si>
    <t>999591</t>
  </si>
  <si>
    <t>999592</t>
  </si>
  <si>
    <t>999593</t>
  </si>
  <si>
    <t>999594</t>
  </si>
  <si>
    <t>999595</t>
  </si>
  <si>
    <t>999596</t>
  </si>
  <si>
    <t>999597</t>
  </si>
  <si>
    <t>999598</t>
  </si>
  <si>
    <t>999599</t>
  </si>
  <si>
    <t>999611</t>
  </si>
  <si>
    <t>999612</t>
  </si>
  <si>
    <t>999613</t>
  </si>
  <si>
    <t>999614</t>
  </si>
  <si>
    <t>999615</t>
  </si>
  <si>
    <t>999621</t>
  </si>
  <si>
    <t>999622</t>
  </si>
  <si>
    <t>999623</t>
  </si>
  <si>
    <t>999629</t>
  </si>
  <si>
    <t>999631</t>
  </si>
  <si>
    <t>999632</t>
  </si>
  <si>
    <t>999633</t>
  </si>
  <si>
    <t>999641</t>
  </si>
  <si>
    <t>999642</t>
  </si>
  <si>
    <t>999651</t>
  </si>
  <si>
    <t>999652</t>
  </si>
  <si>
    <t>999659</t>
  </si>
  <si>
    <t>999661</t>
  </si>
  <si>
    <t>999662</t>
  </si>
  <si>
    <t>999691</t>
  </si>
  <si>
    <t>999692</t>
  </si>
  <si>
    <t>999693</t>
  </si>
  <si>
    <t>999694</t>
  </si>
  <si>
    <t>999699</t>
  </si>
  <si>
    <t>999711</t>
  </si>
  <si>
    <t>999712</t>
  </si>
  <si>
    <t>999713</t>
  </si>
  <si>
    <t>999714</t>
  </si>
  <si>
    <t>999715</t>
  </si>
  <si>
    <t>999719</t>
  </si>
  <si>
    <t>999721</t>
  </si>
  <si>
    <t>999722</t>
  </si>
  <si>
    <t>999723</t>
  </si>
  <si>
    <t>999729</t>
  </si>
  <si>
    <t>999731</t>
  </si>
  <si>
    <t>999732</t>
  </si>
  <si>
    <t>999791</t>
  </si>
  <si>
    <t>999792</t>
  </si>
  <si>
    <t>999793</t>
  </si>
  <si>
    <t>999794</t>
  </si>
  <si>
    <t>999795</t>
  </si>
  <si>
    <t>999799</t>
  </si>
  <si>
    <t>999800</t>
  </si>
  <si>
    <t>999900</t>
  </si>
  <si>
    <t>SAC should not be less than 6 digit.</t>
  </si>
  <si>
    <t>Instructions</t>
  </si>
  <si>
    <t>HSN may be 2 digit, 4 digit or 6 or 8 digit.</t>
  </si>
  <si>
    <t>Additional Information for 9C</t>
  </si>
  <si>
    <t>Paid through Cash</t>
  </si>
  <si>
    <t>State/UT Tax Interest</t>
  </si>
  <si>
    <t>State/UT Tax Late Fee</t>
  </si>
  <si>
    <t>For Table</t>
  </si>
  <si>
    <t>Description (Bifurcation of 9 for 9C)</t>
  </si>
  <si>
    <t>DRC-03</t>
  </si>
  <si>
    <t>These cells are linked to GSTR-9C</t>
  </si>
  <si>
    <t>These cells are linked to GSTR-9C, Refer row 169</t>
  </si>
  <si>
    <t>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</si>
</sst>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0.00_);_(* \(#,##0.00\);_(* &quot;-&quot;??_);_(@_)"/>
    <numFmt numFmtId="165" formatCode="_ * #,##0_ ;_ * \-#,##0_ ;_ * &quot;-&quot;??_ ;_ @_ "/>
    <numFmt numFmtId="166" formatCode="_(* #,##0_);_(* \(#,##0\);_(* &quot;-&quot;??_);_(@_)"/>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Book Antiqua"/>
      <family val="1"/>
    </font>
    <font>
      <sz val="10"/>
      <color theme="1"/>
      <name val="Book Antiqua"/>
      <family val="1"/>
    </font>
    <font>
      <sz val="10"/>
      <color rgb="FFFF0000"/>
      <name val="Book Antiqua"/>
      <family val="1"/>
    </font>
    <font>
      <b/>
      <sz val="10"/>
      <color theme="0"/>
      <name val="Book Antiqua"/>
      <family val="1"/>
    </font>
    <font>
      <b/>
      <sz val="10"/>
      <name val="Book Antiqua"/>
      <family val="1"/>
    </font>
    <font>
      <sz val="10"/>
      <name val="Book Antiqua"/>
      <family val="1"/>
    </font>
    <font>
      <sz val="10"/>
      <color theme="0"/>
      <name val="Book Antiqua"/>
      <family val="1"/>
    </font>
    <font>
      <b/>
      <sz val="10"/>
      <color rgb="FF212121"/>
      <name val="Book Antiqua"/>
      <family val="1"/>
    </font>
    <font>
      <b/>
      <sz val="9"/>
      <color theme="1"/>
      <name val="Calibri"/>
      <family val="2"/>
      <scheme val="minor"/>
    </font>
    <font>
      <b/>
      <sz val="9"/>
      <color theme="0"/>
      <name val="Calibri"/>
      <family val="2"/>
      <scheme val="minor"/>
    </font>
    <font>
      <sz val="9"/>
      <color theme="1"/>
      <name val="Calibri"/>
      <family val="2"/>
      <scheme val="minor"/>
    </font>
    <font>
      <b/>
      <sz val="10"/>
      <color rgb="FFFF0000"/>
      <name val="Book Antiqua"/>
      <family val="1"/>
    </font>
  </fonts>
  <fills count="13">
    <fill>
      <patternFill patternType="none"/>
    </fill>
    <fill>
      <patternFill patternType="gray125"/>
    </fill>
    <fill>
      <patternFill patternType="solid">
        <fgColor rgb="FF0070C0"/>
        <bgColor indexed="64"/>
      </patternFill>
    </fill>
    <fill>
      <patternFill patternType="solid">
        <fgColor rgb="FFBDD7EE"/>
      </patternFill>
    </fill>
    <fill>
      <patternFill patternType="solid">
        <fgColor theme="9" tint="0.59999389629810485"/>
        <bgColor indexed="64"/>
      </patternFill>
    </fill>
    <fill>
      <patternFill patternType="solid">
        <fgColor rgb="FF0A6E6E"/>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8" tint="-0.249977111117893"/>
        <bgColor indexed="64"/>
      </patternFill>
    </fill>
  </fills>
  <borders count="41">
    <border>
      <left/>
      <right/>
      <top/>
      <bottom/>
      <diagonal/>
    </border>
    <border>
      <left style="dashed">
        <color indexed="64"/>
      </left>
      <right style="dashed">
        <color indexed="64"/>
      </right>
      <top style="dashed">
        <color indexed="64"/>
      </top>
      <bottom style="dashed">
        <color indexed="64"/>
      </bottom>
      <diagonal/>
    </border>
    <border>
      <left style="double">
        <color indexed="64"/>
      </left>
      <right style="dashed">
        <color indexed="64"/>
      </right>
      <top style="dashed">
        <color indexed="64"/>
      </top>
      <bottom style="dashed">
        <color indexed="64"/>
      </bottom>
      <diagonal/>
    </border>
    <border>
      <left style="dashed">
        <color indexed="64"/>
      </left>
      <right style="double">
        <color indexed="64"/>
      </right>
      <top style="double">
        <color indexed="64"/>
      </top>
      <bottom style="dashed">
        <color indexed="64"/>
      </bottom>
      <diagonal/>
    </border>
    <border>
      <left style="dashed">
        <color indexed="64"/>
      </left>
      <right style="dashed">
        <color indexed="64"/>
      </right>
      <top style="double">
        <color indexed="64"/>
      </top>
      <bottom style="dashed">
        <color indexed="64"/>
      </bottom>
      <diagonal/>
    </border>
    <border>
      <left style="double">
        <color indexed="64"/>
      </left>
      <right style="dashed">
        <color indexed="64"/>
      </right>
      <top style="double">
        <color indexed="64"/>
      </top>
      <bottom style="dashed">
        <color indexed="64"/>
      </bottom>
      <diagonal/>
    </border>
    <border>
      <left style="dashed">
        <color auto="1"/>
      </left>
      <right style="double">
        <color auto="1"/>
      </right>
      <top style="dashed">
        <color auto="1"/>
      </top>
      <bottom style="dashed">
        <color auto="1"/>
      </bottom>
      <diagonal/>
    </border>
    <border>
      <left style="double">
        <color auto="1"/>
      </left>
      <right style="dashed">
        <color auto="1"/>
      </right>
      <top style="dashed">
        <color auto="1"/>
      </top>
      <bottom style="double">
        <color auto="1"/>
      </bottom>
      <diagonal/>
    </border>
    <border>
      <left style="dashed">
        <color auto="1"/>
      </left>
      <right style="dashed">
        <color auto="1"/>
      </right>
      <top style="dashed">
        <color auto="1"/>
      </top>
      <bottom style="double">
        <color auto="1"/>
      </bottom>
      <diagonal/>
    </border>
    <border>
      <left style="dashed">
        <color auto="1"/>
      </left>
      <right style="double">
        <color auto="1"/>
      </right>
      <top style="dashed">
        <color auto="1"/>
      </top>
      <bottom style="double">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auto="1"/>
      </left>
      <right style="thin">
        <color auto="1"/>
      </right>
      <top style="double">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double">
        <color auto="1"/>
      </bottom>
      <diagonal/>
    </border>
  </borders>
  <cellStyleXfs count="10">
    <xf numFmtId="0" fontId="0" fillId="0" borderId="0"/>
    <xf numFmtId="43" fontId="1" fillId="0" borderId="0"/>
    <xf numFmtId="9" fontId="1" fillId="0" borderId="0" applyFont="0" applyFill="0" applyBorder="0" applyAlignment="0" applyProtection="0"/>
    <xf numFmtId="0" fontId="3" fillId="3" borderId="0"/>
    <xf numFmtId="164" fontId="1" fillId="0" borderId="0" applyFont="0" applyFill="0" applyBorder="0" applyAlignment="0" applyProtection="0"/>
    <xf numFmtId="0" fontId="3" fillId="3" borderId="0"/>
    <xf numFmtId="43" fontId="3" fillId="3" borderId="0"/>
    <xf numFmtId="43" fontId="1" fillId="0" borderId="0" applyFont="0" applyFill="0" applyBorder="0" applyAlignment="0" applyProtection="0"/>
    <xf numFmtId="0" fontId="12" fillId="3" borderId="0"/>
    <xf numFmtId="43" fontId="12" fillId="3" borderId="0"/>
  </cellStyleXfs>
  <cellXfs count="383">
    <xf numFmtId="0" fontId="0" fillId="0" borderId="0" xfId="0"/>
    <xf numFmtId="0" fontId="2" fillId="2" borderId="0" xfId="0" applyNumberFormat="1" applyFont="1" applyFill="1" applyBorder="1" applyAlignment="1">
      <alignment vertical="center"/>
    </xf>
    <xf numFmtId="43" fontId="2" fillId="2" borderId="0" xfId="1" applyNumberFormat="1" applyFont="1" applyFill="1" applyBorder="1" applyAlignment="1">
      <alignment horizontal="right" vertical="center"/>
    </xf>
    <xf numFmtId="43" fontId="0" fillId="0" borderId="0" xfId="1" applyNumberFormat="1" applyFont="1" applyFill="1" applyBorder="1"/>
    <xf numFmtId="0" fontId="4" fillId="0" borderId="0" xfId="0" applyFont="1"/>
    <xf numFmtId="0" fontId="5" fillId="0" borderId="0" xfId="0" applyFont="1"/>
    <xf numFmtId="165" fontId="5" fillId="0" borderId="0" xfId="1" applyNumberFormat="1" applyFont="1"/>
    <xf numFmtId="0" fontId="5" fillId="0" borderId="0" xfId="0" applyFont="1" applyAlignment="1">
      <alignment horizontal="right"/>
    </xf>
    <xf numFmtId="10" fontId="5" fillId="0" borderId="0" xfId="2" applyNumberFormat="1" applyFont="1" applyAlignment="1">
      <alignment horizontal="right"/>
    </xf>
    <xf numFmtId="0" fontId="5" fillId="0" borderId="0" xfId="0" applyFont="1" applyFill="1"/>
    <xf numFmtId="0" fontId="5" fillId="0" borderId="0" xfId="0" applyFont="1" applyBorder="1"/>
    <xf numFmtId="0" fontId="5" fillId="0" borderId="0" xfId="0" applyFont="1" applyBorder="1" applyAlignment="1">
      <alignment horizontal="center" vertical="center"/>
    </xf>
    <xf numFmtId="0" fontId="4" fillId="0" borderId="0" xfId="0" applyFont="1" applyFill="1" applyBorder="1" applyAlignment="1"/>
    <xf numFmtId="0" fontId="4" fillId="0" borderId="0" xfId="0" applyFont="1" applyFill="1" applyBorder="1" applyAlignment="1">
      <alignment horizontal="left"/>
    </xf>
    <xf numFmtId="0" fontId="5" fillId="0" borderId="0" xfId="0" applyFont="1" applyFill="1" applyBorder="1"/>
    <xf numFmtId="0" fontId="5" fillId="0" borderId="0" xfId="0" applyFont="1" applyFill="1" applyBorder="1" applyAlignment="1">
      <alignment horizontal="center" vertical="center"/>
    </xf>
    <xf numFmtId="0" fontId="5" fillId="0" borderId="0" xfId="0" applyFont="1" applyFill="1" applyBorder="1" applyAlignment="1">
      <alignment vertical="center" wrapText="1"/>
    </xf>
    <xf numFmtId="0" fontId="5" fillId="0" borderId="0" xfId="0" applyFont="1" applyFill="1" applyBorder="1" applyAlignment="1">
      <alignment horizontal="left"/>
    </xf>
    <xf numFmtId="0" fontId="4" fillId="0" borderId="0" xfId="0" applyFont="1" applyBorder="1"/>
    <xf numFmtId="0" fontId="10" fillId="5" borderId="0" xfId="0" applyFont="1" applyFill="1" applyBorder="1"/>
    <xf numFmtId="0" fontId="4" fillId="0" borderId="0" xfId="0" applyFont="1" applyBorder="1" applyAlignment="1">
      <alignment horizontal="center" vertical="center"/>
    </xf>
    <xf numFmtId="0" fontId="6" fillId="0" borderId="0" xfId="0" applyFont="1" applyBorder="1"/>
    <xf numFmtId="165" fontId="6" fillId="0" borderId="0" xfId="1" applyNumberFormat="1" applyFont="1" applyBorder="1"/>
    <xf numFmtId="43" fontId="5" fillId="0" borderId="0" xfId="0" applyNumberFormat="1" applyFont="1" applyBorder="1"/>
    <xf numFmtId="0" fontId="5" fillId="0" borderId="0" xfId="0" applyFont="1" applyBorder="1" applyAlignment="1">
      <alignment horizontal="left" vertical="center"/>
    </xf>
    <xf numFmtId="165" fontId="5" fillId="0" borderId="0" xfId="0" applyNumberFormat="1" applyFont="1" applyBorder="1"/>
    <xf numFmtId="165" fontId="5" fillId="0" borderId="0" xfId="1" applyNumberFormat="1" applyFont="1" applyFill="1" applyBorder="1"/>
    <xf numFmtId="0" fontId="4" fillId="0" borderId="0" xfId="0" applyFont="1" applyFill="1" applyBorder="1"/>
    <xf numFmtId="0" fontId="7" fillId="5" borderId="0" xfId="0" applyFont="1" applyFill="1" applyBorder="1" applyAlignment="1">
      <alignment horizontal="center" vertical="center" wrapText="1"/>
    </xf>
    <xf numFmtId="0" fontId="5" fillId="6" borderId="0" xfId="0" applyFont="1" applyFill="1" applyBorder="1"/>
    <xf numFmtId="0" fontId="5" fillId="8" borderId="0" xfId="0" applyFont="1" applyFill="1" applyBorder="1"/>
    <xf numFmtId="1" fontId="7" fillId="5" borderId="5" xfId="0" applyNumberFormat="1" applyFont="1" applyFill="1" applyBorder="1" applyAlignment="1">
      <alignment horizontal="center" vertical="center" wrapText="1"/>
    </xf>
    <xf numFmtId="1" fontId="7" fillId="5" borderId="4" xfId="0" applyNumberFormat="1" applyFont="1" applyFill="1" applyBorder="1" applyAlignment="1">
      <alignment horizontal="center" vertical="center" wrapText="1"/>
    </xf>
    <xf numFmtId="10" fontId="7" fillId="5" borderId="4" xfId="2" applyNumberFormat="1" applyFont="1" applyFill="1" applyBorder="1" applyAlignment="1">
      <alignment horizontal="center" vertical="center" wrapText="1"/>
    </xf>
    <xf numFmtId="1" fontId="7" fillId="5" borderId="3" xfId="0" applyNumberFormat="1" applyFont="1" applyFill="1" applyBorder="1" applyAlignment="1">
      <alignment horizontal="center" vertical="center" wrapText="1"/>
    </xf>
    <xf numFmtId="1" fontId="5" fillId="0" borderId="2" xfId="0" applyNumberFormat="1" applyFont="1" applyBorder="1" applyAlignment="1">
      <alignment horizontal="left"/>
    </xf>
    <xf numFmtId="1" fontId="5" fillId="0" borderId="1" xfId="0" applyNumberFormat="1" applyFont="1" applyBorder="1" applyAlignment="1">
      <alignment horizontal="left"/>
    </xf>
    <xf numFmtId="165" fontId="5" fillId="0" borderId="1" xfId="0" applyNumberFormat="1" applyFont="1" applyBorder="1" applyAlignment="1">
      <alignment horizontal="left"/>
    </xf>
    <xf numFmtId="10" fontId="5" fillId="0" borderId="1" xfId="2" applyNumberFormat="1" applyFont="1" applyBorder="1" applyAlignment="1">
      <alignment horizontal="right"/>
    </xf>
    <xf numFmtId="165" fontId="5" fillId="0" borderId="1" xfId="0" applyNumberFormat="1" applyFont="1" applyBorder="1" applyAlignment="1">
      <alignment horizontal="right"/>
    </xf>
    <xf numFmtId="165" fontId="4" fillId="0" borderId="0" xfId="0" applyNumberFormat="1" applyFont="1"/>
    <xf numFmtId="10" fontId="4" fillId="0" borderId="0" xfId="2" applyNumberFormat="1" applyFont="1" applyAlignment="1">
      <alignment horizontal="right"/>
    </xf>
    <xf numFmtId="165" fontId="5" fillId="9" borderId="0" xfId="1" applyNumberFormat="1" applyFont="1" applyFill="1" applyBorder="1" applyAlignment="1"/>
    <xf numFmtId="0" fontId="5" fillId="10" borderId="0" xfId="0" applyFont="1" applyFill="1" applyBorder="1"/>
    <xf numFmtId="0" fontId="10" fillId="0" borderId="0" xfId="0" applyFont="1" applyFill="1" applyBorder="1"/>
    <xf numFmtId="165" fontId="5" fillId="8" borderId="0" xfId="1" applyNumberFormat="1" applyFont="1" applyFill="1" applyBorder="1" applyAlignment="1">
      <alignment vertical="center"/>
    </xf>
    <xf numFmtId="165" fontId="4" fillId="6" borderId="0" xfId="1" applyNumberFormat="1" applyFont="1" applyFill="1" applyBorder="1"/>
    <xf numFmtId="165" fontId="5" fillId="8" borderId="0" xfId="1" applyNumberFormat="1" applyFont="1" applyFill="1" applyBorder="1"/>
    <xf numFmtId="165" fontId="5" fillId="9" borderId="0" xfId="1" applyNumberFormat="1" applyFont="1" applyFill="1" applyBorder="1"/>
    <xf numFmtId="164" fontId="4" fillId="6" borderId="0" xfId="4" applyFont="1" applyFill="1" applyBorder="1"/>
    <xf numFmtId="166" fontId="4" fillId="6" borderId="0" xfId="0" applyNumberFormat="1" applyFont="1" applyFill="1" applyBorder="1"/>
    <xf numFmtId="165" fontId="4" fillId="0" borderId="0" xfId="1" applyNumberFormat="1" applyFont="1" applyBorder="1"/>
    <xf numFmtId="165" fontId="9" fillId="6" borderId="0" xfId="1" applyNumberFormat="1" applyFont="1" applyFill="1" applyBorder="1"/>
    <xf numFmtId="165" fontId="5" fillId="8" borderId="0" xfId="0" applyNumberFormat="1" applyFont="1" applyFill="1" applyBorder="1"/>
    <xf numFmtId="165" fontId="5" fillId="6" borderId="0" xfId="1" applyNumberFormat="1" applyFont="1" applyFill="1" applyBorder="1" applyAlignment="1">
      <alignment vertical="center"/>
    </xf>
    <xf numFmtId="164" fontId="5" fillId="6" borderId="0" xfId="0" applyNumberFormat="1" applyFont="1" applyFill="1" applyBorder="1"/>
    <xf numFmtId="164" fontId="4" fillId="6" borderId="0" xfId="0" applyNumberFormat="1" applyFont="1" applyFill="1" applyBorder="1"/>
    <xf numFmtId="0" fontId="10" fillId="5" borderId="0" xfId="0" applyFont="1" applyFill="1" applyBorder="1" applyAlignment="1">
      <alignment horizontal="center" vertical="center" wrapText="1"/>
    </xf>
    <xf numFmtId="165" fontId="5" fillId="6" borderId="0" xfId="1" applyNumberFormat="1" applyFont="1" applyFill="1" applyBorder="1"/>
    <xf numFmtId="43" fontId="5" fillId="8" borderId="0" xfId="1" applyFont="1" applyFill="1" applyBorder="1"/>
    <xf numFmtId="0" fontId="5" fillId="0" borderId="0" xfId="0" applyFont="1" applyBorder="1" applyAlignment="1"/>
    <xf numFmtId="165" fontId="5" fillId="0" borderId="6" xfId="0" applyNumberFormat="1" applyFont="1" applyBorder="1" applyAlignment="1">
      <alignment horizontal="right"/>
    </xf>
    <xf numFmtId="1" fontId="5" fillId="0" borderId="7" xfId="0" applyNumberFormat="1" applyFont="1" applyBorder="1" applyAlignment="1">
      <alignment horizontal="left"/>
    </xf>
    <xf numFmtId="1" fontId="5" fillId="0" borderId="8" xfId="0" applyNumberFormat="1" applyFont="1" applyBorder="1" applyAlignment="1">
      <alignment horizontal="left"/>
    </xf>
    <xf numFmtId="165" fontId="5" fillId="0" borderId="8" xfId="0" applyNumberFormat="1" applyFont="1" applyBorder="1" applyAlignment="1">
      <alignment horizontal="left"/>
    </xf>
    <xf numFmtId="10" fontId="5" fillId="0" borderId="8" xfId="2" applyNumberFormat="1" applyFont="1" applyBorder="1" applyAlignment="1">
      <alignment horizontal="right"/>
    </xf>
    <xf numFmtId="165" fontId="5" fillId="0" borderId="8" xfId="0" applyNumberFormat="1" applyFont="1" applyBorder="1" applyAlignment="1">
      <alignment horizontal="right"/>
    </xf>
    <xf numFmtId="165" fontId="5" fillId="0" borderId="9" xfId="0" applyNumberFormat="1" applyFont="1" applyBorder="1" applyAlignment="1">
      <alignment horizontal="right"/>
    </xf>
    <xf numFmtId="0" fontId="4" fillId="0" borderId="0" xfId="0" applyFont="1" applyAlignment="1"/>
    <xf numFmtId="0" fontId="7" fillId="5" borderId="13" xfId="0" applyFont="1" applyFill="1" applyBorder="1" applyAlignment="1">
      <alignment horizontal="center" vertical="center"/>
    </xf>
    <xf numFmtId="0" fontId="5" fillId="0" borderId="13" xfId="0" applyFont="1" applyBorder="1" applyAlignment="1">
      <alignment horizontal="center" vertical="center"/>
    </xf>
    <xf numFmtId="0" fontId="10" fillId="5" borderId="14" xfId="0" applyFont="1" applyFill="1" applyBorder="1"/>
    <xf numFmtId="0" fontId="10" fillId="0" borderId="13" xfId="0" applyFont="1" applyFill="1" applyBorder="1" applyAlignment="1">
      <alignment horizontal="center" vertical="center"/>
    </xf>
    <xf numFmtId="0" fontId="10" fillId="0" borderId="14" xfId="0" applyFont="1" applyFill="1" applyBorder="1"/>
    <xf numFmtId="0" fontId="7" fillId="5" borderId="14" xfId="0" applyFont="1" applyFill="1" applyBorder="1" applyAlignment="1">
      <alignment horizontal="center" vertical="center"/>
    </xf>
    <xf numFmtId="0" fontId="5" fillId="0" borderId="13" xfId="0" applyFont="1" applyBorder="1" applyAlignment="1">
      <alignment horizontal="center" vertical="top"/>
    </xf>
    <xf numFmtId="165" fontId="5" fillId="8" borderId="14" xfId="1" applyNumberFormat="1" applyFont="1" applyFill="1" applyBorder="1" applyAlignment="1">
      <alignment vertical="center"/>
    </xf>
    <xf numFmtId="0" fontId="4" fillId="7" borderId="13" xfId="0" applyFont="1" applyFill="1" applyBorder="1" applyAlignment="1">
      <alignment horizontal="center" vertical="center"/>
    </xf>
    <xf numFmtId="165" fontId="4" fillId="6" borderId="14" xfId="1" applyNumberFormat="1" applyFont="1" applyFill="1" applyBorder="1"/>
    <xf numFmtId="165" fontId="5" fillId="9" borderId="14" xfId="1" applyNumberFormat="1" applyFont="1" applyFill="1" applyBorder="1"/>
    <xf numFmtId="166" fontId="4" fillId="6" borderId="14" xfId="0" applyNumberFormat="1" applyFont="1" applyFill="1" applyBorder="1"/>
    <xf numFmtId="0" fontId="5" fillId="0" borderId="14" xfId="0" applyFont="1" applyBorder="1"/>
    <xf numFmtId="165" fontId="5" fillId="8" borderId="14" xfId="1" applyNumberFormat="1" applyFont="1" applyFill="1" applyBorder="1"/>
    <xf numFmtId="0" fontId="5" fillId="0" borderId="13" xfId="0" applyFont="1" applyFill="1" applyBorder="1" applyAlignment="1">
      <alignment horizontal="center" vertical="center"/>
    </xf>
    <xf numFmtId="164" fontId="4" fillId="6" borderId="14" xfId="4" applyFont="1" applyFill="1" applyBorder="1"/>
    <xf numFmtId="0" fontId="5" fillId="7" borderId="13" xfId="0" applyFont="1" applyFill="1" applyBorder="1" applyAlignment="1">
      <alignment horizontal="center" vertical="center"/>
    </xf>
    <xf numFmtId="165" fontId="9" fillId="6" borderId="14" xfId="1" applyNumberFormat="1" applyFont="1" applyFill="1" applyBorder="1"/>
    <xf numFmtId="0" fontId="5" fillId="8" borderId="14" xfId="0" applyFont="1" applyFill="1" applyBorder="1"/>
    <xf numFmtId="165" fontId="5" fillId="6" borderId="14" xfId="1" applyNumberFormat="1" applyFont="1" applyFill="1" applyBorder="1" applyAlignment="1">
      <alignment vertical="center"/>
    </xf>
    <xf numFmtId="164" fontId="5" fillId="6" borderId="14" xfId="0" applyNumberFormat="1" applyFont="1" applyFill="1" applyBorder="1"/>
    <xf numFmtId="164" fontId="4" fillId="6" borderId="14" xfId="0" applyNumberFormat="1" applyFont="1" applyFill="1" applyBorder="1"/>
    <xf numFmtId="165" fontId="5" fillId="6" borderId="14" xfId="1" applyNumberFormat="1" applyFont="1" applyFill="1" applyBorder="1"/>
    <xf numFmtId="43" fontId="5" fillId="8" borderId="14" xfId="1" applyFont="1" applyFill="1" applyBorder="1"/>
    <xf numFmtId="0" fontId="10" fillId="5" borderId="14"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5" fillId="0" borderId="14" xfId="0" applyFont="1" applyFill="1" applyBorder="1"/>
    <xf numFmtId="0" fontId="5" fillId="0" borderId="13" xfId="0" applyFont="1" applyFill="1" applyBorder="1" applyAlignment="1">
      <alignment horizontal="left" vertical="center"/>
    </xf>
    <xf numFmtId="0" fontId="5" fillId="0" borderId="14" xfId="0" applyFont="1" applyFill="1" applyBorder="1" applyAlignment="1">
      <alignment horizontal="right"/>
    </xf>
    <xf numFmtId="0" fontId="5" fillId="0" borderId="15" xfId="0" applyFont="1" applyFill="1" applyBorder="1" applyAlignment="1">
      <alignment horizontal="center" vertical="center"/>
    </xf>
    <xf numFmtId="0" fontId="5" fillId="0" borderId="16" xfId="0" applyFont="1" applyFill="1" applyBorder="1"/>
    <xf numFmtId="0" fontId="5" fillId="0" borderId="17" xfId="0" applyFont="1" applyFill="1" applyBorder="1"/>
    <xf numFmtId="0" fontId="7" fillId="5" borderId="0" xfId="0" applyNumberFormat="1" applyFont="1" applyFill="1" applyBorder="1" applyAlignment="1">
      <alignment horizontal="center" vertical="center"/>
    </xf>
    <xf numFmtId="165" fontId="4" fillId="0" borderId="0" xfId="1" applyNumberFormat="1" applyFont="1" applyFill="1" applyBorder="1"/>
    <xf numFmtId="43" fontId="5" fillId="0" borderId="0" xfId="1" applyNumberFormat="1" applyFont="1" applyFill="1" applyBorder="1"/>
    <xf numFmtId="17" fontId="7" fillId="5" borderId="0" xfId="0" applyNumberFormat="1" applyFont="1" applyFill="1" applyBorder="1" applyAlignment="1">
      <alignment horizontal="center" vertical="center"/>
    </xf>
    <xf numFmtId="0" fontId="4" fillId="0" borderId="0" xfId="0" applyFont="1" applyBorder="1" applyAlignment="1">
      <alignment horizontal="left"/>
    </xf>
    <xf numFmtId="43" fontId="4" fillId="0" borderId="0" xfId="1" applyNumberFormat="1" applyFont="1" applyFill="1" applyBorder="1"/>
    <xf numFmtId="0" fontId="4" fillId="0" borderId="0" xfId="0" applyFont="1" applyBorder="1" applyAlignment="1">
      <alignment horizontal="left"/>
    </xf>
    <xf numFmtId="0" fontId="8" fillId="7" borderId="0" xfId="0" applyFont="1" applyFill="1" applyBorder="1" applyAlignment="1">
      <alignment horizontal="left" wrapText="1"/>
    </xf>
    <xf numFmtId="17" fontId="8" fillId="7" borderId="0" xfId="0" applyNumberFormat="1" applyFont="1" applyFill="1" applyBorder="1" applyAlignment="1">
      <alignment horizontal="center" vertical="center"/>
    </xf>
    <xf numFmtId="0" fontId="8" fillId="7" borderId="0" xfId="0" applyNumberFormat="1" applyFont="1" applyFill="1" applyBorder="1" applyAlignment="1">
      <alignment horizontal="center" vertical="center"/>
    </xf>
    <xf numFmtId="0" fontId="4" fillId="7" borderId="0" xfId="3" applyNumberFormat="1" applyFont="1" applyFill="1" applyBorder="1"/>
    <xf numFmtId="0" fontId="8" fillId="7" borderId="18" xfId="0" applyNumberFormat="1" applyFont="1" applyFill="1" applyBorder="1" applyAlignment="1">
      <alignment horizontal="left" vertical="center"/>
    </xf>
    <xf numFmtId="0" fontId="8" fillId="7" borderId="19" xfId="0" applyNumberFormat="1" applyFont="1" applyFill="1" applyBorder="1" applyAlignment="1">
      <alignment horizontal="center" vertical="center"/>
    </xf>
    <xf numFmtId="0" fontId="8" fillId="7" borderId="20" xfId="0" applyNumberFormat="1" applyFont="1" applyFill="1" applyBorder="1" applyAlignment="1">
      <alignment horizontal="center" vertical="center"/>
    </xf>
    <xf numFmtId="0" fontId="4" fillId="0" borderId="21" xfId="0" applyFont="1" applyFill="1" applyBorder="1" applyAlignment="1">
      <alignment horizontal="left"/>
    </xf>
    <xf numFmtId="165" fontId="4" fillId="0" borderId="22" xfId="1" applyNumberFormat="1" applyFont="1" applyFill="1" applyBorder="1"/>
    <xf numFmtId="0" fontId="8" fillId="7" borderId="21" xfId="0" applyNumberFormat="1" applyFont="1" applyFill="1" applyBorder="1" applyAlignment="1">
      <alignment horizontal="left" vertical="center"/>
    </xf>
    <xf numFmtId="0" fontId="8" fillId="7" borderId="22" xfId="0" applyNumberFormat="1" applyFont="1" applyFill="1" applyBorder="1" applyAlignment="1">
      <alignment horizontal="center" vertical="center"/>
    </xf>
    <xf numFmtId="0" fontId="4" fillId="0" borderId="23" xfId="0" applyFont="1" applyFill="1" applyBorder="1" applyAlignment="1">
      <alignment horizontal="left"/>
    </xf>
    <xf numFmtId="165" fontId="5" fillId="0" borderId="24" xfId="1" applyNumberFormat="1" applyFont="1" applyFill="1" applyBorder="1"/>
    <xf numFmtId="43" fontId="5" fillId="0" borderId="24" xfId="1" applyNumberFormat="1" applyFont="1" applyFill="1" applyBorder="1"/>
    <xf numFmtId="165" fontId="4" fillId="0" borderId="25" xfId="1" applyNumberFormat="1" applyFont="1" applyFill="1" applyBorder="1"/>
    <xf numFmtId="0" fontId="4" fillId="4" borderId="18" xfId="0" applyFont="1" applyFill="1" applyBorder="1" applyAlignment="1">
      <alignment horizontal="left"/>
    </xf>
    <xf numFmtId="165" fontId="5" fillId="0" borderId="19" xfId="1" applyNumberFormat="1" applyFont="1" applyFill="1" applyBorder="1"/>
    <xf numFmtId="43" fontId="5" fillId="0" borderId="19" xfId="1" applyNumberFormat="1" applyFont="1" applyFill="1" applyBorder="1"/>
    <xf numFmtId="43" fontId="4" fillId="0" borderId="20" xfId="1" applyNumberFormat="1" applyFont="1" applyFill="1" applyBorder="1"/>
    <xf numFmtId="0" fontId="7" fillId="5" borderId="18" xfId="0" applyFont="1" applyFill="1" applyBorder="1" applyAlignment="1">
      <alignment horizontal="left" wrapText="1"/>
    </xf>
    <xf numFmtId="17" fontId="7" fillId="5" borderId="19" xfId="0" applyNumberFormat="1" applyFont="1" applyFill="1" applyBorder="1" applyAlignment="1">
      <alignment horizontal="center" vertical="center"/>
    </xf>
    <xf numFmtId="0" fontId="8" fillId="7" borderId="21" xfId="0" applyFont="1" applyFill="1" applyBorder="1" applyAlignment="1">
      <alignment horizontal="left" wrapText="1"/>
    </xf>
    <xf numFmtId="43" fontId="4" fillId="0" borderId="22" xfId="1" applyNumberFormat="1" applyFont="1" applyFill="1" applyBorder="1"/>
    <xf numFmtId="165" fontId="4" fillId="0" borderId="21" xfId="1" applyNumberFormat="1" applyFont="1" applyFill="1" applyBorder="1"/>
    <xf numFmtId="165" fontId="4" fillId="0" borderId="23" xfId="1" applyNumberFormat="1" applyFont="1" applyFill="1" applyBorder="1"/>
    <xf numFmtId="43" fontId="4" fillId="0" borderId="25" xfId="1" applyNumberFormat="1" applyFont="1" applyFill="1" applyBorder="1"/>
    <xf numFmtId="0" fontId="7" fillId="5" borderId="18" xfId="0" applyFont="1" applyFill="1" applyBorder="1" applyAlignment="1">
      <alignment horizontal="left"/>
    </xf>
    <xf numFmtId="0" fontId="5" fillId="0" borderId="21" xfId="0" applyFont="1" applyFill="1" applyBorder="1"/>
    <xf numFmtId="0" fontId="5" fillId="0" borderId="21" xfId="0" applyFont="1" applyBorder="1"/>
    <xf numFmtId="0" fontId="5" fillId="0" borderId="23" xfId="0" applyFont="1" applyBorder="1"/>
    <xf numFmtId="0" fontId="5" fillId="0" borderId="23" xfId="0" applyFont="1" applyFill="1" applyBorder="1"/>
    <xf numFmtId="0" fontId="4" fillId="0" borderId="21" xfId="3" applyNumberFormat="1" applyFont="1" applyFill="1" applyBorder="1"/>
    <xf numFmtId="0" fontId="4" fillId="0" borderId="23" xfId="3" applyNumberFormat="1" applyFont="1" applyFill="1" applyBorder="1"/>
    <xf numFmtId="0" fontId="5" fillId="7" borderId="21" xfId="0" applyFont="1" applyFill="1" applyBorder="1"/>
    <xf numFmtId="43" fontId="4" fillId="0" borderId="24" xfId="1" applyNumberFormat="1" applyFont="1" applyFill="1" applyBorder="1"/>
    <xf numFmtId="0" fontId="5" fillId="0" borderId="0" xfId="0" applyNumberFormat="1" applyFont="1" applyFill="1" applyBorder="1"/>
    <xf numFmtId="0" fontId="4" fillId="7" borderId="0" xfId="8" applyNumberFormat="1" applyFont="1" applyFill="1" applyBorder="1"/>
    <xf numFmtId="43" fontId="4" fillId="7" borderId="0" xfId="9" applyNumberFormat="1" applyFont="1" applyFill="1" applyBorder="1"/>
    <xf numFmtId="0" fontId="7" fillId="5" borderId="18" xfId="0" applyNumberFormat="1" applyFont="1" applyFill="1" applyBorder="1" applyAlignment="1">
      <alignment vertical="center"/>
    </xf>
    <xf numFmtId="0" fontId="7" fillId="5" borderId="19" xfId="0" applyNumberFormat="1" applyFont="1" applyFill="1" applyBorder="1" applyAlignment="1">
      <alignment vertical="center"/>
    </xf>
    <xf numFmtId="43" fontId="7" fillId="5" borderId="19" xfId="1" applyNumberFormat="1" applyFont="1" applyFill="1" applyBorder="1" applyAlignment="1">
      <alignment horizontal="right" vertical="center"/>
    </xf>
    <xf numFmtId="43" fontId="7" fillId="5" borderId="20" xfId="1" applyNumberFormat="1" applyFont="1" applyFill="1" applyBorder="1" applyAlignment="1">
      <alignment horizontal="right" vertical="center"/>
    </xf>
    <xf numFmtId="0" fontId="5" fillId="0" borderId="21" xfId="0" applyNumberFormat="1" applyFont="1" applyFill="1" applyBorder="1"/>
    <xf numFmtId="43" fontId="5" fillId="0" borderId="22" xfId="1" applyNumberFormat="1" applyFont="1" applyFill="1" applyBorder="1"/>
    <xf numFmtId="0" fontId="4" fillId="7" borderId="21" xfId="8" applyNumberFormat="1" applyFont="1" applyFill="1" applyBorder="1"/>
    <xf numFmtId="0" fontId="4" fillId="7" borderId="23" xfId="8" applyNumberFormat="1" applyFont="1" applyFill="1" applyBorder="1"/>
    <xf numFmtId="0" fontId="4" fillId="7" borderId="24" xfId="8" applyNumberFormat="1" applyFont="1" applyFill="1" applyBorder="1"/>
    <xf numFmtId="43" fontId="4" fillId="7" borderId="24" xfId="9" applyNumberFormat="1" applyFont="1" applyFill="1" applyBorder="1"/>
    <xf numFmtId="43" fontId="4" fillId="7" borderId="25" xfId="9" applyNumberFormat="1" applyFont="1" applyFill="1" applyBorder="1"/>
    <xf numFmtId="165" fontId="4" fillId="0" borderId="24" xfId="1" applyNumberFormat="1" applyFont="1" applyFill="1" applyBorder="1"/>
    <xf numFmtId="165" fontId="4" fillId="0" borderId="26" xfId="1" applyNumberFormat="1" applyFont="1" applyFill="1" applyBorder="1"/>
    <xf numFmtId="43" fontId="5" fillId="0" borderId="0" xfId="1" applyFont="1" applyBorder="1"/>
    <xf numFmtId="43" fontId="5" fillId="0" borderId="24" xfId="1" applyFont="1" applyBorder="1"/>
    <xf numFmtId="0" fontId="5" fillId="0" borderId="13"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4" fillId="4" borderId="0" xfId="0" applyFont="1" applyFill="1" applyBorder="1" applyAlignment="1">
      <alignment horizontal="left"/>
    </xf>
    <xf numFmtId="0" fontId="7" fillId="5" borderId="0" xfId="0" applyFont="1" applyFill="1" applyBorder="1" applyAlignment="1">
      <alignment horizontal="center" vertical="center"/>
    </xf>
    <xf numFmtId="0" fontId="4" fillId="4" borderId="14" xfId="0" applyFont="1" applyFill="1" applyBorder="1" applyAlignment="1">
      <alignment horizontal="left"/>
    </xf>
    <xf numFmtId="0" fontId="10" fillId="5" borderId="0" xfId="0" applyFont="1" applyFill="1" applyBorder="1" applyAlignment="1">
      <alignment horizontal="center" vertical="center"/>
    </xf>
    <xf numFmtId="0" fontId="5" fillId="0" borderId="0" xfId="0" applyFont="1" applyBorder="1" applyAlignment="1">
      <alignment horizontal="left" wrapText="1"/>
    </xf>
    <xf numFmtId="0" fontId="4" fillId="4" borderId="13" xfId="0" applyFont="1" applyFill="1" applyBorder="1" applyAlignment="1">
      <alignment horizontal="center" vertical="center"/>
    </xf>
    <xf numFmtId="0" fontId="4" fillId="7" borderId="0" xfId="0" applyFont="1" applyFill="1" applyBorder="1" applyAlignment="1">
      <alignment horizontal="left" vertical="center" wrapText="1"/>
    </xf>
    <xf numFmtId="0" fontId="10" fillId="5" borderId="13" xfId="0" applyFont="1" applyFill="1" applyBorder="1" applyAlignment="1">
      <alignment horizontal="center" vertical="center"/>
    </xf>
    <xf numFmtId="0" fontId="10" fillId="5" borderId="14" xfId="0" applyFont="1" applyFill="1" applyBorder="1" applyAlignment="1">
      <alignment horizontal="center" vertical="center"/>
    </xf>
    <xf numFmtId="0" fontId="5" fillId="0" borderId="13" xfId="0" applyFont="1" applyBorder="1" applyAlignment="1">
      <alignment horizontal="center" vertical="top" wrapText="1"/>
    </xf>
    <xf numFmtId="0" fontId="8" fillId="4" borderId="0"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5" fillId="0" borderId="0" xfId="0" applyFont="1" applyBorder="1" applyAlignment="1">
      <alignment vertical="top" wrapText="1"/>
    </xf>
    <xf numFmtId="0" fontId="4" fillId="0" borderId="0" xfId="0" applyFont="1" applyBorder="1" applyAlignment="1">
      <alignment horizontal="center"/>
    </xf>
    <xf numFmtId="0" fontId="7" fillId="5" borderId="0" xfId="0" applyFont="1" applyFill="1" applyBorder="1" applyAlignment="1">
      <alignment horizontal="center"/>
    </xf>
    <xf numFmtId="0" fontId="7" fillId="5" borderId="14" xfId="0" applyFont="1" applyFill="1" applyBorder="1" applyAlignment="1">
      <alignment horizontal="center"/>
    </xf>
    <xf numFmtId="0" fontId="4" fillId="0" borderId="0" xfId="0" applyFont="1" applyBorder="1" applyAlignment="1">
      <alignment horizontal="left"/>
    </xf>
    <xf numFmtId="0" fontId="13" fillId="2" borderId="0" xfId="0" applyNumberFormat="1" applyFont="1" applyFill="1" applyBorder="1" applyAlignment="1">
      <alignment vertical="center"/>
    </xf>
    <xf numFmtId="43" fontId="13" fillId="2" borderId="0" xfId="1" applyNumberFormat="1" applyFont="1" applyFill="1" applyBorder="1" applyAlignment="1">
      <alignment horizontal="right" vertical="center"/>
    </xf>
    <xf numFmtId="17" fontId="13" fillId="2" borderId="0" xfId="1" applyNumberFormat="1" applyFont="1" applyFill="1" applyBorder="1" applyAlignment="1">
      <alignment horizontal="right" vertical="center"/>
    </xf>
    <xf numFmtId="0" fontId="14" fillId="0" borderId="0" xfId="0" applyNumberFormat="1" applyFont="1" applyFill="1" applyBorder="1"/>
    <xf numFmtId="43" fontId="14" fillId="0" borderId="0" xfId="1" applyNumberFormat="1" applyFont="1" applyFill="1" applyBorder="1"/>
    <xf numFmtId="0" fontId="5" fillId="0" borderId="21" xfId="8" applyNumberFormat="1" applyFont="1" applyFill="1" applyBorder="1"/>
    <xf numFmtId="0" fontId="5" fillId="0" borderId="0" xfId="8" applyNumberFormat="1" applyFont="1" applyFill="1" applyBorder="1"/>
    <xf numFmtId="43" fontId="5" fillId="0" borderId="0" xfId="9" applyNumberFormat="1" applyFont="1" applyFill="1" applyBorder="1"/>
    <xf numFmtId="43" fontId="5" fillId="0" borderId="22" xfId="9" applyNumberFormat="1" applyFont="1" applyFill="1" applyBorder="1"/>
    <xf numFmtId="0" fontId="4" fillId="7" borderId="21" xfId="0" applyNumberFormat="1" applyFont="1" applyFill="1" applyBorder="1"/>
    <xf numFmtId="0" fontId="4" fillId="7" borderId="0" xfId="0" applyNumberFormat="1" applyFont="1" applyFill="1" applyBorder="1"/>
    <xf numFmtId="43" fontId="4" fillId="7" borderId="0" xfId="1" applyNumberFormat="1" applyFont="1" applyFill="1" applyBorder="1"/>
    <xf numFmtId="43" fontId="4" fillId="7" borderId="22" xfId="1" applyNumberFormat="1" applyFont="1" applyFill="1" applyBorder="1"/>
    <xf numFmtId="0" fontId="4" fillId="0" borderId="0" xfId="0" applyNumberFormat="1" applyFont="1" applyFill="1" applyBorder="1"/>
    <xf numFmtId="43" fontId="5" fillId="8" borderId="0" xfId="1" applyNumberFormat="1" applyFont="1" applyFill="1" applyBorder="1" applyAlignment="1">
      <alignment vertical="center"/>
    </xf>
    <xf numFmtId="43" fontId="5" fillId="8" borderId="14" xfId="1" applyNumberFormat="1" applyFont="1" applyFill="1" applyBorder="1" applyAlignment="1">
      <alignment vertical="center"/>
    </xf>
    <xf numFmtId="43" fontId="5" fillId="8" borderId="0" xfId="1" applyNumberFormat="1" applyFont="1" applyFill="1" applyBorder="1" applyAlignment="1"/>
    <xf numFmtId="43" fontId="5" fillId="9" borderId="0" xfId="1" applyNumberFormat="1" applyFont="1" applyFill="1" applyBorder="1" applyAlignment="1"/>
    <xf numFmtId="43" fontId="4" fillId="6" borderId="0" xfId="1" applyNumberFormat="1" applyFont="1" applyFill="1" applyBorder="1"/>
    <xf numFmtId="43" fontId="4" fillId="6" borderId="14" xfId="1" applyNumberFormat="1" applyFont="1" applyFill="1" applyBorder="1"/>
    <xf numFmtId="43" fontId="4" fillId="6" borderId="0" xfId="1" applyNumberFormat="1" applyFont="1" applyFill="1" applyBorder="1" applyAlignment="1">
      <alignment vertical="center"/>
    </xf>
    <xf numFmtId="43" fontId="4" fillId="6" borderId="14" xfId="1" applyNumberFormat="1" applyFont="1" applyFill="1" applyBorder="1" applyAlignment="1">
      <alignment vertical="center"/>
    </xf>
    <xf numFmtId="43" fontId="4" fillId="0" borderId="0" xfId="0" applyNumberFormat="1" applyFont="1" applyBorder="1"/>
    <xf numFmtId="0" fontId="8" fillId="11" borderId="18" xfId="0" applyNumberFormat="1" applyFont="1" applyFill="1" applyBorder="1" applyAlignment="1">
      <alignment horizontal="left" vertical="center"/>
    </xf>
    <xf numFmtId="0" fontId="8" fillId="11" borderId="19" xfId="0" applyNumberFormat="1" applyFont="1" applyFill="1" applyBorder="1" applyAlignment="1">
      <alignment horizontal="center" vertical="center"/>
    </xf>
    <xf numFmtId="0" fontId="8" fillId="11" borderId="21" xfId="0" applyNumberFormat="1" applyFont="1" applyFill="1" applyBorder="1" applyAlignment="1">
      <alignment horizontal="left" vertical="center"/>
    </xf>
    <xf numFmtId="0" fontId="8" fillId="11" borderId="0" xfId="0" applyNumberFormat="1" applyFont="1" applyFill="1" applyBorder="1" applyAlignment="1">
      <alignment horizontal="center" vertical="center"/>
    </xf>
    <xf numFmtId="0" fontId="8" fillId="0" borderId="21" xfId="0" applyNumberFormat="1" applyFont="1" applyFill="1" applyBorder="1" applyAlignment="1">
      <alignment horizontal="left" vertical="center"/>
    </xf>
    <xf numFmtId="43" fontId="1" fillId="0" borderId="0" xfId="1"/>
    <xf numFmtId="43" fontId="1" fillId="0" borderId="0" xfId="1" applyBorder="1"/>
    <xf numFmtId="43" fontId="1" fillId="0" borderId="24" xfId="1" applyBorder="1"/>
    <xf numFmtId="164" fontId="5" fillId="8" borderId="0" xfId="1" applyNumberFormat="1" applyFont="1" applyFill="1" applyBorder="1"/>
    <xf numFmtId="164" fontId="5" fillId="9" borderId="0" xfId="1" applyNumberFormat="1" applyFont="1" applyFill="1" applyBorder="1"/>
    <xf numFmtId="164" fontId="5" fillId="9" borderId="14" xfId="1" applyNumberFormat="1" applyFont="1" applyFill="1" applyBorder="1"/>
    <xf numFmtId="164" fontId="4" fillId="6" borderId="0" xfId="4" applyNumberFormat="1" applyFont="1" applyFill="1" applyBorder="1"/>
    <xf numFmtId="164" fontId="4" fillId="9" borderId="0" xfId="1" applyNumberFormat="1" applyFont="1" applyFill="1" applyBorder="1"/>
    <xf numFmtId="164" fontId="4" fillId="9" borderId="14" xfId="1" applyNumberFormat="1" applyFont="1" applyFill="1" applyBorder="1"/>
    <xf numFmtId="43" fontId="5" fillId="8" borderId="0" xfId="1" applyNumberFormat="1" applyFont="1" applyFill="1" applyBorder="1"/>
    <xf numFmtId="43" fontId="5" fillId="8" borderId="14" xfId="1" applyNumberFormat="1" applyFont="1" applyFill="1" applyBorder="1"/>
    <xf numFmtId="43" fontId="5" fillId="9" borderId="0" xfId="1" applyNumberFormat="1" applyFont="1" applyFill="1" applyBorder="1"/>
    <xf numFmtId="43" fontId="7" fillId="5" borderId="0" xfId="0" applyNumberFormat="1" applyFont="1" applyFill="1" applyBorder="1" applyAlignment="1">
      <alignment horizontal="center" vertical="center"/>
    </xf>
    <xf numFmtId="43" fontId="8" fillId="11" borderId="20" xfId="0" applyNumberFormat="1" applyFont="1" applyFill="1" applyBorder="1" applyAlignment="1">
      <alignment horizontal="center" vertical="center"/>
    </xf>
    <xf numFmtId="43" fontId="8" fillId="11" borderId="22" xfId="0" applyNumberFormat="1" applyFont="1" applyFill="1" applyBorder="1" applyAlignment="1">
      <alignment horizontal="center" vertical="center"/>
    </xf>
    <xf numFmtId="43" fontId="8" fillId="7" borderId="20" xfId="0" applyNumberFormat="1" applyFont="1" applyFill="1" applyBorder="1" applyAlignment="1">
      <alignment horizontal="center" vertical="center"/>
    </xf>
    <xf numFmtId="43" fontId="1" fillId="0" borderId="22" xfId="1" applyNumberFormat="1" applyBorder="1"/>
    <xf numFmtId="43" fontId="1" fillId="0" borderId="25" xfId="1" applyNumberFormat="1" applyBorder="1"/>
    <xf numFmtId="43" fontId="5" fillId="0" borderId="0" xfId="0" applyNumberFormat="1" applyFont="1" applyFill="1" applyBorder="1"/>
    <xf numFmtId="43" fontId="5" fillId="0" borderId="14" xfId="1" applyNumberFormat="1" applyFont="1" applyFill="1" applyBorder="1"/>
    <xf numFmtId="165" fontId="5" fillId="0" borderId="0" xfId="1" applyNumberFormat="1" applyFont="1" applyBorder="1"/>
    <xf numFmtId="43" fontId="5" fillId="8" borderId="0" xfId="1" applyFont="1" applyFill="1"/>
    <xf numFmtId="0" fontId="7" fillId="5" borderId="33" xfId="0" applyNumberFormat="1" applyFont="1" applyFill="1" applyBorder="1" applyAlignment="1">
      <alignment horizontal="left" vertical="center"/>
    </xf>
    <xf numFmtId="17" fontId="7" fillId="5" borderId="26" xfId="0" applyNumberFormat="1" applyFont="1" applyFill="1" applyBorder="1" applyAlignment="1">
      <alignment horizontal="center" vertical="center"/>
    </xf>
    <xf numFmtId="43" fontId="5" fillId="0" borderId="22" xfId="1" applyNumberFormat="1" applyFont="1" applyBorder="1"/>
    <xf numFmtId="43" fontId="5" fillId="0" borderId="25" xfId="1" applyNumberFormat="1" applyFont="1" applyBorder="1"/>
    <xf numFmtId="0" fontId="3" fillId="3" borderId="0" xfId="3" applyNumberFormat="1" applyFont="1" applyFill="1" applyBorder="1"/>
    <xf numFmtId="43" fontId="7" fillId="5" borderId="34" xfId="0" applyNumberFormat="1" applyFont="1" applyFill="1" applyBorder="1" applyAlignment="1">
      <alignment horizontal="center" vertical="center"/>
    </xf>
    <xf numFmtId="43" fontId="7" fillId="5" borderId="20" xfId="0" applyNumberFormat="1" applyFont="1" applyFill="1" applyBorder="1" applyAlignment="1">
      <alignment horizontal="center" vertical="center"/>
    </xf>
    <xf numFmtId="43" fontId="8" fillId="7" borderId="22" xfId="0" applyNumberFormat="1" applyFont="1" applyFill="1" applyBorder="1" applyAlignment="1">
      <alignment horizontal="center" vertical="center"/>
    </xf>
    <xf numFmtId="43" fontId="4" fillId="0" borderId="22" xfId="0" applyNumberFormat="1" applyFont="1" applyFill="1" applyBorder="1"/>
    <xf numFmtId="43" fontId="8" fillId="7" borderId="22" xfId="0" applyNumberFormat="1" applyFont="1" applyFill="1" applyBorder="1" applyAlignment="1">
      <alignment horizontal="left" wrapText="1"/>
    </xf>
    <xf numFmtId="43" fontId="4" fillId="7" borderId="22" xfId="3" applyNumberFormat="1" applyFont="1" applyFill="1" applyBorder="1"/>
    <xf numFmtId="0" fontId="5" fillId="0" borderId="0" xfId="0" quotePrefix="1" applyFont="1" applyBorder="1"/>
    <xf numFmtId="43" fontId="1" fillId="0" borderId="0" xfId="1" applyNumberFormat="1" applyBorder="1"/>
    <xf numFmtId="43" fontId="1" fillId="0" borderId="24" xfId="1" applyNumberFormat="1" applyBorder="1"/>
    <xf numFmtId="43" fontId="8" fillId="11" borderId="19" xfId="0" applyNumberFormat="1" applyFont="1" applyFill="1" applyBorder="1" applyAlignment="1">
      <alignment horizontal="center" vertical="center"/>
    </xf>
    <xf numFmtId="43" fontId="8" fillId="11" borderId="35" xfId="0" applyNumberFormat="1" applyFont="1" applyFill="1" applyBorder="1" applyAlignment="1">
      <alignment horizontal="center" vertical="center"/>
    </xf>
    <xf numFmtId="43" fontId="1" fillId="0" borderId="36" xfId="1" applyNumberFormat="1" applyBorder="1"/>
    <xf numFmtId="43" fontId="1" fillId="0" borderId="37" xfId="1" applyNumberFormat="1" applyBorder="1"/>
    <xf numFmtId="0" fontId="10" fillId="12" borderId="0" xfId="0" applyFont="1" applyFill="1" applyBorder="1" applyAlignment="1">
      <alignment horizontal="left" vertical="center"/>
    </xf>
    <xf numFmtId="43" fontId="7" fillId="12" borderId="0" xfId="1" applyNumberFormat="1" applyFont="1" applyFill="1" applyBorder="1"/>
    <xf numFmtId="43" fontId="7" fillId="12" borderId="14" xfId="1" applyNumberFormat="1" applyFont="1" applyFill="1" applyBorder="1"/>
    <xf numFmtId="0" fontId="5" fillId="0" borderId="13" xfId="0" applyFont="1" applyFill="1" applyBorder="1" applyAlignment="1">
      <alignment horizontal="center" vertical="top" wrapText="1"/>
    </xf>
    <xf numFmtId="0" fontId="4" fillId="4" borderId="10" xfId="0" applyFont="1" applyFill="1" applyBorder="1" applyAlignment="1">
      <alignment horizontal="center" vertical="center"/>
    </xf>
    <xf numFmtId="0" fontId="4" fillId="4" borderId="11" xfId="0" applyFont="1" applyFill="1" applyBorder="1" applyAlignment="1"/>
    <xf numFmtId="0" fontId="4" fillId="4" borderId="12" xfId="0" applyFont="1" applyFill="1" applyBorder="1" applyAlignment="1"/>
    <xf numFmtId="0" fontId="8" fillId="4" borderId="10" xfId="0" applyFont="1" applyFill="1" applyBorder="1" applyAlignment="1">
      <alignment horizontal="center" vertical="center"/>
    </xf>
    <xf numFmtId="0" fontId="4" fillId="4" borderId="11" xfId="0" applyFont="1" applyFill="1" applyBorder="1" applyAlignment="1">
      <alignment vertical="center"/>
    </xf>
    <xf numFmtId="0" fontId="4" fillId="4" borderId="12" xfId="0" applyFont="1" applyFill="1" applyBorder="1" applyAlignment="1">
      <alignment vertical="center"/>
    </xf>
    <xf numFmtId="0" fontId="6" fillId="0" borderId="0" xfId="0" applyFont="1" applyFill="1" applyBorder="1"/>
    <xf numFmtId="0" fontId="15" fillId="0" borderId="0" xfId="0" applyFont="1" applyFill="1" applyBorder="1"/>
    <xf numFmtId="43" fontId="4" fillId="7" borderId="24" xfId="1" applyNumberFormat="1" applyFont="1" applyFill="1" applyBorder="1"/>
    <xf numFmtId="0" fontId="10" fillId="12" borderId="0" xfId="0" applyFont="1" applyFill="1" applyBorder="1" applyAlignment="1">
      <alignment horizontal="left" vertical="center"/>
    </xf>
    <xf numFmtId="165" fontId="4" fillId="0" borderId="32" xfId="0" applyNumberFormat="1" applyFont="1" applyBorder="1"/>
    <xf numFmtId="165" fontId="4" fillId="0" borderId="31" xfId="0" applyNumberFormat="1" applyFont="1" applyBorder="1"/>
    <xf numFmtId="0" fontId="5" fillId="0" borderId="31" xfId="0" applyFont="1" applyBorder="1"/>
    <xf numFmtId="0" fontId="5" fillId="0" borderId="30" xfId="0" applyFont="1" applyBorder="1"/>
    <xf numFmtId="0" fontId="5" fillId="0" borderId="29" xfId="0" applyFont="1" applyBorder="1"/>
    <xf numFmtId="165" fontId="5" fillId="0" borderId="29" xfId="1" applyNumberFormat="1" applyFont="1" applyBorder="1"/>
    <xf numFmtId="165" fontId="5" fillId="0" borderId="0" xfId="0" applyNumberFormat="1" applyFont="1"/>
    <xf numFmtId="0" fontId="10" fillId="5" borderId="28" xfId="0" applyFont="1" applyFill="1" applyBorder="1"/>
    <xf numFmtId="0" fontId="10" fillId="5" borderId="27" xfId="0" applyFont="1" applyFill="1" applyBorder="1" applyAlignment="1">
      <alignment horizontal="center"/>
    </xf>
    <xf numFmtId="0" fontId="4" fillId="0" borderId="0" xfId="0" applyFont="1" applyFill="1" applyBorder="1" applyAlignment="1">
      <alignment vertical="center"/>
    </xf>
    <xf numFmtId="0" fontId="5" fillId="0" borderId="0" xfId="0" applyFont="1" applyAlignment="1">
      <alignment horizontal="center" vertical="center"/>
    </xf>
    <xf numFmtId="0" fontId="5" fillId="0" borderId="0" xfId="0" applyFont="1" applyAlignment="1">
      <alignment horizontal="left" vertical="top"/>
    </xf>
    <xf numFmtId="0" fontId="10" fillId="5" borderId="38" xfId="0" applyFont="1" applyFill="1" applyBorder="1" applyAlignment="1">
      <alignment horizontal="center" vertical="center"/>
    </xf>
    <xf numFmtId="0" fontId="10" fillId="5" borderId="27" xfId="0" applyFont="1" applyFill="1" applyBorder="1" applyAlignment="1">
      <alignment horizontal="center" vertical="top"/>
    </xf>
    <xf numFmtId="0" fontId="5" fillId="0" borderId="39" xfId="0" applyFont="1" applyBorder="1" applyAlignment="1">
      <alignment horizontal="center" vertical="center"/>
    </xf>
    <xf numFmtId="0" fontId="5" fillId="0" borderId="29" xfId="0" applyFont="1" applyBorder="1" applyAlignment="1">
      <alignment horizontal="left" vertical="top" wrapText="1"/>
    </xf>
    <xf numFmtId="0" fontId="5" fillId="0" borderId="29" xfId="0" applyFont="1" applyBorder="1" applyAlignment="1">
      <alignment horizontal="left" vertical="top"/>
    </xf>
    <xf numFmtId="0" fontId="5" fillId="0" borderId="39" xfId="0" applyFont="1" applyBorder="1" applyAlignment="1">
      <alignment horizontal="center" vertical="center" wrapText="1"/>
    </xf>
    <xf numFmtId="0" fontId="5" fillId="0" borderId="40" xfId="0" applyFont="1" applyBorder="1" applyAlignment="1">
      <alignment horizontal="center" vertical="center"/>
    </xf>
    <xf numFmtId="0" fontId="5" fillId="0" borderId="31" xfId="0" applyFont="1" applyBorder="1" applyAlignment="1">
      <alignment horizontal="left" vertical="top" wrapText="1"/>
    </xf>
    <xf numFmtId="2" fontId="5" fillId="0" borderId="0" xfId="2" applyNumberFormat="1" applyFont="1" applyAlignment="1">
      <alignment horizontal="right"/>
    </xf>
    <xf numFmtId="2" fontId="7" fillId="5" borderId="4" xfId="2" applyNumberFormat="1" applyFont="1" applyFill="1" applyBorder="1" applyAlignment="1">
      <alignment horizontal="center" vertical="center" wrapText="1"/>
    </xf>
    <xf numFmtId="2" fontId="5" fillId="0" borderId="1" xfId="2" applyNumberFormat="1" applyFont="1" applyBorder="1" applyAlignment="1">
      <alignment horizontal="right"/>
    </xf>
    <xf numFmtId="2" fontId="5" fillId="0" borderId="8" xfId="2" applyNumberFormat="1" applyFont="1" applyBorder="1" applyAlignment="1">
      <alignment horizontal="right"/>
    </xf>
    <xf numFmtId="2" fontId="4" fillId="0" borderId="0" xfId="2" applyNumberFormat="1" applyFont="1" applyAlignment="1">
      <alignment horizontal="right"/>
    </xf>
    <xf numFmtId="2" fontId="5" fillId="0" borderId="0" xfId="1" applyNumberFormat="1" applyFont="1"/>
    <xf numFmtId="43" fontId="5" fillId="0" borderId="0" xfId="0" applyNumberFormat="1" applyFont="1"/>
    <xf numFmtId="2" fontId="5" fillId="0" borderId="0" xfId="0" applyNumberFormat="1" applyFont="1"/>
    <xf numFmtId="43" fontId="7" fillId="5" borderId="4" xfId="0" applyNumberFormat="1" applyFont="1" applyFill="1" applyBorder="1" applyAlignment="1">
      <alignment horizontal="center" vertical="center" wrapText="1"/>
    </xf>
    <xf numFmtId="43" fontId="5" fillId="0" borderId="1" xfId="0" applyNumberFormat="1" applyFont="1" applyBorder="1" applyAlignment="1">
      <alignment horizontal="left"/>
    </xf>
    <xf numFmtId="43" fontId="5" fillId="0" borderId="8" xfId="0" applyNumberFormat="1" applyFont="1" applyBorder="1" applyAlignment="1">
      <alignment horizontal="left"/>
    </xf>
    <xf numFmtId="0" fontId="5" fillId="0" borderId="0" xfId="0" applyNumberFormat="1" applyFont="1"/>
    <xf numFmtId="0" fontId="7" fillId="5" borderId="4" xfId="0" applyNumberFormat="1" applyFont="1" applyFill="1" applyBorder="1" applyAlignment="1">
      <alignment horizontal="center" vertical="center" wrapText="1"/>
    </xf>
    <xf numFmtId="0" fontId="7" fillId="5" borderId="3" xfId="0" applyNumberFormat="1" applyFont="1" applyFill="1" applyBorder="1" applyAlignment="1">
      <alignment horizontal="center" vertical="center" wrapText="1"/>
    </xf>
    <xf numFmtId="0" fontId="5" fillId="0" borderId="8" xfId="0" applyNumberFormat="1" applyFont="1" applyBorder="1" applyAlignment="1">
      <alignment horizontal="right"/>
    </xf>
    <xf numFmtId="0" fontId="5" fillId="0" borderId="9" xfId="0" applyNumberFormat="1" applyFont="1" applyBorder="1" applyAlignment="1">
      <alignment horizontal="right"/>
    </xf>
    <xf numFmtId="43" fontId="5" fillId="0" borderId="0" xfId="1" applyFont="1"/>
    <xf numFmtId="43" fontId="5" fillId="0" borderId="1" xfId="0" applyNumberFormat="1" applyFont="1" applyBorder="1" applyAlignment="1">
      <alignment horizontal="right"/>
    </xf>
    <xf numFmtId="43" fontId="5" fillId="0" borderId="6" xfId="0" applyNumberFormat="1" applyFont="1" applyBorder="1" applyAlignment="1">
      <alignment horizontal="right"/>
    </xf>
    <xf numFmtId="0" fontId="10" fillId="12" borderId="0" xfId="0" applyFont="1" applyFill="1" applyBorder="1" applyAlignment="1">
      <alignment horizontal="left" vertical="center"/>
    </xf>
    <xf numFmtId="0" fontId="10" fillId="5" borderId="0" xfId="0" applyFont="1" applyFill="1" applyBorder="1" applyAlignment="1">
      <alignment horizontal="center" vertical="center"/>
    </xf>
    <xf numFmtId="0" fontId="5" fillId="0" borderId="0" xfId="0" applyFont="1" applyFill="1" applyBorder="1" applyAlignment="1">
      <alignment horizontal="left" vertical="center"/>
    </xf>
    <xf numFmtId="0" fontId="10" fillId="5" borderId="18" xfId="0" applyFont="1" applyFill="1" applyBorder="1" applyAlignment="1">
      <alignment horizontal="center" vertical="center"/>
    </xf>
    <xf numFmtId="0" fontId="10" fillId="5" borderId="21" xfId="0" applyFont="1" applyFill="1" applyBorder="1" applyAlignment="1">
      <alignment horizontal="center" vertical="center"/>
    </xf>
    <xf numFmtId="0" fontId="10" fillId="5" borderId="22" xfId="0" applyFont="1" applyFill="1" applyBorder="1" applyAlignment="1">
      <alignment horizontal="center" vertical="center"/>
    </xf>
    <xf numFmtId="165" fontId="5" fillId="8" borderId="22" xfId="1" applyNumberFormat="1" applyFont="1" applyFill="1" applyBorder="1"/>
    <xf numFmtId="165" fontId="5" fillId="9" borderId="22" xfId="1" applyNumberFormat="1" applyFont="1" applyFill="1" applyBorder="1"/>
    <xf numFmtId="165" fontId="5" fillId="8" borderId="24" xfId="1" applyNumberFormat="1" applyFont="1" applyFill="1" applyBorder="1"/>
    <xf numFmtId="165" fontId="5" fillId="8" borderId="25" xfId="1" applyNumberFormat="1" applyFont="1" applyFill="1" applyBorder="1"/>
    <xf numFmtId="0" fontId="5" fillId="0" borderId="23" xfId="0" applyFont="1" applyFill="1" applyBorder="1" applyAlignment="1">
      <alignment horizontal="center" vertical="center"/>
    </xf>
    <xf numFmtId="0" fontId="5" fillId="0" borderId="18" xfId="0" applyFont="1" applyFill="1" applyBorder="1" applyAlignment="1">
      <alignment horizontal="center" vertical="center"/>
    </xf>
    <xf numFmtId="43" fontId="5" fillId="9" borderId="19" xfId="1" applyFont="1" applyFill="1" applyBorder="1"/>
    <xf numFmtId="43" fontId="5" fillId="8" borderId="19" xfId="1" applyFont="1" applyFill="1" applyBorder="1"/>
    <xf numFmtId="43" fontId="5" fillId="9" borderId="20" xfId="1" applyFont="1" applyFill="1" applyBorder="1"/>
    <xf numFmtId="0" fontId="5" fillId="0" borderId="21" xfId="0" applyFont="1" applyFill="1" applyBorder="1" applyAlignment="1">
      <alignment horizontal="center" vertical="center"/>
    </xf>
    <xf numFmtId="43" fontId="5" fillId="9" borderId="0" xfId="1" applyFont="1" applyFill="1" applyBorder="1"/>
    <xf numFmtId="43" fontId="5" fillId="9" borderId="22" xfId="1" applyFont="1" applyFill="1" applyBorder="1"/>
    <xf numFmtId="43" fontId="5" fillId="8" borderId="22" xfId="1" applyFont="1" applyFill="1" applyBorder="1"/>
    <xf numFmtId="43" fontId="5" fillId="8" borderId="24" xfId="1" applyFont="1" applyFill="1" applyBorder="1"/>
    <xf numFmtId="43" fontId="5" fillId="8" borderId="25" xfId="1" applyFont="1" applyFill="1" applyBorder="1"/>
    <xf numFmtId="0" fontId="10" fillId="5" borderId="0" xfId="0" applyFont="1" applyFill="1" applyBorder="1" applyAlignment="1">
      <alignment horizontal="center" vertical="center"/>
    </xf>
    <xf numFmtId="0" fontId="5" fillId="0" borderId="0" xfId="0" applyFont="1" applyBorder="1" applyAlignment="1">
      <alignment horizontal="left" wrapText="1"/>
    </xf>
    <xf numFmtId="0" fontId="5" fillId="7" borderId="0" xfId="0" applyFont="1" applyFill="1" applyBorder="1" applyAlignment="1">
      <alignment horizontal="left" vertical="center" wrapText="1"/>
    </xf>
    <xf numFmtId="0" fontId="4" fillId="7" borderId="0" xfId="0" applyFont="1" applyFill="1" applyBorder="1" applyAlignment="1">
      <alignment horizontal="left" vertical="center"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7" fillId="5" borderId="0" xfId="0" applyFont="1" applyFill="1" applyBorder="1" applyAlignment="1">
      <alignment horizontal="center" wrapText="1"/>
    </xf>
    <xf numFmtId="0" fontId="5" fillId="0" borderId="0" xfId="0" applyFont="1" applyBorder="1" applyAlignment="1">
      <alignment horizontal="left"/>
    </xf>
    <xf numFmtId="0" fontId="5" fillId="0" borderId="24" xfId="0" applyFont="1" applyBorder="1" applyAlignment="1">
      <alignment horizontal="left"/>
    </xf>
    <xf numFmtId="0" fontId="10" fillId="5" borderId="19" xfId="0" applyFont="1" applyFill="1" applyBorder="1" applyAlignment="1">
      <alignment horizontal="center" vertical="center"/>
    </xf>
    <xf numFmtId="0" fontId="10" fillId="5" borderId="20" xfId="0" applyFont="1" applyFill="1" applyBorder="1" applyAlignment="1">
      <alignment horizontal="center" vertical="center"/>
    </xf>
    <xf numFmtId="0" fontId="5" fillId="10" borderId="13" xfId="0" applyFont="1" applyFill="1" applyBorder="1" applyAlignment="1">
      <alignment horizontal="center" vertical="center"/>
    </xf>
    <xf numFmtId="0" fontId="5" fillId="10" borderId="0" xfId="0" applyFont="1" applyFill="1" applyBorder="1" applyAlignment="1">
      <alignment horizontal="center" vertical="center"/>
    </xf>
    <xf numFmtId="0" fontId="5" fillId="10" borderId="14" xfId="0" applyFont="1" applyFill="1" applyBorder="1" applyAlignment="1">
      <alignment horizontal="center" vertical="center"/>
    </xf>
    <xf numFmtId="0" fontId="5" fillId="0" borderId="13"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4" fillId="4" borderId="11" xfId="0" applyFont="1" applyFill="1" applyBorder="1" applyAlignment="1">
      <alignment horizontal="left"/>
    </xf>
    <xf numFmtId="0" fontId="7" fillId="5" borderId="0" xfId="0" applyFont="1" applyFill="1" applyBorder="1" applyAlignment="1">
      <alignment horizontal="center" vertical="center"/>
    </xf>
    <xf numFmtId="0" fontId="4" fillId="4" borderId="12" xfId="0" applyFont="1" applyFill="1" applyBorder="1" applyAlignment="1">
      <alignment horizontal="left"/>
    </xf>
    <xf numFmtId="0" fontId="5" fillId="0" borderId="1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4" fillId="4" borderId="10"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0" xfId="0" applyFont="1" applyFill="1" applyBorder="1" applyAlignment="1">
      <alignment horizontal="left"/>
    </xf>
    <xf numFmtId="0" fontId="4" fillId="4" borderId="14" xfId="0" applyFont="1" applyFill="1" applyBorder="1" applyAlignment="1">
      <alignment horizontal="left"/>
    </xf>
    <xf numFmtId="0" fontId="10" fillId="5" borderId="13" xfId="0" applyFont="1" applyFill="1" applyBorder="1" applyAlignment="1">
      <alignment horizontal="center" vertical="center"/>
    </xf>
    <xf numFmtId="0" fontId="10" fillId="5" borderId="14" xfId="0" applyFont="1" applyFill="1" applyBorder="1" applyAlignment="1">
      <alignment horizontal="center" vertical="center"/>
    </xf>
    <xf numFmtId="0" fontId="4" fillId="4" borderId="11"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0" borderId="0" xfId="0" applyFont="1" applyBorder="1" applyAlignment="1">
      <alignment horizontal="left" vertical="center" wrapText="1"/>
    </xf>
    <xf numFmtId="0" fontId="4" fillId="4" borderId="11" xfId="0" applyFont="1" applyFill="1" applyBorder="1" applyAlignment="1">
      <alignment horizontal="left" vertical="top" wrapText="1"/>
    </xf>
    <xf numFmtId="0" fontId="4" fillId="4" borderId="12" xfId="0" applyFont="1" applyFill="1" applyBorder="1" applyAlignment="1">
      <alignment horizontal="left" vertical="top" wrapText="1"/>
    </xf>
    <xf numFmtId="0" fontId="5" fillId="0" borderId="0" xfId="0" applyFont="1" applyBorder="1" applyAlignment="1">
      <alignment horizontal="left" vertical="top" wrapText="1"/>
    </xf>
    <xf numFmtId="0" fontId="8" fillId="4" borderId="11" xfId="0" applyFont="1" applyFill="1" applyBorder="1" applyAlignment="1">
      <alignment horizontal="left" vertical="center" wrapText="1"/>
    </xf>
    <xf numFmtId="0" fontId="8" fillId="4" borderId="12" xfId="0" applyFont="1" applyFill="1" applyBorder="1" applyAlignment="1">
      <alignment horizontal="left" vertical="center" wrapText="1"/>
    </xf>
    <xf numFmtId="0" fontId="5" fillId="10" borderId="0" xfId="0" applyFont="1" applyFill="1" applyBorder="1" applyAlignment="1">
      <alignment horizontal="left" vertical="center" wrapText="1"/>
    </xf>
    <xf numFmtId="0" fontId="4" fillId="7" borderId="0" xfId="0" applyFont="1" applyFill="1" applyBorder="1" applyAlignment="1">
      <alignment horizontal="left" vertical="top" wrapText="1"/>
    </xf>
    <xf numFmtId="0" fontId="10" fillId="12" borderId="0" xfId="0" applyFont="1" applyFill="1" applyBorder="1" applyAlignment="1">
      <alignment horizontal="left" vertical="center"/>
    </xf>
    <xf numFmtId="0" fontId="5" fillId="0" borderId="13" xfId="0" applyFont="1" applyBorder="1" applyAlignment="1">
      <alignment horizontal="center" vertical="top" wrapText="1"/>
    </xf>
    <xf numFmtId="0" fontId="4" fillId="7" borderId="0" xfId="0" applyFont="1" applyFill="1" applyBorder="1" applyAlignment="1">
      <alignment horizontal="left" wrapText="1"/>
    </xf>
    <xf numFmtId="0" fontId="5" fillId="7" borderId="0" xfId="0" applyFont="1" applyFill="1" applyBorder="1" applyAlignment="1">
      <alignment horizontal="left" wrapText="1"/>
    </xf>
    <xf numFmtId="0" fontId="4" fillId="7" borderId="0" xfId="0" applyFont="1" applyFill="1" applyBorder="1" applyAlignment="1">
      <alignment horizontal="left"/>
    </xf>
    <xf numFmtId="0" fontId="5" fillId="0" borderId="0" xfId="0" applyFont="1" applyBorder="1" applyAlignment="1">
      <alignment vertical="top" wrapText="1"/>
    </xf>
    <xf numFmtId="0" fontId="10" fillId="5" borderId="0" xfId="0" applyFont="1" applyFill="1" applyBorder="1" applyAlignment="1">
      <alignment horizontal="left"/>
    </xf>
    <xf numFmtId="0" fontId="11" fillId="0" borderId="0" xfId="0" applyFont="1" applyBorder="1" applyAlignment="1">
      <alignment horizontal="left"/>
    </xf>
    <xf numFmtId="0" fontId="11" fillId="0" borderId="14" xfId="0" applyFont="1" applyBorder="1" applyAlignment="1">
      <alignment horizontal="left"/>
    </xf>
    <xf numFmtId="0" fontId="7" fillId="5" borderId="10" xfId="0" applyFont="1" applyFill="1" applyBorder="1" applyAlignment="1">
      <alignment horizontal="center"/>
    </xf>
    <xf numFmtId="0" fontId="7" fillId="5" borderId="11" xfId="0" applyFont="1" applyFill="1" applyBorder="1" applyAlignment="1">
      <alignment horizontal="center"/>
    </xf>
    <xf numFmtId="0" fontId="7" fillId="5" borderId="12" xfId="0" applyFont="1" applyFill="1" applyBorder="1" applyAlignment="1">
      <alignment horizontal="center"/>
    </xf>
    <xf numFmtId="0" fontId="7" fillId="5" borderId="13" xfId="0" applyFont="1" applyFill="1" applyBorder="1" applyAlignment="1">
      <alignment horizontal="center"/>
    </xf>
    <xf numFmtId="0" fontId="7" fillId="5" borderId="0" xfId="0" applyFont="1" applyFill="1" applyBorder="1" applyAlignment="1">
      <alignment horizontal="center"/>
    </xf>
    <xf numFmtId="0" fontId="7" fillId="5" borderId="14" xfId="0" applyFont="1" applyFill="1" applyBorder="1" applyAlignment="1">
      <alignment horizontal="center"/>
    </xf>
    <xf numFmtId="0" fontId="4" fillId="0" borderId="0" xfId="0" applyFont="1" applyBorder="1" applyAlignment="1">
      <alignment horizontal="left"/>
    </xf>
    <xf numFmtId="0" fontId="4" fillId="0" borderId="14" xfId="0" applyFont="1" applyBorder="1" applyAlignment="1">
      <alignment horizontal="left"/>
    </xf>
    <xf numFmtId="0" fontId="7" fillId="5" borderId="0" xfId="0" applyFont="1" applyFill="1" applyBorder="1" applyAlignment="1">
      <alignment horizontal="left"/>
    </xf>
    <xf numFmtId="0" fontId="5" fillId="0" borderId="21"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9" xfId="0" applyFont="1" applyBorder="1" applyAlignment="1">
      <alignment horizontal="left"/>
    </xf>
  </cellXfs>
  <cellStyles count="10">
    <cellStyle name="Comma" xfId="1" builtinId="3"/>
    <cellStyle name="Comma 2" xfId="4"/>
    <cellStyle name="Comma 3" xfId="7"/>
    <cellStyle name="Diff Heading" xfId="5"/>
    <cellStyle name="Diff Heading 2" xfId="8"/>
    <cellStyle name="Diff Value" xfId="6"/>
    <cellStyle name="Diff Value 2" xfId="9"/>
    <cellStyle name="Group" xfId="3"/>
    <cellStyle name="Normal" xfId="0" builtinId="0"/>
    <cellStyle name="Percent" xfId="2" builtinId="5"/>
  </cellStyles>
  <dxfs count="11">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theme="0"/>
      </font>
      <fill>
        <patternFill>
          <bgColor rgb="FFFF0000"/>
        </patternFill>
      </fill>
    </dxf>
  </dxfs>
  <tableStyles count="0" defaultTableStyle="TableStyleMedium2" defaultPivotStyle="PivotStyleLight16"/>
  <colors>
    <mruColors>
      <color rgb="FF0A6E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571"/>
  <sheetViews>
    <sheetView workbookViewId="0"/>
  </sheetViews>
  <sheetFormatPr defaultRowHeight="13.5" x14ac:dyDescent="0.25"/>
  <cols>
    <col min="1" max="16384" width="9.140625" style="5"/>
  </cols>
  <sheetData>
    <row r="2" spans="2:5" x14ac:dyDescent="0.25">
      <c r="B2" s="5" t="s">
        <v>52</v>
      </c>
      <c r="C2" s="5" t="s">
        <v>187</v>
      </c>
      <c r="E2" s="5" t="s">
        <v>523</v>
      </c>
    </row>
    <row r="3" spans="2:5" x14ac:dyDescent="0.25">
      <c r="B3" s="5" t="s">
        <v>219</v>
      </c>
      <c r="C3" s="5">
        <v>0</v>
      </c>
      <c r="E3" s="5" t="s">
        <v>524</v>
      </c>
    </row>
    <row r="4" spans="2:5" x14ac:dyDescent="0.25">
      <c r="B4" s="5" t="s">
        <v>220</v>
      </c>
      <c r="C4" s="5">
        <v>0.1</v>
      </c>
      <c r="E4" s="5" t="s">
        <v>525</v>
      </c>
    </row>
    <row r="5" spans="2:5" x14ac:dyDescent="0.25">
      <c r="B5" s="5" t="s">
        <v>221</v>
      </c>
      <c r="C5" s="5">
        <v>0.25</v>
      </c>
      <c r="E5" s="5" t="s">
        <v>526</v>
      </c>
    </row>
    <row r="6" spans="2:5" x14ac:dyDescent="0.25">
      <c r="B6" s="5" t="s">
        <v>222</v>
      </c>
      <c r="C6" s="5">
        <v>3</v>
      </c>
      <c r="E6" s="5" t="s">
        <v>527</v>
      </c>
    </row>
    <row r="7" spans="2:5" x14ac:dyDescent="0.25">
      <c r="B7" s="5" t="s">
        <v>223</v>
      </c>
      <c r="C7" s="5">
        <v>5</v>
      </c>
      <c r="E7" s="5" t="s">
        <v>528</v>
      </c>
    </row>
    <row r="8" spans="2:5" x14ac:dyDescent="0.25">
      <c r="B8" s="5" t="s">
        <v>224</v>
      </c>
      <c r="C8" s="5">
        <v>12</v>
      </c>
      <c r="E8" s="5" t="s">
        <v>529</v>
      </c>
    </row>
    <row r="9" spans="2:5" x14ac:dyDescent="0.25">
      <c r="B9" s="5" t="s">
        <v>225</v>
      </c>
      <c r="C9" s="5">
        <v>18</v>
      </c>
      <c r="E9" s="5" t="s">
        <v>530</v>
      </c>
    </row>
    <row r="10" spans="2:5" x14ac:dyDescent="0.25">
      <c r="B10" s="5" t="s">
        <v>226</v>
      </c>
      <c r="C10" s="5">
        <v>28</v>
      </c>
      <c r="E10" s="5" t="s">
        <v>531</v>
      </c>
    </row>
    <row r="11" spans="2:5" x14ac:dyDescent="0.25">
      <c r="B11" s="5" t="s">
        <v>227</v>
      </c>
      <c r="E11" s="5" t="s">
        <v>532</v>
      </c>
    </row>
    <row r="12" spans="2:5" x14ac:dyDescent="0.25">
      <c r="B12" s="5" t="s">
        <v>228</v>
      </c>
      <c r="E12" s="5" t="s">
        <v>533</v>
      </c>
    </row>
    <row r="13" spans="2:5" x14ac:dyDescent="0.25">
      <c r="B13" s="5" t="s">
        <v>229</v>
      </c>
      <c r="E13" s="5" t="s">
        <v>534</v>
      </c>
    </row>
    <row r="14" spans="2:5" x14ac:dyDescent="0.25">
      <c r="B14" s="5" t="s">
        <v>230</v>
      </c>
      <c r="E14" s="5" t="s">
        <v>535</v>
      </c>
    </row>
    <row r="15" spans="2:5" x14ac:dyDescent="0.25">
      <c r="B15" s="5" t="s">
        <v>231</v>
      </c>
      <c r="E15" s="5" t="s">
        <v>536</v>
      </c>
    </row>
    <row r="16" spans="2:5" x14ac:dyDescent="0.25">
      <c r="B16" s="5" t="s">
        <v>232</v>
      </c>
      <c r="E16" s="5" t="s">
        <v>537</v>
      </c>
    </row>
    <row r="17" spans="2:5" x14ac:dyDescent="0.25">
      <c r="B17" s="5" t="s">
        <v>233</v>
      </c>
      <c r="E17" s="5" t="s">
        <v>538</v>
      </c>
    </row>
    <row r="18" spans="2:5" x14ac:dyDescent="0.25">
      <c r="B18" s="5" t="s">
        <v>234</v>
      </c>
      <c r="E18" s="5" t="s">
        <v>539</v>
      </c>
    </row>
    <row r="19" spans="2:5" x14ac:dyDescent="0.25">
      <c r="B19" s="5" t="s">
        <v>235</v>
      </c>
      <c r="E19" s="5" t="s">
        <v>540</v>
      </c>
    </row>
    <row r="20" spans="2:5" x14ac:dyDescent="0.25">
      <c r="B20" s="5" t="s">
        <v>236</v>
      </c>
      <c r="E20" s="5" t="s">
        <v>541</v>
      </c>
    </row>
    <row r="21" spans="2:5" x14ac:dyDescent="0.25">
      <c r="B21" s="5" t="s">
        <v>237</v>
      </c>
      <c r="E21" s="5" t="s">
        <v>542</v>
      </c>
    </row>
    <row r="22" spans="2:5" x14ac:dyDescent="0.25">
      <c r="B22" s="5" t="s">
        <v>238</v>
      </c>
      <c r="E22" s="5" t="s">
        <v>543</v>
      </c>
    </row>
    <row r="23" spans="2:5" x14ac:dyDescent="0.25">
      <c r="B23" s="5" t="s">
        <v>239</v>
      </c>
      <c r="E23" s="5" t="s">
        <v>544</v>
      </c>
    </row>
    <row r="24" spans="2:5" x14ac:dyDescent="0.25">
      <c r="B24" s="5" t="s">
        <v>240</v>
      </c>
      <c r="E24" s="5" t="s">
        <v>545</v>
      </c>
    </row>
    <row r="25" spans="2:5" x14ac:dyDescent="0.25">
      <c r="B25" s="5" t="s">
        <v>241</v>
      </c>
      <c r="E25" s="5" t="s">
        <v>546</v>
      </c>
    </row>
    <row r="26" spans="2:5" x14ac:dyDescent="0.25">
      <c r="B26" s="5" t="s">
        <v>242</v>
      </c>
      <c r="E26" s="5" t="s">
        <v>547</v>
      </c>
    </row>
    <row r="27" spans="2:5" x14ac:dyDescent="0.25">
      <c r="B27" s="5" t="s">
        <v>243</v>
      </c>
      <c r="E27" s="5" t="s">
        <v>548</v>
      </c>
    </row>
    <row r="28" spans="2:5" x14ac:dyDescent="0.25">
      <c r="B28" s="5" t="s">
        <v>185</v>
      </c>
      <c r="E28" s="5" t="s">
        <v>549</v>
      </c>
    </row>
    <row r="29" spans="2:5" x14ac:dyDescent="0.25">
      <c r="B29" s="5" t="s">
        <v>186</v>
      </c>
      <c r="E29" s="5" t="s">
        <v>550</v>
      </c>
    </row>
    <row r="30" spans="2:5" x14ac:dyDescent="0.25">
      <c r="B30" s="5" t="s">
        <v>183</v>
      </c>
      <c r="E30" s="5" t="s">
        <v>551</v>
      </c>
    </row>
    <row r="31" spans="2:5" x14ac:dyDescent="0.25">
      <c r="B31" s="5" t="s">
        <v>244</v>
      </c>
      <c r="E31" s="5" t="s">
        <v>552</v>
      </c>
    </row>
    <row r="32" spans="2:5" x14ac:dyDescent="0.25">
      <c r="B32" s="5" t="s">
        <v>245</v>
      </c>
      <c r="E32" s="5" t="s">
        <v>553</v>
      </c>
    </row>
    <row r="33" spans="2:5" x14ac:dyDescent="0.25">
      <c r="B33" s="5" t="s">
        <v>246</v>
      </c>
      <c r="E33" s="5" t="s">
        <v>554</v>
      </c>
    </row>
    <row r="34" spans="2:5" x14ac:dyDescent="0.25">
      <c r="B34" s="5" t="s">
        <v>182</v>
      </c>
      <c r="E34" s="5" t="s">
        <v>555</v>
      </c>
    </row>
    <row r="35" spans="2:5" x14ac:dyDescent="0.25">
      <c r="B35" s="5" t="s">
        <v>247</v>
      </c>
      <c r="E35" s="5" t="s">
        <v>556</v>
      </c>
    </row>
    <row r="36" spans="2:5" x14ac:dyDescent="0.25">
      <c r="B36" s="5" t="s">
        <v>248</v>
      </c>
      <c r="E36" s="5" t="s">
        <v>557</v>
      </c>
    </row>
    <row r="37" spans="2:5" x14ac:dyDescent="0.25">
      <c r="B37" s="5" t="s">
        <v>249</v>
      </c>
      <c r="E37" s="5" t="s">
        <v>558</v>
      </c>
    </row>
    <row r="38" spans="2:5" x14ac:dyDescent="0.25">
      <c r="B38" s="5" t="s">
        <v>250</v>
      </c>
      <c r="E38" s="5" t="s">
        <v>559</v>
      </c>
    </row>
    <row r="39" spans="2:5" x14ac:dyDescent="0.25">
      <c r="B39" s="5" t="s">
        <v>251</v>
      </c>
      <c r="E39" s="5" t="s">
        <v>560</v>
      </c>
    </row>
    <row r="40" spans="2:5" x14ac:dyDescent="0.25">
      <c r="B40" s="5" t="s">
        <v>252</v>
      </c>
      <c r="E40" s="5" t="s">
        <v>561</v>
      </c>
    </row>
    <row r="41" spans="2:5" x14ac:dyDescent="0.25">
      <c r="B41" s="5" t="s">
        <v>253</v>
      </c>
      <c r="E41" s="5" t="s">
        <v>562</v>
      </c>
    </row>
    <row r="42" spans="2:5" x14ac:dyDescent="0.25">
      <c r="B42" s="5" t="s">
        <v>254</v>
      </c>
      <c r="E42" s="5" t="s">
        <v>563</v>
      </c>
    </row>
    <row r="43" spans="2:5" x14ac:dyDescent="0.25">
      <c r="B43" s="5" t="s">
        <v>255</v>
      </c>
      <c r="E43" s="5" t="s">
        <v>564</v>
      </c>
    </row>
    <row r="44" spans="2:5" x14ac:dyDescent="0.25">
      <c r="B44" s="5" t="s">
        <v>256</v>
      </c>
      <c r="E44" s="5" t="s">
        <v>565</v>
      </c>
    </row>
    <row r="45" spans="2:5" x14ac:dyDescent="0.25">
      <c r="B45" s="5" t="s">
        <v>257</v>
      </c>
      <c r="E45" s="5" t="s">
        <v>566</v>
      </c>
    </row>
    <row r="46" spans="2:5" x14ac:dyDescent="0.25">
      <c r="B46" s="5" t="s">
        <v>184</v>
      </c>
      <c r="E46" s="5" t="s">
        <v>567</v>
      </c>
    </row>
    <row r="47" spans="2:5" x14ac:dyDescent="0.25">
      <c r="E47" s="5" t="s">
        <v>568</v>
      </c>
    </row>
    <row r="48" spans="2:5" x14ac:dyDescent="0.25">
      <c r="E48" s="5" t="s">
        <v>569</v>
      </c>
    </row>
    <row r="49" spans="5:5" x14ac:dyDescent="0.25">
      <c r="E49" s="5" t="s">
        <v>570</v>
      </c>
    </row>
    <row r="50" spans="5:5" x14ac:dyDescent="0.25">
      <c r="E50" s="5" t="s">
        <v>571</v>
      </c>
    </row>
    <row r="51" spans="5:5" x14ac:dyDescent="0.25">
      <c r="E51" s="5" t="s">
        <v>572</v>
      </c>
    </row>
    <row r="52" spans="5:5" x14ac:dyDescent="0.25">
      <c r="E52" s="5" t="s">
        <v>573</v>
      </c>
    </row>
    <row r="53" spans="5:5" x14ac:dyDescent="0.25">
      <c r="E53" s="5" t="s">
        <v>574</v>
      </c>
    </row>
    <row r="54" spans="5:5" x14ac:dyDescent="0.25">
      <c r="E54" s="5" t="s">
        <v>575</v>
      </c>
    </row>
    <row r="55" spans="5:5" x14ac:dyDescent="0.25">
      <c r="E55" s="5" t="s">
        <v>576</v>
      </c>
    </row>
    <row r="56" spans="5:5" x14ac:dyDescent="0.25">
      <c r="E56" s="5" t="s">
        <v>577</v>
      </c>
    </row>
    <row r="57" spans="5:5" x14ac:dyDescent="0.25">
      <c r="E57" s="5" t="s">
        <v>578</v>
      </c>
    </row>
    <row r="58" spans="5:5" x14ac:dyDescent="0.25">
      <c r="E58" s="5" t="s">
        <v>579</v>
      </c>
    </row>
    <row r="59" spans="5:5" x14ac:dyDescent="0.25">
      <c r="E59" s="5" t="s">
        <v>580</v>
      </c>
    </row>
    <row r="60" spans="5:5" x14ac:dyDescent="0.25">
      <c r="E60" s="5" t="s">
        <v>581</v>
      </c>
    </row>
    <row r="61" spans="5:5" x14ac:dyDescent="0.25">
      <c r="E61" s="5" t="s">
        <v>582</v>
      </c>
    </row>
    <row r="62" spans="5:5" x14ac:dyDescent="0.25">
      <c r="E62" s="5" t="s">
        <v>583</v>
      </c>
    </row>
    <row r="63" spans="5:5" x14ac:dyDescent="0.25">
      <c r="E63" s="5" t="s">
        <v>584</v>
      </c>
    </row>
    <row r="64" spans="5:5" x14ac:dyDescent="0.25">
      <c r="E64" s="5" t="s">
        <v>585</v>
      </c>
    </row>
    <row r="65" spans="5:5" x14ac:dyDescent="0.25">
      <c r="E65" s="5" t="s">
        <v>586</v>
      </c>
    </row>
    <row r="66" spans="5:5" x14ac:dyDescent="0.25">
      <c r="E66" s="5" t="s">
        <v>587</v>
      </c>
    </row>
    <row r="67" spans="5:5" x14ac:dyDescent="0.25">
      <c r="E67" s="5" t="s">
        <v>588</v>
      </c>
    </row>
    <row r="68" spans="5:5" x14ac:dyDescent="0.25">
      <c r="E68" s="5" t="s">
        <v>589</v>
      </c>
    </row>
    <row r="69" spans="5:5" x14ac:dyDescent="0.25">
      <c r="E69" s="5" t="s">
        <v>590</v>
      </c>
    </row>
    <row r="70" spans="5:5" x14ac:dyDescent="0.25">
      <c r="E70" s="5" t="s">
        <v>591</v>
      </c>
    </row>
    <row r="71" spans="5:5" x14ac:dyDescent="0.25">
      <c r="E71" s="5" t="s">
        <v>592</v>
      </c>
    </row>
    <row r="72" spans="5:5" x14ac:dyDescent="0.25">
      <c r="E72" s="5" t="s">
        <v>593</v>
      </c>
    </row>
    <row r="73" spans="5:5" x14ac:dyDescent="0.25">
      <c r="E73" s="5" t="s">
        <v>594</v>
      </c>
    </row>
    <row r="74" spans="5:5" x14ac:dyDescent="0.25">
      <c r="E74" s="5" t="s">
        <v>595</v>
      </c>
    </row>
    <row r="75" spans="5:5" x14ac:dyDescent="0.25">
      <c r="E75" s="5" t="s">
        <v>596</v>
      </c>
    </row>
    <row r="76" spans="5:5" x14ac:dyDescent="0.25">
      <c r="E76" s="5" t="s">
        <v>597</v>
      </c>
    </row>
    <row r="77" spans="5:5" x14ac:dyDescent="0.25">
      <c r="E77" s="5" t="s">
        <v>598</v>
      </c>
    </row>
    <row r="78" spans="5:5" x14ac:dyDescent="0.25">
      <c r="E78" s="5" t="s">
        <v>599</v>
      </c>
    </row>
    <row r="79" spans="5:5" x14ac:dyDescent="0.25">
      <c r="E79" s="5" t="s">
        <v>600</v>
      </c>
    </row>
    <row r="80" spans="5:5" x14ac:dyDescent="0.25">
      <c r="E80" s="5" t="s">
        <v>601</v>
      </c>
    </row>
    <row r="81" spans="5:5" x14ac:dyDescent="0.25">
      <c r="E81" s="5" t="s">
        <v>602</v>
      </c>
    </row>
    <row r="82" spans="5:5" x14ac:dyDescent="0.25">
      <c r="E82" s="5" t="s">
        <v>603</v>
      </c>
    </row>
    <row r="83" spans="5:5" x14ac:dyDescent="0.25">
      <c r="E83" s="5" t="s">
        <v>604</v>
      </c>
    </row>
    <row r="84" spans="5:5" x14ac:dyDescent="0.25">
      <c r="E84" s="5" t="s">
        <v>605</v>
      </c>
    </row>
    <row r="85" spans="5:5" x14ac:dyDescent="0.25">
      <c r="E85" s="5" t="s">
        <v>606</v>
      </c>
    </row>
    <row r="86" spans="5:5" x14ac:dyDescent="0.25">
      <c r="E86" s="5" t="s">
        <v>607</v>
      </c>
    </row>
    <row r="87" spans="5:5" x14ac:dyDescent="0.25">
      <c r="E87" s="5" t="s">
        <v>608</v>
      </c>
    </row>
    <row r="88" spans="5:5" x14ac:dyDescent="0.25">
      <c r="E88" s="5" t="s">
        <v>609</v>
      </c>
    </row>
    <row r="89" spans="5:5" x14ac:dyDescent="0.25">
      <c r="E89" s="5" t="s">
        <v>610</v>
      </c>
    </row>
    <row r="90" spans="5:5" x14ac:dyDescent="0.25">
      <c r="E90" s="5" t="s">
        <v>611</v>
      </c>
    </row>
    <row r="91" spans="5:5" x14ac:dyDescent="0.25">
      <c r="E91" s="5" t="s">
        <v>612</v>
      </c>
    </row>
    <row r="92" spans="5:5" x14ac:dyDescent="0.25">
      <c r="E92" s="5" t="s">
        <v>613</v>
      </c>
    </row>
    <row r="93" spans="5:5" x14ac:dyDescent="0.25">
      <c r="E93" s="5" t="s">
        <v>614</v>
      </c>
    </row>
    <row r="94" spans="5:5" x14ac:dyDescent="0.25">
      <c r="E94" s="5" t="s">
        <v>615</v>
      </c>
    </row>
    <row r="95" spans="5:5" x14ac:dyDescent="0.25">
      <c r="E95" s="5" t="s">
        <v>616</v>
      </c>
    </row>
    <row r="96" spans="5:5" x14ac:dyDescent="0.25">
      <c r="E96" s="5" t="s">
        <v>617</v>
      </c>
    </row>
    <row r="97" spans="5:5" x14ac:dyDescent="0.25">
      <c r="E97" s="5" t="s">
        <v>618</v>
      </c>
    </row>
    <row r="98" spans="5:5" x14ac:dyDescent="0.25">
      <c r="E98" s="5" t="s">
        <v>619</v>
      </c>
    </row>
    <row r="99" spans="5:5" x14ac:dyDescent="0.25">
      <c r="E99" s="5" t="s">
        <v>620</v>
      </c>
    </row>
    <row r="100" spans="5:5" x14ac:dyDescent="0.25">
      <c r="E100" s="5" t="s">
        <v>621</v>
      </c>
    </row>
    <row r="101" spans="5:5" x14ac:dyDescent="0.25">
      <c r="E101" s="5" t="s">
        <v>622</v>
      </c>
    </row>
    <row r="102" spans="5:5" x14ac:dyDescent="0.25">
      <c r="E102" s="5" t="s">
        <v>623</v>
      </c>
    </row>
    <row r="103" spans="5:5" x14ac:dyDescent="0.25">
      <c r="E103" s="5" t="s">
        <v>624</v>
      </c>
    </row>
    <row r="104" spans="5:5" x14ac:dyDescent="0.25">
      <c r="E104" s="5" t="s">
        <v>625</v>
      </c>
    </row>
    <row r="105" spans="5:5" x14ac:dyDescent="0.25">
      <c r="E105" s="5" t="s">
        <v>626</v>
      </c>
    </row>
    <row r="106" spans="5:5" x14ac:dyDescent="0.25">
      <c r="E106" s="5" t="s">
        <v>627</v>
      </c>
    </row>
    <row r="107" spans="5:5" x14ac:dyDescent="0.25">
      <c r="E107" s="5" t="s">
        <v>628</v>
      </c>
    </row>
    <row r="108" spans="5:5" x14ac:dyDescent="0.25">
      <c r="E108" s="5" t="s">
        <v>629</v>
      </c>
    </row>
    <row r="109" spans="5:5" x14ac:dyDescent="0.25">
      <c r="E109" s="5" t="s">
        <v>630</v>
      </c>
    </row>
    <row r="110" spans="5:5" x14ac:dyDescent="0.25">
      <c r="E110" s="5" t="s">
        <v>631</v>
      </c>
    </row>
    <row r="111" spans="5:5" x14ac:dyDescent="0.25">
      <c r="E111" s="5" t="s">
        <v>632</v>
      </c>
    </row>
    <row r="112" spans="5:5" x14ac:dyDescent="0.25">
      <c r="E112" s="5" t="s">
        <v>633</v>
      </c>
    </row>
    <row r="113" spans="5:5" x14ac:dyDescent="0.25">
      <c r="E113" s="5" t="s">
        <v>634</v>
      </c>
    </row>
    <row r="114" spans="5:5" x14ac:dyDescent="0.25">
      <c r="E114" s="5" t="s">
        <v>635</v>
      </c>
    </row>
    <row r="115" spans="5:5" x14ac:dyDescent="0.25">
      <c r="E115" s="5" t="s">
        <v>636</v>
      </c>
    </row>
    <row r="116" spans="5:5" x14ac:dyDescent="0.25">
      <c r="E116" s="5" t="s">
        <v>637</v>
      </c>
    </row>
    <row r="117" spans="5:5" x14ac:dyDescent="0.25">
      <c r="E117" s="5" t="s">
        <v>638</v>
      </c>
    </row>
    <row r="118" spans="5:5" x14ac:dyDescent="0.25">
      <c r="E118" s="5" t="s">
        <v>639</v>
      </c>
    </row>
    <row r="119" spans="5:5" x14ac:dyDescent="0.25">
      <c r="E119" s="5" t="s">
        <v>640</v>
      </c>
    </row>
    <row r="120" spans="5:5" x14ac:dyDescent="0.25">
      <c r="E120" s="5" t="s">
        <v>641</v>
      </c>
    </row>
    <row r="121" spans="5:5" x14ac:dyDescent="0.25">
      <c r="E121" s="5" t="s">
        <v>642</v>
      </c>
    </row>
    <row r="122" spans="5:5" x14ac:dyDescent="0.25">
      <c r="E122" s="5" t="s">
        <v>643</v>
      </c>
    </row>
    <row r="123" spans="5:5" x14ac:dyDescent="0.25">
      <c r="E123" s="5" t="s">
        <v>644</v>
      </c>
    </row>
    <row r="124" spans="5:5" x14ac:dyDescent="0.25">
      <c r="E124" s="5" t="s">
        <v>645</v>
      </c>
    </row>
    <row r="125" spans="5:5" x14ac:dyDescent="0.25">
      <c r="E125" s="5" t="s">
        <v>646</v>
      </c>
    </row>
    <row r="126" spans="5:5" x14ac:dyDescent="0.25">
      <c r="E126" s="5" t="s">
        <v>647</v>
      </c>
    </row>
    <row r="127" spans="5:5" x14ac:dyDescent="0.25">
      <c r="E127" s="5" t="s">
        <v>648</v>
      </c>
    </row>
    <row r="128" spans="5:5" x14ac:dyDescent="0.25">
      <c r="E128" s="5" t="s">
        <v>649</v>
      </c>
    </row>
    <row r="129" spans="5:5" x14ac:dyDescent="0.25">
      <c r="E129" s="5" t="s">
        <v>650</v>
      </c>
    </row>
    <row r="130" spans="5:5" x14ac:dyDescent="0.25">
      <c r="E130" s="5" t="s">
        <v>651</v>
      </c>
    </row>
    <row r="131" spans="5:5" x14ac:dyDescent="0.25">
      <c r="E131" s="5" t="s">
        <v>652</v>
      </c>
    </row>
    <row r="132" spans="5:5" x14ac:dyDescent="0.25">
      <c r="E132" s="5" t="s">
        <v>653</v>
      </c>
    </row>
    <row r="133" spans="5:5" x14ac:dyDescent="0.25">
      <c r="E133" s="5" t="s">
        <v>654</v>
      </c>
    </row>
    <row r="134" spans="5:5" x14ac:dyDescent="0.25">
      <c r="E134" s="5" t="s">
        <v>655</v>
      </c>
    </row>
    <row r="135" spans="5:5" x14ac:dyDescent="0.25">
      <c r="E135" s="5" t="s">
        <v>656</v>
      </c>
    </row>
    <row r="136" spans="5:5" x14ac:dyDescent="0.25">
      <c r="E136" s="5" t="s">
        <v>657</v>
      </c>
    </row>
    <row r="137" spans="5:5" x14ac:dyDescent="0.25">
      <c r="E137" s="5" t="s">
        <v>658</v>
      </c>
    </row>
    <row r="138" spans="5:5" x14ac:dyDescent="0.25">
      <c r="E138" s="5" t="s">
        <v>659</v>
      </c>
    </row>
    <row r="139" spans="5:5" x14ac:dyDescent="0.25">
      <c r="E139" s="5" t="s">
        <v>660</v>
      </c>
    </row>
    <row r="140" spans="5:5" x14ac:dyDescent="0.25">
      <c r="E140" s="5" t="s">
        <v>661</v>
      </c>
    </row>
    <row r="141" spans="5:5" x14ac:dyDescent="0.25">
      <c r="E141" s="5" t="s">
        <v>662</v>
      </c>
    </row>
    <row r="142" spans="5:5" x14ac:dyDescent="0.25">
      <c r="E142" s="5" t="s">
        <v>663</v>
      </c>
    </row>
    <row r="143" spans="5:5" x14ac:dyDescent="0.25">
      <c r="E143" s="5" t="s">
        <v>664</v>
      </c>
    </row>
    <row r="144" spans="5:5" x14ac:dyDescent="0.25">
      <c r="E144" s="5" t="s">
        <v>665</v>
      </c>
    </row>
    <row r="145" spans="5:5" x14ac:dyDescent="0.25">
      <c r="E145" s="5" t="s">
        <v>666</v>
      </c>
    </row>
    <row r="146" spans="5:5" x14ac:dyDescent="0.25">
      <c r="E146" s="5" t="s">
        <v>667</v>
      </c>
    </row>
    <row r="147" spans="5:5" x14ac:dyDescent="0.25">
      <c r="E147" s="5" t="s">
        <v>668</v>
      </c>
    </row>
    <row r="148" spans="5:5" x14ac:dyDescent="0.25">
      <c r="E148" s="5" t="s">
        <v>669</v>
      </c>
    </row>
    <row r="149" spans="5:5" x14ac:dyDescent="0.25">
      <c r="E149" s="5" t="s">
        <v>670</v>
      </c>
    </row>
    <row r="150" spans="5:5" x14ac:dyDescent="0.25">
      <c r="E150" s="5" t="s">
        <v>671</v>
      </c>
    </row>
    <row r="151" spans="5:5" x14ac:dyDescent="0.25">
      <c r="E151" s="5" t="s">
        <v>672</v>
      </c>
    </row>
    <row r="152" spans="5:5" x14ac:dyDescent="0.25">
      <c r="E152" s="5" t="s">
        <v>673</v>
      </c>
    </row>
    <row r="153" spans="5:5" x14ac:dyDescent="0.25">
      <c r="E153" s="5" t="s">
        <v>674</v>
      </c>
    </row>
    <row r="154" spans="5:5" x14ac:dyDescent="0.25">
      <c r="E154" s="5" t="s">
        <v>675</v>
      </c>
    </row>
    <row r="155" spans="5:5" x14ac:dyDescent="0.25">
      <c r="E155" s="5" t="s">
        <v>676</v>
      </c>
    </row>
    <row r="156" spans="5:5" x14ac:dyDescent="0.25">
      <c r="E156" s="5" t="s">
        <v>677</v>
      </c>
    </row>
    <row r="157" spans="5:5" x14ac:dyDescent="0.25">
      <c r="E157" s="5" t="s">
        <v>678</v>
      </c>
    </row>
    <row r="158" spans="5:5" x14ac:dyDescent="0.25">
      <c r="E158" s="5" t="s">
        <v>679</v>
      </c>
    </row>
    <row r="159" spans="5:5" x14ac:dyDescent="0.25">
      <c r="E159" s="5" t="s">
        <v>680</v>
      </c>
    </row>
    <row r="160" spans="5:5" x14ac:dyDescent="0.25">
      <c r="E160" s="5" t="s">
        <v>681</v>
      </c>
    </row>
    <row r="161" spans="5:5" x14ac:dyDescent="0.25">
      <c r="E161" s="5" t="s">
        <v>682</v>
      </c>
    </row>
    <row r="162" spans="5:5" x14ac:dyDescent="0.25">
      <c r="E162" s="5" t="s">
        <v>683</v>
      </c>
    </row>
    <row r="163" spans="5:5" x14ac:dyDescent="0.25">
      <c r="E163" s="5" t="s">
        <v>684</v>
      </c>
    </row>
    <row r="164" spans="5:5" x14ac:dyDescent="0.25">
      <c r="E164" s="5" t="s">
        <v>685</v>
      </c>
    </row>
    <row r="165" spans="5:5" x14ac:dyDescent="0.25">
      <c r="E165" s="5" t="s">
        <v>686</v>
      </c>
    </row>
    <row r="166" spans="5:5" x14ac:dyDescent="0.25">
      <c r="E166" s="5" t="s">
        <v>687</v>
      </c>
    </row>
    <row r="167" spans="5:5" x14ac:dyDescent="0.25">
      <c r="E167" s="5" t="s">
        <v>688</v>
      </c>
    </row>
    <row r="168" spans="5:5" x14ac:dyDescent="0.25">
      <c r="E168" s="5" t="s">
        <v>689</v>
      </c>
    </row>
    <row r="169" spans="5:5" x14ac:dyDescent="0.25">
      <c r="E169" s="5" t="s">
        <v>690</v>
      </c>
    </row>
    <row r="170" spans="5:5" x14ac:dyDescent="0.25">
      <c r="E170" s="5" t="s">
        <v>691</v>
      </c>
    </row>
    <row r="171" spans="5:5" x14ac:dyDescent="0.25">
      <c r="E171" s="5" t="s">
        <v>692</v>
      </c>
    </row>
    <row r="172" spans="5:5" x14ac:dyDescent="0.25">
      <c r="E172" s="5" t="s">
        <v>693</v>
      </c>
    </row>
    <row r="173" spans="5:5" x14ac:dyDescent="0.25">
      <c r="E173" s="5" t="s">
        <v>694</v>
      </c>
    </row>
    <row r="174" spans="5:5" x14ac:dyDescent="0.25">
      <c r="E174" s="5" t="s">
        <v>695</v>
      </c>
    </row>
    <row r="175" spans="5:5" x14ac:dyDescent="0.25">
      <c r="E175" s="5" t="s">
        <v>696</v>
      </c>
    </row>
    <row r="176" spans="5:5" x14ac:dyDescent="0.25">
      <c r="E176" s="5" t="s">
        <v>697</v>
      </c>
    </row>
    <row r="177" spans="5:5" x14ac:dyDescent="0.25">
      <c r="E177" s="5" t="s">
        <v>698</v>
      </c>
    </row>
    <row r="178" spans="5:5" x14ac:dyDescent="0.25">
      <c r="E178" s="5" t="s">
        <v>699</v>
      </c>
    </row>
    <row r="179" spans="5:5" x14ac:dyDescent="0.25">
      <c r="E179" s="5" t="s">
        <v>700</v>
      </c>
    </row>
    <row r="180" spans="5:5" x14ac:dyDescent="0.25">
      <c r="E180" s="5" t="s">
        <v>701</v>
      </c>
    </row>
    <row r="181" spans="5:5" x14ac:dyDescent="0.25">
      <c r="E181" s="5" t="s">
        <v>702</v>
      </c>
    </row>
    <row r="182" spans="5:5" x14ac:dyDescent="0.25">
      <c r="E182" s="5" t="s">
        <v>703</v>
      </c>
    </row>
    <row r="183" spans="5:5" x14ac:dyDescent="0.25">
      <c r="E183" s="5" t="s">
        <v>704</v>
      </c>
    </row>
    <row r="184" spans="5:5" x14ac:dyDescent="0.25">
      <c r="E184" s="5" t="s">
        <v>705</v>
      </c>
    </row>
    <row r="185" spans="5:5" x14ac:dyDescent="0.25">
      <c r="E185" s="5" t="s">
        <v>706</v>
      </c>
    </row>
    <row r="186" spans="5:5" x14ac:dyDescent="0.25">
      <c r="E186" s="5" t="s">
        <v>707</v>
      </c>
    </row>
    <row r="187" spans="5:5" x14ac:dyDescent="0.25">
      <c r="E187" s="5" t="s">
        <v>708</v>
      </c>
    </row>
    <row r="188" spans="5:5" x14ac:dyDescent="0.25">
      <c r="E188" s="5" t="s">
        <v>709</v>
      </c>
    </row>
    <row r="189" spans="5:5" x14ac:dyDescent="0.25">
      <c r="E189" s="5" t="s">
        <v>710</v>
      </c>
    </row>
    <row r="190" spans="5:5" x14ac:dyDescent="0.25">
      <c r="E190" s="5" t="s">
        <v>711</v>
      </c>
    </row>
    <row r="191" spans="5:5" x14ac:dyDescent="0.25">
      <c r="E191" s="5" t="s">
        <v>712</v>
      </c>
    </row>
    <row r="192" spans="5:5" x14ac:dyDescent="0.25">
      <c r="E192" s="5" t="s">
        <v>713</v>
      </c>
    </row>
    <row r="193" spans="5:5" x14ac:dyDescent="0.25">
      <c r="E193" s="5" t="s">
        <v>714</v>
      </c>
    </row>
    <row r="194" spans="5:5" x14ac:dyDescent="0.25">
      <c r="E194" s="5" t="s">
        <v>715</v>
      </c>
    </row>
    <row r="195" spans="5:5" x14ac:dyDescent="0.25">
      <c r="E195" s="5" t="s">
        <v>716</v>
      </c>
    </row>
    <row r="196" spans="5:5" x14ac:dyDescent="0.25">
      <c r="E196" s="5" t="s">
        <v>717</v>
      </c>
    </row>
    <row r="197" spans="5:5" x14ac:dyDescent="0.25">
      <c r="E197" s="5" t="s">
        <v>718</v>
      </c>
    </row>
    <row r="198" spans="5:5" x14ac:dyDescent="0.25">
      <c r="E198" s="5" t="s">
        <v>719</v>
      </c>
    </row>
    <row r="199" spans="5:5" x14ac:dyDescent="0.25">
      <c r="E199" s="5" t="s">
        <v>720</v>
      </c>
    </row>
    <row r="200" spans="5:5" x14ac:dyDescent="0.25">
      <c r="E200" s="5" t="s">
        <v>721</v>
      </c>
    </row>
    <row r="201" spans="5:5" x14ac:dyDescent="0.25">
      <c r="E201" s="5" t="s">
        <v>722</v>
      </c>
    </row>
    <row r="202" spans="5:5" x14ac:dyDescent="0.25">
      <c r="E202" s="5" t="s">
        <v>723</v>
      </c>
    </row>
    <row r="203" spans="5:5" x14ac:dyDescent="0.25">
      <c r="E203" s="5" t="s">
        <v>724</v>
      </c>
    </row>
    <row r="204" spans="5:5" x14ac:dyDescent="0.25">
      <c r="E204" s="5" t="s">
        <v>725</v>
      </c>
    </row>
    <row r="205" spans="5:5" x14ac:dyDescent="0.25">
      <c r="E205" s="5" t="s">
        <v>726</v>
      </c>
    </row>
    <row r="206" spans="5:5" x14ac:dyDescent="0.25">
      <c r="E206" s="5" t="s">
        <v>727</v>
      </c>
    </row>
    <row r="207" spans="5:5" x14ac:dyDescent="0.25">
      <c r="E207" s="5" t="s">
        <v>728</v>
      </c>
    </row>
    <row r="208" spans="5:5" x14ac:dyDescent="0.25">
      <c r="E208" s="5" t="s">
        <v>729</v>
      </c>
    </row>
    <row r="209" spans="5:5" x14ac:dyDescent="0.25">
      <c r="E209" s="5" t="s">
        <v>730</v>
      </c>
    </row>
    <row r="210" spans="5:5" x14ac:dyDescent="0.25">
      <c r="E210" s="5" t="s">
        <v>731</v>
      </c>
    </row>
    <row r="211" spans="5:5" x14ac:dyDescent="0.25">
      <c r="E211" s="5" t="s">
        <v>732</v>
      </c>
    </row>
    <row r="212" spans="5:5" x14ac:dyDescent="0.25">
      <c r="E212" s="5" t="s">
        <v>733</v>
      </c>
    </row>
    <row r="213" spans="5:5" x14ac:dyDescent="0.25">
      <c r="E213" s="5" t="s">
        <v>734</v>
      </c>
    </row>
    <row r="214" spans="5:5" x14ac:dyDescent="0.25">
      <c r="E214" s="5" t="s">
        <v>735</v>
      </c>
    </row>
    <row r="215" spans="5:5" x14ac:dyDescent="0.25">
      <c r="E215" s="5" t="s">
        <v>736</v>
      </c>
    </row>
    <row r="216" spans="5:5" x14ac:dyDescent="0.25">
      <c r="E216" s="5" t="s">
        <v>737</v>
      </c>
    </row>
    <row r="217" spans="5:5" x14ac:dyDescent="0.25">
      <c r="E217" s="5" t="s">
        <v>738</v>
      </c>
    </row>
    <row r="218" spans="5:5" x14ac:dyDescent="0.25">
      <c r="E218" s="5" t="s">
        <v>739</v>
      </c>
    </row>
    <row r="219" spans="5:5" x14ac:dyDescent="0.25">
      <c r="E219" s="5" t="s">
        <v>740</v>
      </c>
    </row>
    <row r="220" spans="5:5" x14ac:dyDescent="0.25">
      <c r="E220" s="5" t="s">
        <v>741</v>
      </c>
    </row>
    <row r="221" spans="5:5" x14ac:dyDescent="0.25">
      <c r="E221" s="5" t="s">
        <v>742</v>
      </c>
    </row>
    <row r="222" spans="5:5" x14ac:dyDescent="0.25">
      <c r="E222" s="5" t="s">
        <v>743</v>
      </c>
    </row>
    <row r="223" spans="5:5" x14ac:dyDescent="0.25">
      <c r="E223" s="5" t="s">
        <v>744</v>
      </c>
    </row>
    <row r="224" spans="5:5" x14ac:dyDescent="0.25">
      <c r="E224" s="5" t="s">
        <v>745</v>
      </c>
    </row>
    <row r="225" spans="5:5" x14ac:dyDescent="0.25">
      <c r="E225" s="5" t="s">
        <v>746</v>
      </c>
    </row>
    <row r="226" spans="5:5" x14ac:dyDescent="0.25">
      <c r="E226" s="5" t="s">
        <v>747</v>
      </c>
    </row>
    <row r="227" spans="5:5" x14ac:dyDescent="0.25">
      <c r="E227" s="5" t="s">
        <v>748</v>
      </c>
    </row>
    <row r="228" spans="5:5" x14ac:dyDescent="0.25">
      <c r="E228" s="5" t="s">
        <v>749</v>
      </c>
    </row>
    <row r="229" spans="5:5" x14ac:dyDescent="0.25">
      <c r="E229" s="5" t="s">
        <v>750</v>
      </c>
    </row>
    <row r="230" spans="5:5" x14ac:dyDescent="0.25">
      <c r="E230" s="5" t="s">
        <v>751</v>
      </c>
    </row>
    <row r="231" spans="5:5" x14ac:dyDescent="0.25">
      <c r="E231" s="5" t="s">
        <v>752</v>
      </c>
    </row>
    <row r="232" spans="5:5" x14ac:dyDescent="0.25">
      <c r="E232" s="5" t="s">
        <v>753</v>
      </c>
    </row>
    <row r="233" spans="5:5" x14ac:dyDescent="0.25">
      <c r="E233" s="5" t="s">
        <v>754</v>
      </c>
    </row>
    <row r="234" spans="5:5" x14ac:dyDescent="0.25">
      <c r="E234" s="5" t="s">
        <v>755</v>
      </c>
    </row>
    <row r="235" spans="5:5" x14ac:dyDescent="0.25">
      <c r="E235" s="5" t="s">
        <v>756</v>
      </c>
    </row>
    <row r="236" spans="5:5" x14ac:dyDescent="0.25">
      <c r="E236" s="5" t="s">
        <v>757</v>
      </c>
    </row>
    <row r="237" spans="5:5" x14ac:dyDescent="0.25">
      <c r="E237" s="5" t="s">
        <v>758</v>
      </c>
    </row>
    <row r="238" spans="5:5" x14ac:dyDescent="0.25">
      <c r="E238" s="5" t="s">
        <v>759</v>
      </c>
    </row>
    <row r="239" spans="5:5" x14ac:dyDescent="0.25">
      <c r="E239" s="5" t="s">
        <v>760</v>
      </c>
    </row>
    <row r="240" spans="5:5" x14ac:dyDescent="0.25">
      <c r="E240" s="5" t="s">
        <v>761</v>
      </c>
    </row>
    <row r="241" spans="5:5" x14ac:dyDescent="0.25">
      <c r="E241" s="5" t="s">
        <v>762</v>
      </c>
    </row>
    <row r="242" spans="5:5" x14ac:dyDescent="0.25">
      <c r="E242" s="5" t="s">
        <v>763</v>
      </c>
    </row>
    <row r="243" spans="5:5" x14ac:dyDescent="0.25">
      <c r="E243" s="5" t="s">
        <v>764</v>
      </c>
    </row>
    <row r="244" spans="5:5" x14ac:dyDescent="0.25">
      <c r="E244" s="5" t="s">
        <v>765</v>
      </c>
    </row>
    <row r="245" spans="5:5" x14ac:dyDescent="0.25">
      <c r="E245" s="5" t="s">
        <v>766</v>
      </c>
    </row>
    <row r="246" spans="5:5" x14ac:dyDescent="0.25">
      <c r="E246" s="5" t="s">
        <v>767</v>
      </c>
    </row>
    <row r="247" spans="5:5" x14ac:dyDescent="0.25">
      <c r="E247" s="5" t="s">
        <v>768</v>
      </c>
    </row>
    <row r="248" spans="5:5" x14ac:dyDescent="0.25">
      <c r="E248" s="5" t="s">
        <v>769</v>
      </c>
    </row>
    <row r="249" spans="5:5" x14ac:dyDescent="0.25">
      <c r="E249" s="5" t="s">
        <v>770</v>
      </c>
    </row>
    <row r="250" spans="5:5" x14ac:dyDescent="0.25">
      <c r="E250" s="5" t="s">
        <v>771</v>
      </c>
    </row>
    <row r="251" spans="5:5" x14ac:dyDescent="0.25">
      <c r="E251" s="5" t="s">
        <v>772</v>
      </c>
    </row>
    <row r="252" spans="5:5" x14ac:dyDescent="0.25">
      <c r="E252" s="5" t="s">
        <v>773</v>
      </c>
    </row>
    <row r="253" spans="5:5" x14ac:dyDescent="0.25">
      <c r="E253" s="5" t="s">
        <v>774</v>
      </c>
    </row>
    <row r="254" spans="5:5" x14ac:dyDescent="0.25">
      <c r="E254" s="5" t="s">
        <v>775</v>
      </c>
    </row>
    <row r="255" spans="5:5" x14ac:dyDescent="0.25">
      <c r="E255" s="5" t="s">
        <v>776</v>
      </c>
    </row>
    <row r="256" spans="5:5" x14ac:dyDescent="0.25">
      <c r="E256" s="5" t="s">
        <v>777</v>
      </c>
    </row>
    <row r="257" spans="5:5" x14ac:dyDescent="0.25">
      <c r="E257" s="5" t="s">
        <v>778</v>
      </c>
    </row>
    <row r="258" spans="5:5" x14ac:dyDescent="0.25">
      <c r="E258" s="5" t="s">
        <v>779</v>
      </c>
    </row>
    <row r="259" spans="5:5" x14ac:dyDescent="0.25">
      <c r="E259" s="5" t="s">
        <v>780</v>
      </c>
    </row>
    <row r="260" spans="5:5" x14ac:dyDescent="0.25">
      <c r="E260" s="5" t="s">
        <v>781</v>
      </c>
    </row>
    <row r="261" spans="5:5" x14ac:dyDescent="0.25">
      <c r="E261" s="5" t="s">
        <v>782</v>
      </c>
    </row>
    <row r="262" spans="5:5" x14ac:dyDescent="0.25">
      <c r="E262" s="5" t="s">
        <v>783</v>
      </c>
    </row>
    <row r="263" spans="5:5" x14ac:dyDescent="0.25">
      <c r="E263" s="5" t="s">
        <v>784</v>
      </c>
    </row>
    <row r="264" spans="5:5" x14ac:dyDescent="0.25">
      <c r="E264" s="5" t="s">
        <v>785</v>
      </c>
    </row>
    <row r="265" spans="5:5" x14ac:dyDescent="0.25">
      <c r="E265" s="5" t="s">
        <v>786</v>
      </c>
    </row>
    <row r="266" spans="5:5" x14ac:dyDescent="0.25">
      <c r="E266" s="5" t="s">
        <v>787</v>
      </c>
    </row>
    <row r="267" spans="5:5" x14ac:dyDescent="0.25">
      <c r="E267" s="5" t="s">
        <v>788</v>
      </c>
    </row>
    <row r="268" spans="5:5" x14ac:dyDescent="0.25">
      <c r="E268" s="5" t="s">
        <v>789</v>
      </c>
    </row>
    <row r="269" spans="5:5" x14ac:dyDescent="0.25">
      <c r="E269" s="5" t="s">
        <v>790</v>
      </c>
    </row>
    <row r="270" spans="5:5" x14ac:dyDescent="0.25">
      <c r="E270" s="5" t="s">
        <v>791</v>
      </c>
    </row>
    <row r="271" spans="5:5" x14ac:dyDescent="0.25">
      <c r="E271" s="5" t="s">
        <v>792</v>
      </c>
    </row>
    <row r="272" spans="5:5" x14ac:dyDescent="0.25">
      <c r="E272" s="5" t="s">
        <v>793</v>
      </c>
    </row>
    <row r="273" spans="5:5" x14ac:dyDescent="0.25">
      <c r="E273" s="5" t="s">
        <v>794</v>
      </c>
    </row>
    <row r="274" spans="5:5" x14ac:dyDescent="0.25">
      <c r="E274" s="5" t="s">
        <v>795</v>
      </c>
    </row>
    <row r="275" spans="5:5" x14ac:dyDescent="0.25">
      <c r="E275" s="5" t="s">
        <v>796</v>
      </c>
    </row>
    <row r="276" spans="5:5" x14ac:dyDescent="0.25">
      <c r="E276" s="5" t="s">
        <v>797</v>
      </c>
    </row>
    <row r="277" spans="5:5" x14ac:dyDescent="0.25">
      <c r="E277" s="5" t="s">
        <v>798</v>
      </c>
    </row>
    <row r="278" spans="5:5" x14ac:dyDescent="0.25">
      <c r="E278" s="5" t="s">
        <v>799</v>
      </c>
    </row>
    <row r="279" spans="5:5" x14ac:dyDescent="0.25">
      <c r="E279" s="5" t="s">
        <v>800</v>
      </c>
    </row>
    <row r="280" spans="5:5" x14ac:dyDescent="0.25">
      <c r="E280" s="5" t="s">
        <v>801</v>
      </c>
    </row>
    <row r="281" spans="5:5" x14ac:dyDescent="0.25">
      <c r="E281" s="5" t="s">
        <v>802</v>
      </c>
    </row>
    <row r="282" spans="5:5" x14ac:dyDescent="0.25">
      <c r="E282" s="5" t="s">
        <v>803</v>
      </c>
    </row>
    <row r="283" spans="5:5" x14ac:dyDescent="0.25">
      <c r="E283" s="5" t="s">
        <v>804</v>
      </c>
    </row>
    <row r="284" spans="5:5" x14ac:dyDescent="0.25">
      <c r="E284" s="5" t="s">
        <v>805</v>
      </c>
    </row>
    <row r="285" spans="5:5" x14ac:dyDescent="0.25">
      <c r="E285" s="5" t="s">
        <v>806</v>
      </c>
    </row>
    <row r="286" spans="5:5" x14ac:dyDescent="0.25">
      <c r="E286" s="5" t="s">
        <v>807</v>
      </c>
    </row>
    <row r="287" spans="5:5" x14ac:dyDescent="0.25">
      <c r="E287" s="5" t="s">
        <v>808</v>
      </c>
    </row>
    <row r="288" spans="5:5" x14ac:dyDescent="0.25">
      <c r="E288" s="5" t="s">
        <v>809</v>
      </c>
    </row>
    <row r="289" spans="5:5" x14ac:dyDescent="0.25">
      <c r="E289" s="5" t="s">
        <v>810</v>
      </c>
    </row>
    <row r="290" spans="5:5" x14ac:dyDescent="0.25">
      <c r="E290" s="5" t="s">
        <v>811</v>
      </c>
    </row>
    <row r="291" spans="5:5" x14ac:dyDescent="0.25">
      <c r="E291" s="5" t="s">
        <v>812</v>
      </c>
    </row>
    <row r="292" spans="5:5" x14ac:dyDescent="0.25">
      <c r="E292" s="5" t="s">
        <v>813</v>
      </c>
    </row>
    <row r="293" spans="5:5" x14ac:dyDescent="0.25">
      <c r="E293" s="5" t="s">
        <v>814</v>
      </c>
    </row>
    <row r="294" spans="5:5" x14ac:dyDescent="0.25">
      <c r="E294" s="5" t="s">
        <v>815</v>
      </c>
    </row>
    <row r="295" spans="5:5" x14ac:dyDescent="0.25">
      <c r="E295" s="5" t="s">
        <v>816</v>
      </c>
    </row>
    <row r="296" spans="5:5" x14ac:dyDescent="0.25">
      <c r="E296" s="5" t="s">
        <v>817</v>
      </c>
    </row>
    <row r="297" spans="5:5" x14ac:dyDescent="0.25">
      <c r="E297" s="5" t="s">
        <v>818</v>
      </c>
    </row>
    <row r="298" spans="5:5" x14ac:dyDescent="0.25">
      <c r="E298" s="5" t="s">
        <v>819</v>
      </c>
    </row>
    <row r="299" spans="5:5" x14ac:dyDescent="0.25">
      <c r="E299" s="5" t="s">
        <v>820</v>
      </c>
    </row>
    <row r="300" spans="5:5" x14ac:dyDescent="0.25">
      <c r="E300" s="5" t="s">
        <v>821</v>
      </c>
    </row>
    <row r="301" spans="5:5" x14ac:dyDescent="0.25">
      <c r="E301" s="5" t="s">
        <v>822</v>
      </c>
    </row>
    <row r="302" spans="5:5" x14ac:dyDescent="0.25">
      <c r="E302" s="5" t="s">
        <v>823</v>
      </c>
    </row>
    <row r="303" spans="5:5" x14ac:dyDescent="0.25">
      <c r="E303" s="5" t="s">
        <v>824</v>
      </c>
    </row>
    <row r="304" spans="5:5" x14ac:dyDescent="0.25">
      <c r="E304" s="5" t="s">
        <v>825</v>
      </c>
    </row>
    <row r="305" spans="5:5" x14ac:dyDescent="0.25">
      <c r="E305" s="5" t="s">
        <v>826</v>
      </c>
    </row>
    <row r="306" spans="5:5" x14ac:dyDescent="0.25">
      <c r="E306" s="5" t="s">
        <v>827</v>
      </c>
    </row>
    <row r="307" spans="5:5" x14ac:dyDescent="0.25">
      <c r="E307" s="5" t="s">
        <v>828</v>
      </c>
    </row>
    <row r="308" spans="5:5" x14ac:dyDescent="0.25">
      <c r="E308" s="5" t="s">
        <v>829</v>
      </c>
    </row>
    <row r="309" spans="5:5" x14ac:dyDescent="0.25">
      <c r="E309" s="5" t="s">
        <v>830</v>
      </c>
    </row>
    <row r="310" spans="5:5" x14ac:dyDescent="0.25">
      <c r="E310" s="5" t="s">
        <v>831</v>
      </c>
    </row>
    <row r="311" spans="5:5" x14ac:dyDescent="0.25">
      <c r="E311" s="5" t="s">
        <v>832</v>
      </c>
    </row>
    <row r="312" spans="5:5" x14ac:dyDescent="0.25">
      <c r="E312" s="5" t="s">
        <v>833</v>
      </c>
    </row>
    <row r="313" spans="5:5" x14ac:dyDescent="0.25">
      <c r="E313" s="5" t="s">
        <v>834</v>
      </c>
    </row>
    <row r="314" spans="5:5" x14ac:dyDescent="0.25">
      <c r="E314" s="5" t="s">
        <v>835</v>
      </c>
    </row>
    <row r="315" spans="5:5" x14ac:dyDescent="0.25">
      <c r="E315" s="5" t="s">
        <v>836</v>
      </c>
    </row>
    <row r="316" spans="5:5" x14ac:dyDescent="0.25">
      <c r="E316" s="5" t="s">
        <v>837</v>
      </c>
    </row>
    <row r="317" spans="5:5" x14ac:dyDescent="0.25">
      <c r="E317" s="5" t="s">
        <v>838</v>
      </c>
    </row>
    <row r="318" spans="5:5" x14ac:dyDescent="0.25">
      <c r="E318" s="5" t="s">
        <v>839</v>
      </c>
    </row>
    <row r="319" spans="5:5" x14ac:dyDescent="0.25">
      <c r="E319" s="5" t="s">
        <v>840</v>
      </c>
    </row>
    <row r="320" spans="5:5" x14ac:dyDescent="0.25">
      <c r="E320" s="5" t="s">
        <v>841</v>
      </c>
    </row>
    <row r="321" spans="5:5" x14ac:dyDescent="0.25">
      <c r="E321" s="5" t="s">
        <v>842</v>
      </c>
    </row>
    <row r="322" spans="5:5" x14ac:dyDescent="0.25">
      <c r="E322" s="5" t="s">
        <v>843</v>
      </c>
    </row>
    <row r="323" spans="5:5" x14ac:dyDescent="0.25">
      <c r="E323" s="5" t="s">
        <v>844</v>
      </c>
    </row>
    <row r="324" spans="5:5" x14ac:dyDescent="0.25">
      <c r="E324" s="5" t="s">
        <v>845</v>
      </c>
    </row>
    <row r="325" spans="5:5" x14ac:dyDescent="0.25">
      <c r="E325" s="5" t="s">
        <v>846</v>
      </c>
    </row>
    <row r="326" spans="5:5" x14ac:dyDescent="0.25">
      <c r="E326" s="5" t="s">
        <v>847</v>
      </c>
    </row>
    <row r="327" spans="5:5" x14ac:dyDescent="0.25">
      <c r="E327" s="5" t="s">
        <v>848</v>
      </c>
    </row>
    <row r="328" spans="5:5" x14ac:dyDescent="0.25">
      <c r="E328" s="5" t="s">
        <v>849</v>
      </c>
    </row>
    <row r="329" spans="5:5" x14ac:dyDescent="0.25">
      <c r="E329" s="5" t="s">
        <v>850</v>
      </c>
    </row>
    <row r="330" spans="5:5" x14ac:dyDescent="0.25">
      <c r="E330" s="5" t="s">
        <v>851</v>
      </c>
    </row>
    <row r="331" spans="5:5" x14ac:dyDescent="0.25">
      <c r="E331" s="5" t="s">
        <v>852</v>
      </c>
    </row>
    <row r="332" spans="5:5" x14ac:dyDescent="0.25">
      <c r="E332" s="5" t="s">
        <v>853</v>
      </c>
    </row>
    <row r="333" spans="5:5" x14ac:dyDescent="0.25">
      <c r="E333" s="5" t="s">
        <v>854</v>
      </c>
    </row>
    <row r="334" spans="5:5" x14ac:dyDescent="0.25">
      <c r="E334" s="5" t="s">
        <v>855</v>
      </c>
    </row>
    <row r="335" spans="5:5" x14ac:dyDescent="0.25">
      <c r="E335" s="5" t="s">
        <v>856</v>
      </c>
    </row>
    <row r="336" spans="5:5" x14ac:dyDescent="0.25">
      <c r="E336" s="5" t="s">
        <v>857</v>
      </c>
    </row>
    <row r="337" spans="5:5" x14ac:dyDescent="0.25">
      <c r="E337" s="5" t="s">
        <v>858</v>
      </c>
    </row>
    <row r="338" spans="5:5" x14ac:dyDescent="0.25">
      <c r="E338" s="5" t="s">
        <v>859</v>
      </c>
    </row>
    <row r="339" spans="5:5" x14ac:dyDescent="0.25">
      <c r="E339" s="5" t="s">
        <v>860</v>
      </c>
    </row>
    <row r="340" spans="5:5" x14ac:dyDescent="0.25">
      <c r="E340" s="5" t="s">
        <v>861</v>
      </c>
    </row>
    <row r="341" spans="5:5" x14ac:dyDescent="0.25">
      <c r="E341" s="5" t="s">
        <v>862</v>
      </c>
    </row>
    <row r="342" spans="5:5" x14ac:dyDescent="0.25">
      <c r="E342" s="5" t="s">
        <v>863</v>
      </c>
    </row>
    <row r="343" spans="5:5" x14ac:dyDescent="0.25">
      <c r="E343" s="5" t="s">
        <v>864</v>
      </c>
    </row>
    <row r="344" spans="5:5" x14ac:dyDescent="0.25">
      <c r="E344" s="5" t="s">
        <v>865</v>
      </c>
    </row>
    <row r="345" spans="5:5" x14ac:dyDescent="0.25">
      <c r="E345" s="5" t="s">
        <v>866</v>
      </c>
    </row>
    <row r="346" spans="5:5" x14ac:dyDescent="0.25">
      <c r="E346" s="5" t="s">
        <v>867</v>
      </c>
    </row>
    <row r="347" spans="5:5" x14ac:dyDescent="0.25">
      <c r="E347" s="5" t="s">
        <v>868</v>
      </c>
    </row>
    <row r="348" spans="5:5" x14ac:dyDescent="0.25">
      <c r="E348" s="5" t="s">
        <v>869</v>
      </c>
    </row>
    <row r="349" spans="5:5" x14ac:dyDescent="0.25">
      <c r="E349" s="5" t="s">
        <v>870</v>
      </c>
    </row>
    <row r="350" spans="5:5" x14ac:dyDescent="0.25">
      <c r="E350" s="5" t="s">
        <v>871</v>
      </c>
    </row>
    <row r="351" spans="5:5" x14ac:dyDescent="0.25">
      <c r="E351" s="5" t="s">
        <v>872</v>
      </c>
    </row>
    <row r="352" spans="5:5" x14ac:dyDescent="0.25">
      <c r="E352" s="5" t="s">
        <v>873</v>
      </c>
    </row>
    <row r="353" spans="5:5" x14ac:dyDescent="0.25">
      <c r="E353" s="5" t="s">
        <v>874</v>
      </c>
    </row>
    <row r="354" spans="5:5" x14ac:dyDescent="0.25">
      <c r="E354" s="5" t="s">
        <v>875</v>
      </c>
    </row>
    <row r="355" spans="5:5" x14ac:dyDescent="0.25">
      <c r="E355" s="5" t="s">
        <v>876</v>
      </c>
    </row>
    <row r="356" spans="5:5" x14ac:dyDescent="0.25">
      <c r="E356" s="5" t="s">
        <v>877</v>
      </c>
    </row>
    <row r="357" spans="5:5" x14ac:dyDescent="0.25">
      <c r="E357" s="5" t="s">
        <v>878</v>
      </c>
    </row>
    <row r="358" spans="5:5" x14ac:dyDescent="0.25">
      <c r="E358" s="5" t="s">
        <v>879</v>
      </c>
    </row>
    <row r="359" spans="5:5" x14ac:dyDescent="0.25">
      <c r="E359" s="5" t="s">
        <v>880</v>
      </c>
    </row>
    <row r="360" spans="5:5" x14ac:dyDescent="0.25">
      <c r="E360" s="5" t="s">
        <v>881</v>
      </c>
    </row>
    <row r="361" spans="5:5" x14ac:dyDescent="0.25">
      <c r="E361" s="5" t="s">
        <v>882</v>
      </c>
    </row>
    <row r="362" spans="5:5" x14ac:dyDescent="0.25">
      <c r="E362" s="5" t="s">
        <v>883</v>
      </c>
    </row>
    <row r="363" spans="5:5" x14ac:dyDescent="0.25">
      <c r="E363" s="5" t="s">
        <v>884</v>
      </c>
    </row>
    <row r="364" spans="5:5" x14ac:dyDescent="0.25">
      <c r="E364" s="5" t="s">
        <v>885</v>
      </c>
    </row>
    <row r="365" spans="5:5" x14ac:dyDescent="0.25">
      <c r="E365" s="5" t="s">
        <v>886</v>
      </c>
    </row>
    <row r="366" spans="5:5" x14ac:dyDescent="0.25">
      <c r="E366" s="5" t="s">
        <v>887</v>
      </c>
    </row>
    <row r="367" spans="5:5" x14ac:dyDescent="0.25">
      <c r="E367" s="5" t="s">
        <v>888</v>
      </c>
    </row>
    <row r="368" spans="5:5" x14ac:dyDescent="0.25">
      <c r="E368" s="5" t="s">
        <v>889</v>
      </c>
    </row>
    <row r="369" spans="5:5" x14ac:dyDescent="0.25">
      <c r="E369" s="5" t="s">
        <v>890</v>
      </c>
    </row>
    <row r="370" spans="5:5" x14ac:dyDescent="0.25">
      <c r="E370" s="5" t="s">
        <v>891</v>
      </c>
    </row>
    <row r="371" spans="5:5" x14ac:dyDescent="0.25">
      <c r="E371" s="5" t="s">
        <v>892</v>
      </c>
    </row>
    <row r="372" spans="5:5" x14ac:dyDescent="0.25">
      <c r="E372" s="5" t="s">
        <v>893</v>
      </c>
    </row>
    <row r="373" spans="5:5" x14ac:dyDescent="0.25">
      <c r="E373" s="5" t="s">
        <v>894</v>
      </c>
    </row>
    <row r="374" spans="5:5" x14ac:dyDescent="0.25">
      <c r="E374" s="5" t="s">
        <v>895</v>
      </c>
    </row>
    <row r="375" spans="5:5" x14ac:dyDescent="0.25">
      <c r="E375" s="5" t="s">
        <v>896</v>
      </c>
    </row>
    <row r="376" spans="5:5" x14ac:dyDescent="0.25">
      <c r="E376" s="5" t="s">
        <v>897</v>
      </c>
    </row>
    <row r="377" spans="5:5" x14ac:dyDescent="0.25">
      <c r="E377" s="5" t="s">
        <v>898</v>
      </c>
    </row>
    <row r="378" spans="5:5" x14ac:dyDescent="0.25">
      <c r="E378" s="5" t="s">
        <v>899</v>
      </c>
    </row>
    <row r="379" spans="5:5" x14ac:dyDescent="0.25">
      <c r="E379" s="5" t="s">
        <v>900</v>
      </c>
    </row>
    <row r="380" spans="5:5" x14ac:dyDescent="0.25">
      <c r="E380" s="5" t="s">
        <v>901</v>
      </c>
    </row>
    <row r="381" spans="5:5" x14ac:dyDescent="0.25">
      <c r="E381" s="5" t="s">
        <v>902</v>
      </c>
    </row>
    <row r="382" spans="5:5" x14ac:dyDescent="0.25">
      <c r="E382" s="5" t="s">
        <v>903</v>
      </c>
    </row>
    <row r="383" spans="5:5" x14ac:dyDescent="0.25">
      <c r="E383" s="5" t="s">
        <v>904</v>
      </c>
    </row>
    <row r="384" spans="5:5" x14ac:dyDescent="0.25">
      <c r="E384" s="5" t="s">
        <v>905</v>
      </c>
    </row>
    <row r="385" spans="5:5" x14ac:dyDescent="0.25">
      <c r="E385" s="5" t="s">
        <v>906</v>
      </c>
    </row>
    <row r="386" spans="5:5" x14ac:dyDescent="0.25">
      <c r="E386" s="5" t="s">
        <v>907</v>
      </c>
    </row>
    <row r="387" spans="5:5" x14ac:dyDescent="0.25">
      <c r="E387" s="5" t="s">
        <v>908</v>
      </c>
    </row>
    <row r="388" spans="5:5" x14ac:dyDescent="0.25">
      <c r="E388" s="5" t="s">
        <v>909</v>
      </c>
    </row>
    <row r="389" spans="5:5" x14ac:dyDescent="0.25">
      <c r="E389" s="5" t="s">
        <v>910</v>
      </c>
    </row>
    <row r="390" spans="5:5" x14ac:dyDescent="0.25">
      <c r="E390" s="5" t="s">
        <v>911</v>
      </c>
    </row>
    <row r="391" spans="5:5" x14ac:dyDescent="0.25">
      <c r="E391" s="5" t="s">
        <v>912</v>
      </c>
    </row>
    <row r="392" spans="5:5" x14ac:dyDescent="0.25">
      <c r="E392" s="5" t="s">
        <v>913</v>
      </c>
    </row>
    <row r="393" spans="5:5" x14ac:dyDescent="0.25">
      <c r="E393" s="5" t="s">
        <v>914</v>
      </c>
    </row>
    <row r="394" spans="5:5" x14ac:dyDescent="0.25">
      <c r="E394" s="5" t="s">
        <v>915</v>
      </c>
    </row>
    <row r="395" spans="5:5" x14ac:dyDescent="0.25">
      <c r="E395" s="5" t="s">
        <v>916</v>
      </c>
    </row>
    <row r="396" spans="5:5" x14ac:dyDescent="0.25">
      <c r="E396" s="5" t="s">
        <v>917</v>
      </c>
    </row>
    <row r="397" spans="5:5" x14ac:dyDescent="0.25">
      <c r="E397" s="5" t="s">
        <v>918</v>
      </c>
    </row>
    <row r="398" spans="5:5" x14ac:dyDescent="0.25">
      <c r="E398" s="5" t="s">
        <v>919</v>
      </c>
    </row>
    <row r="399" spans="5:5" x14ac:dyDescent="0.25">
      <c r="E399" s="5" t="s">
        <v>920</v>
      </c>
    </row>
    <row r="400" spans="5:5" x14ac:dyDescent="0.25">
      <c r="E400" s="5" t="s">
        <v>921</v>
      </c>
    </row>
    <row r="401" spans="5:5" x14ac:dyDescent="0.25">
      <c r="E401" s="5" t="s">
        <v>922</v>
      </c>
    </row>
    <row r="402" spans="5:5" x14ac:dyDescent="0.25">
      <c r="E402" s="5" t="s">
        <v>923</v>
      </c>
    </row>
    <row r="403" spans="5:5" x14ac:dyDescent="0.25">
      <c r="E403" s="5" t="s">
        <v>924</v>
      </c>
    </row>
    <row r="404" spans="5:5" x14ac:dyDescent="0.25">
      <c r="E404" s="5" t="s">
        <v>925</v>
      </c>
    </row>
    <row r="405" spans="5:5" x14ac:dyDescent="0.25">
      <c r="E405" s="5" t="s">
        <v>926</v>
      </c>
    </row>
    <row r="406" spans="5:5" x14ac:dyDescent="0.25">
      <c r="E406" s="5" t="s">
        <v>927</v>
      </c>
    </row>
    <row r="407" spans="5:5" x14ac:dyDescent="0.25">
      <c r="E407" s="5" t="s">
        <v>928</v>
      </c>
    </row>
    <row r="408" spans="5:5" x14ac:dyDescent="0.25">
      <c r="E408" s="5" t="s">
        <v>929</v>
      </c>
    </row>
    <row r="409" spans="5:5" x14ac:dyDescent="0.25">
      <c r="E409" s="5" t="s">
        <v>930</v>
      </c>
    </row>
    <row r="410" spans="5:5" x14ac:dyDescent="0.25">
      <c r="E410" s="5" t="s">
        <v>931</v>
      </c>
    </row>
    <row r="411" spans="5:5" x14ac:dyDescent="0.25">
      <c r="E411" s="5" t="s">
        <v>932</v>
      </c>
    </row>
    <row r="412" spans="5:5" x14ac:dyDescent="0.25">
      <c r="E412" s="5" t="s">
        <v>933</v>
      </c>
    </row>
    <row r="413" spans="5:5" x14ac:dyDescent="0.25">
      <c r="E413" s="5" t="s">
        <v>934</v>
      </c>
    </row>
    <row r="414" spans="5:5" x14ac:dyDescent="0.25">
      <c r="E414" s="5" t="s">
        <v>935</v>
      </c>
    </row>
    <row r="415" spans="5:5" x14ac:dyDescent="0.25">
      <c r="E415" s="5" t="s">
        <v>936</v>
      </c>
    </row>
    <row r="416" spans="5:5" x14ac:dyDescent="0.25">
      <c r="E416" s="5" t="s">
        <v>937</v>
      </c>
    </row>
    <row r="417" spans="5:5" x14ac:dyDescent="0.25">
      <c r="E417" s="5" t="s">
        <v>938</v>
      </c>
    </row>
    <row r="418" spans="5:5" x14ac:dyDescent="0.25">
      <c r="E418" s="5" t="s">
        <v>939</v>
      </c>
    </row>
    <row r="419" spans="5:5" x14ac:dyDescent="0.25">
      <c r="E419" s="5" t="s">
        <v>940</v>
      </c>
    </row>
    <row r="420" spans="5:5" x14ac:dyDescent="0.25">
      <c r="E420" s="5" t="s">
        <v>941</v>
      </c>
    </row>
    <row r="421" spans="5:5" x14ac:dyDescent="0.25">
      <c r="E421" s="5" t="s">
        <v>942</v>
      </c>
    </row>
    <row r="422" spans="5:5" x14ac:dyDescent="0.25">
      <c r="E422" s="5" t="s">
        <v>943</v>
      </c>
    </row>
    <row r="423" spans="5:5" x14ac:dyDescent="0.25">
      <c r="E423" s="5" t="s">
        <v>944</v>
      </c>
    </row>
    <row r="424" spans="5:5" x14ac:dyDescent="0.25">
      <c r="E424" s="5" t="s">
        <v>945</v>
      </c>
    </row>
    <row r="425" spans="5:5" x14ac:dyDescent="0.25">
      <c r="E425" s="5" t="s">
        <v>946</v>
      </c>
    </row>
    <row r="426" spans="5:5" x14ac:dyDescent="0.25">
      <c r="E426" s="5" t="s">
        <v>947</v>
      </c>
    </row>
    <row r="427" spans="5:5" x14ac:dyDescent="0.25">
      <c r="E427" s="5" t="s">
        <v>948</v>
      </c>
    </row>
    <row r="428" spans="5:5" x14ac:dyDescent="0.25">
      <c r="E428" s="5" t="s">
        <v>949</v>
      </c>
    </row>
    <row r="429" spans="5:5" x14ac:dyDescent="0.25">
      <c r="E429" s="5" t="s">
        <v>950</v>
      </c>
    </row>
    <row r="430" spans="5:5" x14ac:dyDescent="0.25">
      <c r="E430" s="5" t="s">
        <v>951</v>
      </c>
    </row>
    <row r="431" spans="5:5" x14ac:dyDescent="0.25">
      <c r="E431" s="5" t="s">
        <v>952</v>
      </c>
    </row>
    <row r="432" spans="5:5" x14ac:dyDescent="0.25">
      <c r="E432" s="5" t="s">
        <v>953</v>
      </c>
    </row>
    <row r="433" spans="5:5" x14ac:dyDescent="0.25">
      <c r="E433" s="5" t="s">
        <v>954</v>
      </c>
    </row>
    <row r="434" spans="5:5" x14ac:dyDescent="0.25">
      <c r="E434" s="5" t="s">
        <v>955</v>
      </c>
    </row>
    <row r="435" spans="5:5" x14ac:dyDescent="0.25">
      <c r="E435" s="5" t="s">
        <v>956</v>
      </c>
    </row>
    <row r="436" spans="5:5" x14ac:dyDescent="0.25">
      <c r="E436" s="5" t="s">
        <v>957</v>
      </c>
    </row>
    <row r="437" spans="5:5" x14ac:dyDescent="0.25">
      <c r="E437" s="5" t="s">
        <v>958</v>
      </c>
    </row>
    <row r="438" spans="5:5" x14ac:dyDescent="0.25">
      <c r="E438" s="5" t="s">
        <v>959</v>
      </c>
    </row>
    <row r="439" spans="5:5" x14ac:dyDescent="0.25">
      <c r="E439" s="5" t="s">
        <v>960</v>
      </c>
    </row>
    <row r="440" spans="5:5" x14ac:dyDescent="0.25">
      <c r="E440" s="5" t="s">
        <v>961</v>
      </c>
    </row>
    <row r="441" spans="5:5" x14ac:dyDescent="0.25">
      <c r="E441" s="5" t="s">
        <v>962</v>
      </c>
    </row>
    <row r="442" spans="5:5" x14ac:dyDescent="0.25">
      <c r="E442" s="5" t="s">
        <v>963</v>
      </c>
    </row>
    <row r="443" spans="5:5" x14ac:dyDescent="0.25">
      <c r="E443" s="5" t="s">
        <v>964</v>
      </c>
    </row>
    <row r="444" spans="5:5" x14ac:dyDescent="0.25">
      <c r="E444" s="5" t="s">
        <v>965</v>
      </c>
    </row>
    <row r="445" spans="5:5" x14ac:dyDescent="0.25">
      <c r="E445" s="5" t="s">
        <v>966</v>
      </c>
    </row>
    <row r="446" spans="5:5" x14ac:dyDescent="0.25">
      <c r="E446" s="5" t="s">
        <v>967</v>
      </c>
    </row>
    <row r="447" spans="5:5" x14ac:dyDescent="0.25">
      <c r="E447" s="5" t="s">
        <v>968</v>
      </c>
    </row>
    <row r="448" spans="5:5" x14ac:dyDescent="0.25">
      <c r="E448" s="5" t="s">
        <v>969</v>
      </c>
    </row>
    <row r="449" spans="5:5" x14ac:dyDescent="0.25">
      <c r="E449" s="5" t="s">
        <v>970</v>
      </c>
    </row>
    <row r="450" spans="5:5" x14ac:dyDescent="0.25">
      <c r="E450" s="5" t="s">
        <v>971</v>
      </c>
    </row>
    <row r="451" spans="5:5" x14ac:dyDescent="0.25">
      <c r="E451" s="5" t="s">
        <v>972</v>
      </c>
    </row>
    <row r="452" spans="5:5" x14ac:dyDescent="0.25">
      <c r="E452" s="5" t="s">
        <v>973</v>
      </c>
    </row>
    <row r="453" spans="5:5" x14ac:dyDescent="0.25">
      <c r="E453" s="5" t="s">
        <v>974</v>
      </c>
    </row>
    <row r="454" spans="5:5" x14ac:dyDescent="0.25">
      <c r="E454" s="5" t="s">
        <v>975</v>
      </c>
    </row>
    <row r="455" spans="5:5" x14ac:dyDescent="0.25">
      <c r="E455" s="5" t="s">
        <v>976</v>
      </c>
    </row>
    <row r="456" spans="5:5" x14ac:dyDescent="0.25">
      <c r="E456" s="5" t="s">
        <v>977</v>
      </c>
    </row>
    <row r="457" spans="5:5" x14ac:dyDescent="0.25">
      <c r="E457" s="5" t="s">
        <v>978</v>
      </c>
    </row>
    <row r="458" spans="5:5" x14ac:dyDescent="0.25">
      <c r="E458" s="5" t="s">
        <v>979</v>
      </c>
    </row>
    <row r="459" spans="5:5" x14ac:dyDescent="0.25">
      <c r="E459" s="5" t="s">
        <v>980</v>
      </c>
    </row>
    <row r="460" spans="5:5" x14ac:dyDescent="0.25">
      <c r="E460" s="5" t="s">
        <v>981</v>
      </c>
    </row>
    <row r="461" spans="5:5" x14ac:dyDescent="0.25">
      <c r="E461" s="5" t="s">
        <v>982</v>
      </c>
    </row>
    <row r="462" spans="5:5" x14ac:dyDescent="0.25">
      <c r="E462" s="5" t="s">
        <v>983</v>
      </c>
    </row>
    <row r="463" spans="5:5" x14ac:dyDescent="0.25">
      <c r="E463" s="5" t="s">
        <v>984</v>
      </c>
    </row>
    <row r="464" spans="5:5" x14ac:dyDescent="0.25">
      <c r="E464" s="5" t="s">
        <v>985</v>
      </c>
    </row>
    <row r="465" spans="5:5" x14ac:dyDescent="0.25">
      <c r="E465" s="5" t="s">
        <v>986</v>
      </c>
    </row>
    <row r="466" spans="5:5" x14ac:dyDescent="0.25">
      <c r="E466" s="5" t="s">
        <v>987</v>
      </c>
    </row>
    <row r="467" spans="5:5" x14ac:dyDescent="0.25">
      <c r="E467" s="5" t="s">
        <v>988</v>
      </c>
    </row>
    <row r="468" spans="5:5" x14ac:dyDescent="0.25">
      <c r="E468" s="5" t="s">
        <v>989</v>
      </c>
    </row>
    <row r="469" spans="5:5" x14ac:dyDescent="0.25">
      <c r="E469" s="5" t="s">
        <v>990</v>
      </c>
    </row>
    <row r="470" spans="5:5" x14ac:dyDescent="0.25">
      <c r="E470" s="5" t="s">
        <v>991</v>
      </c>
    </row>
    <row r="471" spans="5:5" x14ac:dyDescent="0.25">
      <c r="E471" s="5" t="s">
        <v>992</v>
      </c>
    </row>
    <row r="472" spans="5:5" x14ac:dyDescent="0.25">
      <c r="E472" s="5" t="s">
        <v>993</v>
      </c>
    </row>
    <row r="473" spans="5:5" x14ac:dyDescent="0.25">
      <c r="E473" s="5" t="s">
        <v>994</v>
      </c>
    </row>
    <row r="474" spans="5:5" x14ac:dyDescent="0.25">
      <c r="E474" s="5" t="s">
        <v>995</v>
      </c>
    </row>
    <row r="475" spans="5:5" x14ac:dyDescent="0.25">
      <c r="E475" s="5" t="s">
        <v>996</v>
      </c>
    </row>
    <row r="476" spans="5:5" x14ac:dyDescent="0.25">
      <c r="E476" s="5" t="s">
        <v>997</v>
      </c>
    </row>
    <row r="477" spans="5:5" x14ac:dyDescent="0.25">
      <c r="E477" s="5" t="s">
        <v>998</v>
      </c>
    </row>
    <row r="478" spans="5:5" x14ac:dyDescent="0.25">
      <c r="E478" s="5" t="s">
        <v>999</v>
      </c>
    </row>
    <row r="479" spans="5:5" x14ac:dyDescent="0.25">
      <c r="E479" s="5" t="s">
        <v>1000</v>
      </c>
    </row>
    <row r="480" spans="5:5" x14ac:dyDescent="0.25">
      <c r="E480" s="5" t="s">
        <v>1001</v>
      </c>
    </row>
    <row r="481" spans="5:5" x14ac:dyDescent="0.25">
      <c r="E481" s="5" t="s">
        <v>1002</v>
      </c>
    </row>
    <row r="482" spans="5:5" x14ac:dyDescent="0.25">
      <c r="E482" s="5" t="s">
        <v>1003</v>
      </c>
    </row>
    <row r="483" spans="5:5" x14ac:dyDescent="0.25">
      <c r="E483" s="5" t="s">
        <v>1004</v>
      </c>
    </row>
    <row r="484" spans="5:5" x14ac:dyDescent="0.25">
      <c r="E484" s="5" t="s">
        <v>1005</v>
      </c>
    </row>
    <row r="485" spans="5:5" x14ac:dyDescent="0.25">
      <c r="E485" s="5" t="s">
        <v>1006</v>
      </c>
    </row>
    <row r="486" spans="5:5" x14ac:dyDescent="0.25">
      <c r="E486" s="5" t="s">
        <v>1007</v>
      </c>
    </row>
    <row r="487" spans="5:5" x14ac:dyDescent="0.25">
      <c r="E487" s="5" t="s">
        <v>1008</v>
      </c>
    </row>
    <row r="488" spans="5:5" x14ac:dyDescent="0.25">
      <c r="E488" s="5" t="s">
        <v>1009</v>
      </c>
    </row>
    <row r="489" spans="5:5" x14ac:dyDescent="0.25">
      <c r="E489" s="5" t="s">
        <v>1010</v>
      </c>
    </row>
    <row r="490" spans="5:5" x14ac:dyDescent="0.25">
      <c r="E490" s="5" t="s">
        <v>1011</v>
      </c>
    </row>
    <row r="491" spans="5:5" x14ac:dyDescent="0.25">
      <c r="E491" s="5" t="s">
        <v>1012</v>
      </c>
    </row>
    <row r="492" spans="5:5" x14ac:dyDescent="0.25">
      <c r="E492" s="5" t="s">
        <v>1013</v>
      </c>
    </row>
    <row r="493" spans="5:5" x14ac:dyDescent="0.25">
      <c r="E493" s="5" t="s">
        <v>1014</v>
      </c>
    </row>
    <row r="494" spans="5:5" x14ac:dyDescent="0.25">
      <c r="E494" s="5" t="s">
        <v>1015</v>
      </c>
    </row>
    <row r="495" spans="5:5" x14ac:dyDescent="0.25">
      <c r="E495" s="5" t="s">
        <v>1016</v>
      </c>
    </row>
    <row r="496" spans="5:5" x14ac:dyDescent="0.25">
      <c r="E496" s="5" t="s">
        <v>1017</v>
      </c>
    </row>
    <row r="497" spans="5:5" x14ac:dyDescent="0.25">
      <c r="E497" s="5" t="s">
        <v>1018</v>
      </c>
    </row>
    <row r="498" spans="5:5" x14ac:dyDescent="0.25">
      <c r="E498" s="5" t="s">
        <v>1019</v>
      </c>
    </row>
    <row r="499" spans="5:5" x14ac:dyDescent="0.25">
      <c r="E499" s="5" t="s">
        <v>1020</v>
      </c>
    </row>
    <row r="500" spans="5:5" x14ac:dyDescent="0.25">
      <c r="E500" s="5" t="s">
        <v>1021</v>
      </c>
    </row>
    <row r="501" spans="5:5" x14ac:dyDescent="0.25">
      <c r="E501" s="5" t="s">
        <v>1022</v>
      </c>
    </row>
    <row r="502" spans="5:5" x14ac:dyDescent="0.25">
      <c r="E502" s="5" t="s">
        <v>1023</v>
      </c>
    </row>
    <row r="503" spans="5:5" x14ac:dyDescent="0.25">
      <c r="E503" s="5" t="s">
        <v>1024</v>
      </c>
    </row>
    <row r="504" spans="5:5" x14ac:dyDescent="0.25">
      <c r="E504" s="5" t="s">
        <v>1025</v>
      </c>
    </row>
    <row r="505" spans="5:5" x14ac:dyDescent="0.25">
      <c r="E505" s="5" t="s">
        <v>1026</v>
      </c>
    </row>
    <row r="506" spans="5:5" x14ac:dyDescent="0.25">
      <c r="E506" s="5" t="s">
        <v>1027</v>
      </c>
    </row>
    <row r="507" spans="5:5" x14ac:dyDescent="0.25">
      <c r="E507" s="5" t="s">
        <v>1028</v>
      </c>
    </row>
    <row r="508" spans="5:5" x14ac:dyDescent="0.25">
      <c r="E508" s="5" t="s">
        <v>1029</v>
      </c>
    </row>
    <row r="509" spans="5:5" x14ac:dyDescent="0.25">
      <c r="E509" s="5" t="s">
        <v>1030</v>
      </c>
    </row>
    <row r="510" spans="5:5" x14ac:dyDescent="0.25">
      <c r="E510" s="5" t="s">
        <v>1031</v>
      </c>
    </row>
    <row r="511" spans="5:5" x14ac:dyDescent="0.25">
      <c r="E511" s="5" t="s">
        <v>1032</v>
      </c>
    </row>
    <row r="512" spans="5:5" x14ac:dyDescent="0.25">
      <c r="E512" s="5" t="s">
        <v>1033</v>
      </c>
    </row>
    <row r="513" spans="5:5" x14ac:dyDescent="0.25">
      <c r="E513" s="5" t="s">
        <v>1034</v>
      </c>
    </row>
    <row r="514" spans="5:5" x14ac:dyDescent="0.25">
      <c r="E514" s="5" t="s">
        <v>1035</v>
      </c>
    </row>
    <row r="515" spans="5:5" x14ac:dyDescent="0.25">
      <c r="E515" s="5" t="s">
        <v>1036</v>
      </c>
    </row>
    <row r="516" spans="5:5" x14ac:dyDescent="0.25">
      <c r="E516" s="5" t="s">
        <v>1037</v>
      </c>
    </row>
    <row r="517" spans="5:5" x14ac:dyDescent="0.25">
      <c r="E517" s="5" t="s">
        <v>1038</v>
      </c>
    </row>
    <row r="518" spans="5:5" x14ac:dyDescent="0.25">
      <c r="E518" s="5" t="s">
        <v>1039</v>
      </c>
    </row>
    <row r="519" spans="5:5" x14ac:dyDescent="0.25">
      <c r="E519" s="5" t="s">
        <v>1040</v>
      </c>
    </row>
    <row r="520" spans="5:5" x14ac:dyDescent="0.25">
      <c r="E520" s="5" t="s">
        <v>1041</v>
      </c>
    </row>
    <row r="521" spans="5:5" x14ac:dyDescent="0.25">
      <c r="E521" s="5" t="s">
        <v>1042</v>
      </c>
    </row>
    <row r="522" spans="5:5" x14ac:dyDescent="0.25">
      <c r="E522" s="5" t="s">
        <v>1043</v>
      </c>
    </row>
    <row r="523" spans="5:5" x14ac:dyDescent="0.25">
      <c r="E523" s="5" t="s">
        <v>1044</v>
      </c>
    </row>
    <row r="524" spans="5:5" x14ac:dyDescent="0.25">
      <c r="E524" s="5" t="s">
        <v>1045</v>
      </c>
    </row>
    <row r="525" spans="5:5" x14ac:dyDescent="0.25">
      <c r="E525" s="5" t="s">
        <v>1046</v>
      </c>
    </row>
    <row r="526" spans="5:5" x14ac:dyDescent="0.25">
      <c r="E526" s="5" t="s">
        <v>1047</v>
      </c>
    </row>
    <row r="527" spans="5:5" x14ac:dyDescent="0.25">
      <c r="E527" s="5" t="s">
        <v>1048</v>
      </c>
    </row>
    <row r="528" spans="5:5" x14ac:dyDescent="0.25">
      <c r="E528" s="5" t="s">
        <v>1049</v>
      </c>
    </row>
    <row r="529" spans="5:5" x14ac:dyDescent="0.25">
      <c r="E529" s="5" t="s">
        <v>1050</v>
      </c>
    </row>
    <row r="530" spans="5:5" x14ac:dyDescent="0.25">
      <c r="E530" s="5" t="s">
        <v>1051</v>
      </c>
    </row>
    <row r="531" spans="5:5" x14ac:dyDescent="0.25">
      <c r="E531" s="5" t="s">
        <v>1052</v>
      </c>
    </row>
    <row r="532" spans="5:5" x14ac:dyDescent="0.25">
      <c r="E532" s="5" t="s">
        <v>1053</v>
      </c>
    </row>
    <row r="533" spans="5:5" x14ac:dyDescent="0.25">
      <c r="E533" s="5" t="s">
        <v>1054</v>
      </c>
    </row>
    <row r="534" spans="5:5" x14ac:dyDescent="0.25">
      <c r="E534" s="5" t="s">
        <v>1055</v>
      </c>
    </row>
    <row r="535" spans="5:5" x14ac:dyDescent="0.25">
      <c r="E535" s="5" t="s">
        <v>1056</v>
      </c>
    </row>
    <row r="536" spans="5:5" x14ac:dyDescent="0.25">
      <c r="E536" s="5" t="s">
        <v>1057</v>
      </c>
    </row>
    <row r="537" spans="5:5" x14ac:dyDescent="0.25">
      <c r="E537" s="5" t="s">
        <v>1058</v>
      </c>
    </row>
    <row r="538" spans="5:5" x14ac:dyDescent="0.25">
      <c r="E538" s="5" t="s">
        <v>1059</v>
      </c>
    </row>
    <row r="539" spans="5:5" x14ac:dyDescent="0.25">
      <c r="E539" s="5" t="s">
        <v>1060</v>
      </c>
    </row>
    <row r="540" spans="5:5" x14ac:dyDescent="0.25">
      <c r="E540" s="5" t="s">
        <v>1061</v>
      </c>
    </row>
    <row r="541" spans="5:5" x14ac:dyDescent="0.25">
      <c r="E541" s="5" t="s">
        <v>1062</v>
      </c>
    </row>
    <row r="542" spans="5:5" x14ac:dyDescent="0.25">
      <c r="E542" s="5" t="s">
        <v>1063</v>
      </c>
    </row>
    <row r="543" spans="5:5" x14ac:dyDescent="0.25">
      <c r="E543" s="5" t="s">
        <v>1064</v>
      </c>
    </row>
    <row r="544" spans="5:5" x14ac:dyDescent="0.25">
      <c r="E544" s="5" t="s">
        <v>1065</v>
      </c>
    </row>
    <row r="545" spans="5:5" x14ac:dyDescent="0.25">
      <c r="E545" s="5" t="s">
        <v>1066</v>
      </c>
    </row>
    <row r="546" spans="5:5" x14ac:dyDescent="0.25">
      <c r="E546" s="5" t="s">
        <v>1067</v>
      </c>
    </row>
    <row r="547" spans="5:5" x14ac:dyDescent="0.25">
      <c r="E547" s="5" t="s">
        <v>1068</v>
      </c>
    </row>
    <row r="548" spans="5:5" x14ac:dyDescent="0.25">
      <c r="E548" s="5" t="s">
        <v>1069</v>
      </c>
    </row>
    <row r="549" spans="5:5" x14ac:dyDescent="0.25">
      <c r="E549" s="5" t="s">
        <v>1070</v>
      </c>
    </row>
    <row r="550" spans="5:5" x14ac:dyDescent="0.25">
      <c r="E550" s="5" t="s">
        <v>1071</v>
      </c>
    </row>
    <row r="551" spans="5:5" x14ac:dyDescent="0.25">
      <c r="E551" s="5" t="s">
        <v>1072</v>
      </c>
    </row>
    <row r="552" spans="5:5" x14ac:dyDescent="0.25">
      <c r="E552" s="5" t="s">
        <v>1073</v>
      </c>
    </row>
    <row r="553" spans="5:5" x14ac:dyDescent="0.25">
      <c r="E553" s="5" t="s">
        <v>1074</v>
      </c>
    </row>
    <row r="554" spans="5:5" x14ac:dyDescent="0.25">
      <c r="E554" s="5" t="s">
        <v>1075</v>
      </c>
    </row>
    <row r="555" spans="5:5" x14ac:dyDescent="0.25">
      <c r="E555" s="5" t="s">
        <v>1076</v>
      </c>
    </row>
    <row r="556" spans="5:5" x14ac:dyDescent="0.25">
      <c r="E556" s="5" t="s">
        <v>1077</v>
      </c>
    </row>
    <row r="557" spans="5:5" x14ac:dyDescent="0.25">
      <c r="E557" s="5" t="s">
        <v>1078</v>
      </c>
    </row>
    <row r="558" spans="5:5" x14ac:dyDescent="0.25">
      <c r="E558" s="5" t="s">
        <v>1079</v>
      </c>
    </row>
    <row r="559" spans="5:5" x14ac:dyDescent="0.25">
      <c r="E559" s="5" t="s">
        <v>1080</v>
      </c>
    </row>
    <row r="560" spans="5:5" x14ac:dyDescent="0.25">
      <c r="E560" s="5" t="s">
        <v>1081</v>
      </c>
    </row>
    <row r="561" spans="5:5" x14ac:dyDescent="0.25">
      <c r="E561" s="5" t="s">
        <v>1082</v>
      </c>
    </row>
    <row r="562" spans="5:5" x14ac:dyDescent="0.25">
      <c r="E562" s="5" t="s">
        <v>1083</v>
      </c>
    </row>
    <row r="563" spans="5:5" x14ac:dyDescent="0.25">
      <c r="E563" s="5" t="s">
        <v>1084</v>
      </c>
    </row>
    <row r="564" spans="5:5" x14ac:dyDescent="0.25">
      <c r="E564" s="5" t="s">
        <v>1085</v>
      </c>
    </row>
    <row r="565" spans="5:5" x14ac:dyDescent="0.25">
      <c r="E565" s="5" t="s">
        <v>1086</v>
      </c>
    </row>
    <row r="566" spans="5:5" x14ac:dyDescent="0.25">
      <c r="E566" s="5" t="s">
        <v>1087</v>
      </c>
    </row>
    <row r="567" spans="5:5" x14ac:dyDescent="0.25">
      <c r="E567" s="5" t="s">
        <v>1088</v>
      </c>
    </row>
    <row r="568" spans="5:5" x14ac:dyDescent="0.25">
      <c r="E568" s="5" t="s">
        <v>1089</v>
      </c>
    </row>
    <row r="569" spans="5:5" x14ac:dyDescent="0.25">
      <c r="E569" s="5" t="s">
        <v>1090</v>
      </c>
    </row>
    <row r="570" spans="5:5" x14ac:dyDescent="0.25">
      <c r="E570" s="5" t="s">
        <v>1091</v>
      </c>
    </row>
    <row r="571" spans="5:5" x14ac:dyDescent="0.25">
      <c r="E571" s="5" t="s">
        <v>1092</v>
      </c>
    </row>
    <row r="572" spans="5:5" x14ac:dyDescent="0.25">
      <c r="E572" s="5" t="s">
        <v>1093</v>
      </c>
    </row>
    <row r="573" spans="5:5" x14ac:dyDescent="0.25">
      <c r="E573" s="5" t="s">
        <v>1094</v>
      </c>
    </row>
    <row r="574" spans="5:5" x14ac:dyDescent="0.25">
      <c r="E574" s="5" t="s">
        <v>1095</v>
      </c>
    </row>
    <row r="575" spans="5:5" x14ac:dyDescent="0.25">
      <c r="E575" s="5" t="s">
        <v>1096</v>
      </c>
    </row>
    <row r="576" spans="5:5" x14ac:dyDescent="0.25">
      <c r="E576" s="5" t="s">
        <v>1097</v>
      </c>
    </row>
    <row r="577" spans="5:5" x14ac:dyDescent="0.25">
      <c r="E577" s="5" t="s">
        <v>1098</v>
      </c>
    </row>
    <row r="578" spans="5:5" x14ac:dyDescent="0.25">
      <c r="E578" s="5" t="s">
        <v>1099</v>
      </c>
    </row>
    <row r="579" spans="5:5" x14ac:dyDescent="0.25">
      <c r="E579" s="5" t="s">
        <v>1100</v>
      </c>
    </row>
    <row r="580" spans="5:5" x14ac:dyDescent="0.25">
      <c r="E580" s="5" t="s">
        <v>1101</v>
      </c>
    </row>
    <row r="581" spans="5:5" x14ac:dyDescent="0.25">
      <c r="E581" s="5" t="s">
        <v>1102</v>
      </c>
    </row>
    <row r="582" spans="5:5" x14ac:dyDescent="0.25">
      <c r="E582" s="5" t="s">
        <v>1103</v>
      </c>
    </row>
    <row r="583" spans="5:5" x14ac:dyDescent="0.25">
      <c r="E583" s="5" t="s">
        <v>1104</v>
      </c>
    </row>
    <row r="584" spans="5:5" x14ac:dyDescent="0.25">
      <c r="E584" s="5" t="s">
        <v>1105</v>
      </c>
    </row>
    <row r="585" spans="5:5" x14ac:dyDescent="0.25">
      <c r="E585" s="5" t="s">
        <v>1106</v>
      </c>
    </row>
    <row r="586" spans="5:5" x14ac:dyDescent="0.25">
      <c r="E586" s="5" t="s">
        <v>1107</v>
      </c>
    </row>
    <row r="587" spans="5:5" x14ac:dyDescent="0.25">
      <c r="E587" s="5" t="s">
        <v>1108</v>
      </c>
    </row>
    <row r="588" spans="5:5" x14ac:dyDescent="0.25">
      <c r="E588" s="5" t="s">
        <v>1109</v>
      </c>
    </row>
    <row r="589" spans="5:5" x14ac:dyDescent="0.25">
      <c r="E589" s="5" t="s">
        <v>1110</v>
      </c>
    </row>
    <row r="590" spans="5:5" x14ac:dyDescent="0.25">
      <c r="E590" s="5" t="s">
        <v>1111</v>
      </c>
    </row>
    <row r="591" spans="5:5" x14ac:dyDescent="0.25">
      <c r="E591" s="5" t="s">
        <v>1112</v>
      </c>
    </row>
    <row r="592" spans="5:5" x14ac:dyDescent="0.25">
      <c r="E592" s="5" t="s">
        <v>1113</v>
      </c>
    </row>
    <row r="593" spans="5:5" x14ac:dyDescent="0.25">
      <c r="E593" s="5" t="s">
        <v>1114</v>
      </c>
    </row>
    <row r="594" spans="5:5" x14ac:dyDescent="0.25">
      <c r="E594" s="5" t="s">
        <v>1115</v>
      </c>
    </row>
    <row r="595" spans="5:5" x14ac:dyDescent="0.25">
      <c r="E595" s="5" t="s">
        <v>1116</v>
      </c>
    </row>
    <row r="596" spans="5:5" x14ac:dyDescent="0.25">
      <c r="E596" s="5" t="s">
        <v>1117</v>
      </c>
    </row>
    <row r="597" spans="5:5" x14ac:dyDescent="0.25">
      <c r="E597" s="5" t="s">
        <v>1118</v>
      </c>
    </row>
    <row r="598" spans="5:5" x14ac:dyDescent="0.25">
      <c r="E598" s="5" t="s">
        <v>1119</v>
      </c>
    </row>
    <row r="599" spans="5:5" x14ac:dyDescent="0.25">
      <c r="E599" s="5" t="s">
        <v>1120</v>
      </c>
    </row>
    <row r="600" spans="5:5" x14ac:dyDescent="0.25">
      <c r="E600" s="5" t="s">
        <v>1121</v>
      </c>
    </row>
    <row r="601" spans="5:5" x14ac:dyDescent="0.25">
      <c r="E601" s="5" t="s">
        <v>1122</v>
      </c>
    </row>
    <row r="602" spans="5:5" x14ac:dyDescent="0.25">
      <c r="E602" s="5" t="s">
        <v>1123</v>
      </c>
    </row>
    <row r="603" spans="5:5" x14ac:dyDescent="0.25">
      <c r="E603" s="5" t="s">
        <v>1124</v>
      </c>
    </row>
    <row r="604" spans="5:5" x14ac:dyDescent="0.25">
      <c r="E604" s="5" t="s">
        <v>1125</v>
      </c>
    </row>
    <row r="605" spans="5:5" x14ac:dyDescent="0.25">
      <c r="E605" s="5" t="s">
        <v>1126</v>
      </c>
    </row>
    <row r="606" spans="5:5" x14ac:dyDescent="0.25">
      <c r="E606" s="5" t="s">
        <v>1127</v>
      </c>
    </row>
    <row r="607" spans="5:5" x14ac:dyDescent="0.25">
      <c r="E607" s="5" t="s">
        <v>1128</v>
      </c>
    </row>
    <row r="608" spans="5:5" x14ac:dyDescent="0.25">
      <c r="E608" s="5" t="s">
        <v>1129</v>
      </c>
    </row>
    <row r="609" spans="5:5" x14ac:dyDescent="0.25">
      <c r="E609" s="5" t="s">
        <v>1130</v>
      </c>
    </row>
    <row r="610" spans="5:5" x14ac:dyDescent="0.25">
      <c r="E610" s="5" t="s">
        <v>1131</v>
      </c>
    </row>
    <row r="611" spans="5:5" x14ac:dyDescent="0.25">
      <c r="E611" s="5" t="s">
        <v>1132</v>
      </c>
    </row>
    <row r="612" spans="5:5" x14ac:dyDescent="0.25">
      <c r="E612" s="5" t="s">
        <v>1133</v>
      </c>
    </row>
    <row r="613" spans="5:5" x14ac:dyDescent="0.25">
      <c r="E613" s="5" t="s">
        <v>1134</v>
      </c>
    </row>
    <row r="614" spans="5:5" x14ac:dyDescent="0.25">
      <c r="E614" s="5" t="s">
        <v>1135</v>
      </c>
    </row>
    <row r="615" spans="5:5" x14ac:dyDescent="0.25">
      <c r="E615" s="5" t="s">
        <v>1136</v>
      </c>
    </row>
    <row r="616" spans="5:5" x14ac:dyDescent="0.25">
      <c r="E616" s="5" t="s">
        <v>1137</v>
      </c>
    </row>
    <row r="617" spans="5:5" x14ac:dyDescent="0.25">
      <c r="E617" s="5" t="s">
        <v>1138</v>
      </c>
    </row>
    <row r="618" spans="5:5" x14ac:dyDescent="0.25">
      <c r="E618" s="5" t="s">
        <v>1139</v>
      </c>
    </row>
    <row r="619" spans="5:5" x14ac:dyDescent="0.25">
      <c r="E619" s="5" t="s">
        <v>1140</v>
      </c>
    </row>
    <row r="620" spans="5:5" x14ac:dyDescent="0.25">
      <c r="E620" s="5" t="s">
        <v>1141</v>
      </c>
    </row>
    <row r="621" spans="5:5" x14ac:dyDescent="0.25">
      <c r="E621" s="5" t="s">
        <v>1142</v>
      </c>
    </row>
    <row r="622" spans="5:5" x14ac:dyDescent="0.25">
      <c r="E622" s="5" t="s">
        <v>1143</v>
      </c>
    </row>
    <row r="623" spans="5:5" x14ac:dyDescent="0.25">
      <c r="E623" s="5" t="s">
        <v>1144</v>
      </c>
    </row>
    <row r="624" spans="5:5" x14ac:dyDescent="0.25">
      <c r="E624" s="5" t="s">
        <v>1145</v>
      </c>
    </row>
    <row r="625" spans="5:5" x14ac:dyDescent="0.25">
      <c r="E625" s="5" t="s">
        <v>1146</v>
      </c>
    </row>
    <row r="626" spans="5:5" x14ac:dyDescent="0.25">
      <c r="E626" s="5" t="s">
        <v>1147</v>
      </c>
    </row>
    <row r="627" spans="5:5" x14ac:dyDescent="0.25">
      <c r="E627" s="5" t="s">
        <v>1148</v>
      </c>
    </row>
    <row r="628" spans="5:5" x14ac:dyDescent="0.25">
      <c r="E628" s="5" t="s">
        <v>1149</v>
      </c>
    </row>
    <row r="629" spans="5:5" x14ac:dyDescent="0.25">
      <c r="E629" s="5" t="s">
        <v>1150</v>
      </c>
    </row>
    <row r="630" spans="5:5" x14ac:dyDescent="0.25">
      <c r="E630" s="5" t="s">
        <v>1151</v>
      </c>
    </row>
    <row r="631" spans="5:5" x14ac:dyDescent="0.25">
      <c r="E631" s="5" t="s">
        <v>1152</v>
      </c>
    </row>
    <row r="632" spans="5:5" x14ac:dyDescent="0.25">
      <c r="E632" s="5" t="s">
        <v>1153</v>
      </c>
    </row>
    <row r="633" spans="5:5" x14ac:dyDescent="0.25">
      <c r="E633" s="5" t="s">
        <v>1154</v>
      </c>
    </row>
    <row r="634" spans="5:5" x14ac:dyDescent="0.25">
      <c r="E634" s="5" t="s">
        <v>1155</v>
      </c>
    </row>
    <row r="635" spans="5:5" x14ac:dyDescent="0.25">
      <c r="E635" s="5" t="s">
        <v>1156</v>
      </c>
    </row>
    <row r="636" spans="5:5" x14ac:dyDescent="0.25">
      <c r="E636" s="5" t="s">
        <v>1157</v>
      </c>
    </row>
    <row r="637" spans="5:5" x14ac:dyDescent="0.25">
      <c r="E637" s="5" t="s">
        <v>1158</v>
      </c>
    </row>
    <row r="638" spans="5:5" x14ac:dyDescent="0.25">
      <c r="E638" s="5" t="s">
        <v>1159</v>
      </c>
    </row>
    <row r="639" spans="5:5" x14ac:dyDescent="0.25">
      <c r="E639" s="5" t="s">
        <v>1160</v>
      </c>
    </row>
    <row r="640" spans="5:5" x14ac:dyDescent="0.25">
      <c r="E640" s="5" t="s">
        <v>1161</v>
      </c>
    </row>
    <row r="641" spans="5:5" x14ac:dyDescent="0.25">
      <c r="E641" s="5" t="s">
        <v>1162</v>
      </c>
    </row>
    <row r="642" spans="5:5" x14ac:dyDescent="0.25">
      <c r="E642" s="5" t="s">
        <v>1163</v>
      </c>
    </row>
    <row r="643" spans="5:5" x14ac:dyDescent="0.25">
      <c r="E643" s="5" t="s">
        <v>1164</v>
      </c>
    </row>
    <row r="644" spans="5:5" x14ac:dyDescent="0.25">
      <c r="E644" s="5" t="s">
        <v>1165</v>
      </c>
    </row>
    <row r="645" spans="5:5" x14ac:dyDescent="0.25">
      <c r="E645" s="5" t="s">
        <v>1166</v>
      </c>
    </row>
    <row r="646" spans="5:5" x14ac:dyDescent="0.25">
      <c r="E646" s="5" t="s">
        <v>1167</v>
      </c>
    </row>
    <row r="647" spans="5:5" x14ac:dyDescent="0.25">
      <c r="E647" s="5" t="s">
        <v>1168</v>
      </c>
    </row>
    <row r="648" spans="5:5" x14ac:dyDescent="0.25">
      <c r="E648" s="5" t="s">
        <v>1169</v>
      </c>
    </row>
    <row r="649" spans="5:5" x14ac:dyDescent="0.25">
      <c r="E649" s="5" t="s">
        <v>1170</v>
      </c>
    </row>
    <row r="650" spans="5:5" x14ac:dyDescent="0.25">
      <c r="E650" s="5" t="s">
        <v>1171</v>
      </c>
    </row>
    <row r="651" spans="5:5" x14ac:dyDescent="0.25">
      <c r="E651" s="5" t="s">
        <v>1172</v>
      </c>
    </row>
    <row r="652" spans="5:5" x14ac:dyDescent="0.25">
      <c r="E652" s="5" t="s">
        <v>1173</v>
      </c>
    </row>
    <row r="653" spans="5:5" x14ac:dyDescent="0.25">
      <c r="E653" s="5" t="s">
        <v>1174</v>
      </c>
    </row>
    <row r="654" spans="5:5" x14ac:dyDescent="0.25">
      <c r="E654" s="5" t="s">
        <v>1175</v>
      </c>
    </row>
    <row r="655" spans="5:5" x14ac:dyDescent="0.25">
      <c r="E655" s="5" t="s">
        <v>1176</v>
      </c>
    </row>
    <row r="656" spans="5:5" x14ac:dyDescent="0.25">
      <c r="E656" s="5" t="s">
        <v>1177</v>
      </c>
    </row>
    <row r="657" spans="5:5" x14ac:dyDescent="0.25">
      <c r="E657" s="5" t="s">
        <v>1178</v>
      </c>
    </row>
    <row r="658" spans="5:5" x14ac:dyDescent="0.25">
      <c r="E658" s="5" t="s">
        <v>1179</v>
      </c>
    </row>
    <row r="659" spans="5:5" x14ac:dyDescent="0.25">
      <c r="E659" s="5" t="s">
        <v>1180</v>
      </c>
    </row>
    <row r="660" spans="5:5" x14ac:dyDescent="0.25">
      <c r="E660" s="5" t="s">
        <v>1181</v>
      </c>
    </row>
    <row r="661" spans="5:5" x14ac:dyDescent="0.25">
      <c r="E661" s="5" t="s">
        <v>1182</v>
      </c>
    </row>
    <row r="662" spans="5:5" x14ac:dyDescent="0.25">
      <c r="E662" s="5" t="s">
        <v>1183</v>
      </c>
    </row>
    <row r="663" spans="5:5" x14ac:dyDescent="0.25">
      <c r="E663" s="5" t="s">
        <v>1184</v>
      </c>
    </row>
    <row r="664" spans="5:5" x14ac:dyDescent="0.25">
      <c r="E664" s="5" t="s">
        <v>1185</v>
      </c>
    </row>
    <row r="665" spans="5:5" x14ac:dyDescent="0.25">
      <c r="E665" s="5" t="s">
        <v>1186</v>
      </c>
    </row>
    <row r="666" spans="5:5" x14ac:dyDescent="0.25">
      <c r="E666" s="5" t="s">
        <v>1187</v>
      </c>
    </row>
    <row r="667" spans="5:5" x14ac:dyDescent="0.25">
      <c r="E667" s="5" t="s">
        <v>1188</v>
      </c>
    </row>
    <row r="668" spans="5:5" x14ac:dyDescent="0.25">
      <c r="E668" s="5" t="s">
        <v>1189</v>
      </c>
    </row>
    <row r="669" spans="5:5" x14ac:dyDescent="0.25">
      <c r="E669" s="5" t="s">
        <v>1190</v>
      </c>
    </row>
    <row r="670" spans="5:5" x14ac:dyDescent="0.25">
      <c r="E670" s="5" t="s">
        <v>1191</v>
      </c>
    </row>
    <row r="671" spans="5:5" x14ac:dyDescent="0.25">
      <c r="E671" s="5" t="s">
        <v>1192</v>
      </c>
    </row>
    <row r="672" spans="5:5" x14ac:dyDescent="0.25">
      <c r="E672" s="5" t="s">
        <v>1193</v>
      </c>
    </row>
    <row r="673" spans="5:5" x14ac:dyDescent="0.25">
      <c r="E673" s="5" t="s">
        <v>1194</v>
      </c>
    </row>
    <row r="674" spans="5:5" x14ac:dyDescent="0.25">
      <c r="E674" s="5" t="s">
        <v>1195</v>
      </c>
    </row>
    <row r="675" spans="5:5" x14ac:dyDescent="0.25">
      <c r="E675" s="5" t="s">
        <v>1196</v>
      </c>
    </row>
    <row r="676" spans="5:5" x14ac:dyDescent="0.25">
      <c r="E676" s="5" t="s">
        <v>1197</v>
      </c>
    </row>
    <row r="677" spans="5:5" x14ac:dyDescent="0.25">
      <c r="E677" s="5" t="s">
        <v>1198</v>
      </c>
    </row>
    <row r="678" spans="5:5" x14ac:dyDescent="0.25">
      <c r="E678" s="5" t="s">
        <v>1199</v>
      </c>
    </row>
    <row r="679" spans="5:5" x14ac:dyDescent="0.25">
      <c r="E679" s="5" t="s">
        <v>1200</v>
      </c>
    </row>
    <row r="680" spans="5:5" x14ac:dyDescent="0.25">
      <c r="E680" s="5" t="s">
        <v>1201</v>
      </c>
    </row>
    <row r="681" spans="5:5" x14ac:dyDescent="0.25">
      <c r="E681" s="5" t="s">
        <v>1202</v>
      </c>
    </row>
    <row r="682" spans="5:5" x14ac:dyDescent="0.25">
      <c r="E682" s="5" t="s">
        <v>1203</v>
      </c>
    </row>
    <row r="683" spans="5:5" x14ac:dyDescent="0.25">
      <c r="E683" s="5" t="s">
        <v>1204</v>
      </c>
    </row>
    <row r="684" spans="5:5" x14ac:dyDescent="0.25">
      <c r="E684" s="5" t="s">
        <v>1205</v>
      </c>
    </row>
    <row r="685" spans="5:5" x14ac:dyDescent="0.25">
      <c r="E685" s="5" t="s">
        <v>1206</v>
      </c>
    </row>
    <row r="686" spans="5:5" x14ac:dyDescent="0.25">
      <c r="E686" s="5" t="s">
        <v>1207</v>
      </c>
    </row>
    <row r="687" spans="5:5" x14ac:dyDescent="0.25">
      <c r="E687" s="5" t="s">
        <v>1208</v>
      </c>
    </row>
    <row r="688" spans="5:5" x14ac:dyDescent="0.25">
      <c r="E688" s="5" t="s">
        <v>1209</v>
      </c>
    </row>
    <row r="689" spans="5:5" x14ac:dyDescent="0.25">
      <c r="E689" s="5" t="s">
        <v>1210</v>
      </c>
    </row>
    <row r="690" spans="5:5" x14ac:dyDescent="0.25">
      <c r="E690" s="5" t="s">
        <v>1211</v>
      </c>
    </row>
    <row r="691" spans="5:5" x14ac:dyDescent="0.25">
      <c r="E691" s="5" t="s">
        <v>1212</v>
      </c>
    </row>
    <row r="692" spans="5:5" x14ac:dyDescent="0.25">
      <c r="E692" s="5" t="s">
        <v>1213</v>
      </c>
    </row>
    <row r="693" spans="5:5" x14ac:dyDescent="0.25">
      <c r="E693" s="5" t="s">
        <v>1214</v>
      </c>
    </row>
    <row r="694" spans="5:5" x14ac:dyDescent="0.25">
      <c r="E694" s="5" t="s">
        <v>1215</v>
      </c>
    </row>
    <row r="695" spans="5:5" x14ac:dyDescent="0.25">
      <c r="E695" s="5" t="s">
        <v>1216</v>
      </c>
    </row>
    <row r="696" spans="5:5" x14ac:dyDescent="0.25">
      <c r="E696" s="5" t="s">
        <v>1217</v>
      </c>
    </row>
    <row r="697" spans="5:5" x14ac:dyDescent="0.25">
      <c r="E697" s="5" t="s">
        <v>1218</v>
      </c>
    </row>
    <row r="698" spans="5:5" x14ac:dyDescent="0.25">
      <c r="E698" s="5" t="s">
        <v>1219</v>
      </c>
    </row>
    <row r="699" spans="5:5" x14ac:dyDescent="0.25">
      <c r="E699" s="5" t="s">
        <v>1220</v>
      </c>
    </row>
    <row r="700" spans="5:5" x14ac:dyDescent="0.25">
      <c r="E700" s="5" t="s">
        <v>1221</v>
      </c>
    </row>
    <row r="701" spans="5:5" x14ac:dyDescent="0.25">
      <c r="E701" s="5" t="s">
        <v>1222</v>
      </c>
    </row>
    <row r="702" spans="5:5" x14ac:dyDescent="0.25">
      <c r="E702" s="5" t="s">
        <v>1223</v>
      </c>
    </row>
    <row r="703" spans="5:5" x14ac:dyDescent="0.25">
      <c r="E703" s="5" t="s">
        <v>1224</v>
      </c>
    </row>
    <row r="704" spans="5:5" x14ac:dyDescent="0.25">
      <c r="E704" s="5" t="s">
        <v>1225</v>
      </c>
    </row>
    <row r="705" spans="5:5" x14ac:dyDescent="0.25">
      <c r="E705" s="5" t="s">
        <v>1226</v>
      </c>
    </row>
    <row r="706" spans="5:5" x14ac:dyDescent="0.25">
      <c r="E706" s="5" t="s">
        <v>1227</v>
      </c>
    </row>
    <row r="707" spans="5:5" x14ac:dyDescent="0.25">
      <c r="E707" s="5" t="s">
        <v>1228</v>
      </c>
    </row>
    <row r="708" spans="5:5" x14ac:dyDescent="0.25">
      <c r="E708" s="5" t="s">
        <v>1229</v>
      </c>
    </row>
    <row r="709" spans="5:5" x14ac:dyDescent="0.25">
      <c r="E709" s="5" t="s">
        <v>1230</v>
      </c>
    </row>
    <row r="710" spans="5:5" x14ac:dyDescent="0.25">
      <c r="E710" s="5" t="s">
        <v>1231</v>
      </c>
    </row>
    <row r="711" spans="5:5" x14ac:dyDescent="0.25">
      <c r="E711" s="5" t="s">
        <v>1232</v>
      </c>
    </row>
    <row r="712" spans="5:5" x14ac:dyDescent="0.25">
      <c r="E712" s="5" t="s">
        <v>1233</v>
      </c>
    </row>
    <row r="713" spans="5:5" x14ac:dyDescent="0.25">
      <c r="E713" s="5" t="s">
        <v>1234</v>
      </c>
    </row>
    <row r="714" spans="5:5" x14ac:dyDescent="0.25">
      <c r="E714" s="5" t="s">
        <v>1235</v>
      </c>
    </row>
    <row r="715" spans="5:5" x14ac:dyDescent="0.25">
      <c r="E715" s="5" t="s">
        <v>1236</v>
      </c>
    </row>
    <row r="716" spans="5:5" x14ac:dyDescent="0.25">
      <c r="E716" s="5" t="s">
        <v>1237</v>
      </c>
    </row>
    <row r="717" spans="5:5" x14ac:dyDescent="0.25">
      <c r="E717" s="5" t="s">
        <v>1238</v>
      </c>
    </row>
    <row r="718" spans="5:5" x14ac:dyDescent="0.25">
      <c r="E718" s="5" t="s">
        <v>1239</v>
      </c>
    </row>
    <row r="719" spans="5:5" x14ac:dyDescent="0.25">
      <c r="E719" s="5" t="s">
        <v>1240</v>
      </c>
    </row>
    <row r="720" spans="5:5" x14ac:dyDescent="0.25">
      <c r="E720" s="5" t="s">
        <v>1241</v>
      </c>
    </row>
    <row r="721" spans="5:5" x14ac:dyDescent="0.25">
      <c r="E721" s="5" t="s">
        <v>1242</v>
      </c>
    </row>
    <row r="722" spans="5:5" x14ac:dyDescent="0.25">
      <c r="E722" s="5" t="s">
        <v>1243</v>
      </c>
    </row>
    <row r="723" spans="5:5" x14ac:dyDescent="0.25">
      <c r="E723" s="5" t="s">
        <v>1244</v>
      </c>
    </row>
    <row r="724" spans="5:5" x14ac:dyDescent="0.25">
      <c r="E724" s="5" t="s">
        <v>1245</v>
      </c>
    </row>
    <row r="725" spans="5:5" x14ac:dyDescent="0.25">
      <c r="E725" s="5" t="s">
        <v>1246</v>
      </c>
    </row>
    <row r="726" spans="5:5" x14ac:dyDescent="0.25">
      <c r="E726" s="5" t="s">
        <v>1247</v>
      </c>
    </row>
    <row r="727" spans="5:5" x14ac:dyDescent="0.25">
      <c r="E727" s="5" t="s">
        <v>1248</v>
      </c>
    </row>
    <row r="728" spans="5:5" x14ac:dyDescent="0.25">
      <c r="E728" s="5" t="s">
        <v>1249</v>
      </c>
    </row>
    <row r="729" spans="5:5" x14ac:dyDescent="0.25">
      <c r="E729" s="5" t="s">
        <v>1250</v>
      </c>
    </row>
    <row r="730" spans="5:5" x14ac:dyDescent="0.25">
      <c r="E730" s="5" t="s">
        <v>1251</v>
      </c>
    </row>
    <row r="731" spans="5:5" x14ac:dyDescent="0.25">
      <c r="E731" s="5" t="s">
        <v>1252</v>
      </c>
    </row>
    <row r="732" spans="5:5" x14ac:dyDescent="0.25">
      <c r="E732" s="5" t="s">
        <v>1253</v>
      </c>
    </row>
    <row r="733" spans="5:5" x14ac:dyDescent="0.25">
      <c r="E733" s="5" t="s">
        <v>1254</v>
      </c>
    </row>
    <row r="734" spans="5:5" x14ac:dyDescent="0.25">
      <c r="E734" s="5" t="s">
        <v>1255</v>
      </c>
    </row>
    <row r="735" spans="5:5" x14ac:dyDescent="0.25">
      <c r="E735" s="5" t="s">
        <v>1256</v>
      </c>
    </row>
    <row r="736" spans="5:5" x14ac:dyDescent="0.25">
      <c r="E736" s="5" t="s">
        <v>1257</v>
      </c>
    </row>
    <row r="737" spans="5:5" x14ac:dyDescent="0.25">
      <c r="E737" s="5" t="s">
        <v>1258</v>
      </c>
    </row>
    <row r="738" spans="5:5" x14ac:dyDescent="0.25">
      <c r="E738" s="5" t="s">
        <v>1259</v>
      </c>
    </row>
    <row r="739" spans="5:5" x14ac:dyDescent="0.25">
      <c r="E739" s="5" t="s">
        <v>1260</v>
      </c>
    </row>
    <row r="740" spans="5:5" x14ac:dyDescent="0.25">
      <c r="E740" s="5" t="s">
        <v>1261</v>
      </c>
    </row>
    <row r="741" spans="5:5" x14ac:dyDescent="0.25">
      <c r="E741" s="5" t="s">
        <v>1262</v>
      </c>
    </row>
    <row r="742" spans="5:5" x14ac:dyDescent="0.25">
      <c r="E742" s="5" t="s">
        <v>1263</v>
      </c>
    </row>
    <row r="743" spans="5:5" x14ac:dyDescent="0.25">
      <c r="E743" s="5" t="s">
        <v>1264</v>
      </c>
    </row>
    <row r="744" spans="5:5" x14ac:dyDescent="0.25">
      <c r="E744" s="5" t="s">
        <v>1265</v>
      </c>
    </row>
    <row r="745" spans="5:5" x14ac:dyDescent="0.25">
      <c r="E745" s="5" t="s">
        <v>1266</v>
      </c>
    </row>
    <row r="746" spans="5:5" x14ac:dyDescent="0.25">
      <c r="E746" s="5" t="s">
        <v>1267</v>
      </c>
    </row>
    <row r="747" spans="5:5" x14ac:dyDescent="0.25">
      <c r="E747" s="5" t="s">
        <v>1268</v>
      </c>
    </row>
    <row r="748" spans="5:5" x14ac:dyDescent="0.25">
      <c r="E748" s="5" t="s">
        <v>1269</v>
      </c>
    </row>
    <row r="749" spans="5:5" x14ac:dyDescent="0.25">
      <c r="E749" s="5" t="s">
        <v>1270</v>
      </c>
    </row>
    <row r="750" spans="5:5" x14ac:dyDescent="0.25">
      <c r="E750" s="5" t="s">
        <v>1271</v>
      </c>
    </row>
    <row r="751" spans="5:5" x14ac:dyDescent="0.25">
      <c r="E751" s="5" t="s">
        <v>1272</v>
      </c>
    </row>
    <row r="752" spans="5:5" x14ac:dyDescent="0.25">
      <c r="E752" s="5" t="s">
        <v>1273</v>
      </c>
    </row>
    <row r="753" spans="5:5" x14ac:dyDescent="0.25">
      <c r="E753" s="5" t="s">
        <v>1274</v>
      </c>
    </row>
    <row r="754" spans="5:5" x14ac:dyDescent="0.25">
      <c r="E754" s="5" t="s">
        <v>1275</v>
      </c>
    </row>
    <row r="755" spans="5:5" x14ac:dyDescent="0.25">
      <c r="E755" s="5" t="s">
        <v>1276</v>
      </c>
    </row>
    <row r="756" spans="5:5" x14ac:dyDescent="0.25">
      <c r="E756" s="5" t="s">
        <v>1277</v>
      </c>
    </row>
    <row r="757" spans="5:5" x14ac:dyDescent="0.25">
      <c r="E757" s="5" t="s">
        <v>1278</v>
      </c>
    </row>
    <row r="758" spans="5:5" x14ac:dyDescent="0.25">
      <c r="E758" s="5" t="s">
        <v>1279</v>
      </c>
    </row>
    <row r="759" spans="5:5" x14ac:dyDescent="0.25">
      <c r="E759" s="5" t="s">
        <v>1280</v>
      </c>
    </row>
    <row r="760" spans="5:5" x14ac:dyDescent="0.25">
      <c r="E760" s="5" t="s">
        <v>1281</v>
      </c>
    </row>
    <row r="761" spans="5:5" x14ac:dyDescent="0.25">
      <c r="E761" s="5" t="s">
        <v>1282</v>
      </c>
    </row>
    <row r="762" spans="5:5" x14ac:dyDescent="0.25">
      <c r="E762" s="5" t="s">
        <v>1283</v>
      </c>
    </row>
    <row r="763" spans="5:5" x14ac:dyDescent="0.25">
      <c r="E763" s="5" t="s">
        <v>1284</v>
      </c>
    </row>
    <row r="764" spans="5:5" x14ac:dyDescent="0.25">
      <c r="E764" s="5" t="s">
        <v>1285</v>
      </c>
    </row>
    <row r="765" spans="5:5" x14ac:dyDescent="0.25">
      <c r="E765" s="5" t="s">
        <v>1286</v>
      </c>
    </row>
    <row r="766" spans="5:5" x14ac:dyDescent="0.25">
      <c r="E766" s="5" t="s">
        <v>1287</v>
      </c>
    </row>
    <row r="767" spans="5:5" x14ac:dyDescent="0.25">
      <c r="E767" s="5" t="s">
        <v>1288</v>
      </c>
    </row>
    <row r="768" spans="5:5" x14ac:dyDescent="0.25">
      <c r="E768" s="5" t="s">
        <v>1289</v>
      </c>
    </row>
    <row r="769" spans="5:5" x14ac:dyDescent="0.25">
      <c r="E769" s="5" t="s">
        <v>1290</v>
      </c>
    </row>
    <row r="770" spans="5:5" x14ac:dyDescent="0.25">
      <c r="E770" s="5" t="s">
        <v>1291</v>
      </c>
    </row>
    <row r="771" spans="5:5" x14ac:dyDescent="0.25">
      <c r="E771" s="5" t="s">
        <v>1292</v>
      </c>
    </row>
    <row r="772" spans="5:5" x14ac:dyDescent="0.25">
      <c r="E772" s="5" t="s">
        <v>1293</v>
      </c>
    </row>
    <row r="773" spans="5:5" x14ac:dyDescent="0.25">
      <c r="E773" s="5" t="s">
        <v>1294</v>
      </c>
    </row>
    <row r="774" spans="5:5" x14ac:dyDescent="0.25">
      <c r="E774" s="5" t="s">
        <v>1295</v>
      </c>
    </row>
    <row r="775" spans="5:5" x14ac:dyDescent="0.25">
      <c r="E775" s="5" t="s">
        <v>1296</v>
      </c>
    </row>
    <row r="776" spans="5:5" x14ac:dyDescent="0.25">
      <c r="E776" s="5" t="s">
        <v>1297</v>
      </c>
    </row>
    <row r="777" spans="5:5" x14ac:dyDescent="0.25">
      <c r="E777" s="5" t="s">
        <v>1298</v>
      </c>
    </row>
    <row r="778" spans="5:5" x14ac:dyDescent="0.25">
      <c r="E778" s="5" t="s">
        <v>1299</v>
      </c>
    </row>
    <row r="779" spans="5:5" x14ac:dyDescent="0.25">
      <c r="E779" s="5" t="s">
        <v>1300</v>
      </c>
    </row>
    <row r="780" spans="5:5" x14ac:dyDescent="0.25">
      <c r="E780" s="5" t="s">
        <v>1301</v>
      </c>
    </row>
    <row r="781" spans="5:5" x14ac:dyDescent="0.25">
      <c r="E781" s="5" t="s">
        <v>1302</v>
      </c>
    </row>
    <row r="782" spans="5:5" x14ac:dyDescent="0.25">
      <c r="E782" s="5" t="s">
        <v>1303</v>
      </c>
    </row>
    <row r="783" spans="5:5" x14ac:dyDescent="0.25">
      <c r="E783" s="5" t="s">
        <v>1304</v>
      </c>
    </row>
    <row r="784" spans="5:5" x14ac:dyDescent="0.25">
      <c r="E784" s="5" t="s">
        <v>1305</v>
      </c>
    </row>
    <row r="785" spans="5:5" x14ac:dyDescent="0.25">
      <c r="E785" s="5" t="s">
        <v>1306</v>
      </c>
    </row>
    <row r="786" spans="5:5" x14ac:dyDescent="0.25">
      <c r="E786" s="5" t="s">
        <v>1307</v>
      </c>
    </row>
    <row r="787" spans="5:5" x14ac:dyDescent="0.25">
      <c r="E787" s="5" t="s">
        <v>1308</v>
      </c>
    </row>
    <row r="788" spans="5:5" x14ac:dyDescent="0.25">
      <c r="E788" s="5" t="s">
        <v>1309</v>
      </c>
    </row>
    <row r="789" spans="5:5" x14ac:dyDescent="0.25">
      <c r="E789" s="5" t="s">
        <v>1310</v>
      </c>
    </row>
    <row r="790" spans="5:5" x14ac:dyDescent="0.25">
      <c r="E790" s="5" t="s">
        <v>1311</v>
      </c>
    </row>
    <row r="791" spans="5:5" x14ac:dyDescent="0.25">
      <c r="E791" s="5" t="s">
        <v>1312</v>
      </c>
    </row>
    <row r="792" spans="5:5" x14ac:dyDescent="0.25">
      <c r="E792" s="5" t="s">
        <v>1313</v>
      </c>
    </row>
    <row r="793" spans="5:5" x14ac:dyDescent="0.25">
      <c r="E793" s="5" t="s">
        <v>1314</v>
      </c>
    </row>
    <row r="794" spans="5:5" x14ac:dyDescent="0.25">
      <c r="E794" s="5" t="s">
        <v>1315</v>
      </c>
    </row>
    <row r="795" spans="5:5" x14ac:dyDescent="0.25">
      <c r="E795" s="5" t="s">
        <v>1316</v>
      </c>
    </row>
    <row r="796" spans="5:5" x14ac:dyDescent="0.25">
      <c r="E796" s="5" t="s">
        <v>1317</v>
      </c>
    </row>
    <row r="797" spans="5:5" x14ac:dyDescent="0.25">
      <c r="E797" s="5" t="s">
        <v>1318</v>
      </c>
    </row>
    <row r="798" spans="5:5" x14ac:dyDescent="0.25">
      <c r="E798" s="5" t="s">
        <v>1319</v>
      </c>
    </row>
    <row r="799" spans="5:5" x14ac:dyDescent="0.25">
      <c r="E799" s="5" t="s">
        <v>1320</v>
      </c>
    </row>
    <row r="800" spans="5:5" x14ac:dyDescent="0.25">
      <c r="E800" s="5" t="s">
        <v>1321</v>
      </c>
    </row>
    <row r="801" spans="5:5" x14ac:dyDescent="0.25">
      <c r="E801" s="5" t="s">
        <v>1322</v>
      </c>
    </row>
    <row r="802" spans="5:5" x14ac:dyDescent="0.25">
      <c r="E802" s="5" t="s">
        <v>1323</v>
      </c>
    </row>
    <row r="803" spans="5:5" x14ac:dyDescent="0.25">
      <c r="E803" s="5" t="s">
        <v>1324</v>
      </c>
    </row>
    <row r="804" spans="5:5" x14ac:dyDescent="0.25">
      <c r="E804" s="5" t="s">
        <v>1325</v>
      </c>
    </row>
    <row r="805" spans="5:5" x14ac:dyDescent="0.25">
      <c r="E805" s="5" t="s">
        <v>1326</v>
      </c>
    </row>
    <row r="806" spans="5:5" x14ac:dyDescent="0.25">
      <c r="E806" s="5" t="s">
        <v>1327</v>
      </c>
    </row>
    <row r="807" spans="5:5" x14ac:dyDescent="0.25">
      <c r="E807" s="5" t="s">
        <v>1328</v>
      </c>
    </row>
    <row r="808" spans="5:5" x14ac:dyDescent="0.25">
      <c r="E808" s="5" t="s">
        <v>1329</v>
      </c>
    </row>
    <row r="809" spans="5:5" x14ac:dyDescent="0.25">
      <c r="E809" s="5" t="s">
        <v>1330</v>
      </c>
    </row>
    <row r="810" spans="5:5" x14ac:dyDescent="0.25">
      <c r="E810" s="5" t="s">
        <v>1331</v>
      </c>
    </row>
    <row r="811" spans="5:5" x14ac:dyDescent="0.25">
      <c r="E811" s="5" t="s">
        <v>1332</v>
      </c>
    </row>
    <row r="812" spans="5:5" x14ac:dyDescent="0.25">
      <c r="E812" s="5" t="s">
        <v>1333</v>
      </c>
    </row>
    <row r="813" spans="5:5" x14ac:dyDescent="0.25">
      <c r="E813" s="5" t="s">
        <v>1334</v>
      </c>
    </row>
    <row r="814" spans="5:5" x14ac:dyDescent="0.25">
      <c r="E814" s="5" t="s">
        <v>1335</v>
      </c>
    </row>
    <row r="815" spans="5:5" x14ac:dyDescent="0.25">
      <c r="E815" s="5" t="s">
        <v>1336</v>
      </c>
    </row>
    <row r="816" spans="5:5" x14ac:dyDescent="0.25">
      <c r="E816" s="5" t="s">
        <v>1337</v>
      </c>
    </row>
    <row r="817" spans="5:5" x14ac:dyDescent="0.25">
      <c r="E817" s="5" t="s">
        <v>1338</v>
      </c>
    </row>
    <row r="818" spans="5:5" x14ac:dyDescent="0.25">
      <c r="E818" s="5" t="s">
        <v>1339</v>
      </c>
    </row>
    <row r="819" spans="5:5" x14ac:dyDescent="0.25">
      <c r="E819" s="5" t="s">
        <v>1340</v>
      </c>
    </row>
    <row r="820" spans="5:5" x14ac:dyDescent="0.25">
      <c r="E820" s="5" t="s">
        <v>1341</v>
      </c>
    </row>
    <row r="821" spans="5:5" x14ac:dyDescent="0.25">
      <c r="E821" s="5" t="s">
        <v>1342</v>
      </c>
    </row>
    <row r="822" spans="5:5" x14ac:dyDescent="0.25">
      <c r="E822" s="5" t="s">
        <v>1343</v>
      </c>
    </row>
    <row r="823" spans="5:5" x14ac:dyDescent="0.25">
      <c r="E823" s="5" t="s">
        <v>1344</v>
      </c>
    </row>
    <row r="824" spans="5:5" x14ac:dyDescent="0.25">
      <c r="E824" s="5" t="s">
        <v>1345</v>
      </c>
    </row>
    <row r="825" spans="5:5" x14ac:dyDescent="0.25">
      <c r="E825" s="5" t="s">
        <v>1346</v>
      </c>
    </row>
    <row r="826" spans="5:5" x14ac:dyDescent="0.25">
      <c r="E826" s="5" t="s">
        <v>1347</v>
      </c>
    </row>
    <row r="827" spans="5:5" x14ac:dyDescent="0.25">
      <c r="E827" s="5" t="s">
        <v>1348</v>
      </c>
    </row>
    <row r="828" spans="5:5" x14ac:dyDescent="0.25">
      <c r="E828" s="5" t="s">
        <v>1349</v>
      </c>
    </row>
    <row r="829" spans="5:5" x14ac:dyDescent="0.25">
      <c r="E829" s="5" t="s">
        <v>1350</v>
      </c>
    </row>
    <row r="830" spans="5:5" x14ac:dyDescent="0.25">
      <c r="E830" s="5" t="s">
        <v>1351</v>
      </c>
    </row>
    <row r="831" spans="5:5" x14ac:dyDescent="0.25">
      <c r="E831" s="5" t="s">
        <v>1352</v>
      </c>
    </row>
    <row r="832" spans="5:5" x14ac:dyDescent="0.25">
      <c r="E832" s="5" t="s">
        <v>1353</v>
      </c>
    </row>
    <row r="833" spans="5:5" x14ac:dyDescent="0.25">
      <c r="E833" s="5" t="s">
        <v>1354</v>
      </c>
    </row>
    <row r="834" spans="5:5" x14ac:dyDescent="0.25">
      <c r="E834" s="5" t="s">
        <v>1355</v>
      </c>
    </row>
    <row r="835" spans="5:5" x14ac:dyDescent="0.25">
      <c r="E835" s="5" t="s">
        <v>1356</v>
      </c>
    </row>
    <row r="836" spans="5:5" x14ac:dyDescent="0.25">
      <c r="E836" s="5" t="s">
        <v>1357</v>
      </c>
    </row>
    <row r="837" spans="5:5" x14ac:dyDescent="0.25">
      <c r="E837" s="5" t="s">
        <v>1358</v>
      </c>
    </row>
    <row r="838" spans="5:5" x14ac:dyDescent="0.25">
      <c r="E838" s="5" t="s">
        <v>1359</v>
      </c>
    </row>
    <row r="839" spans="5:5" x14ac:dyDescent="0.25">
      <c r="E839" s="5" t="s">
        <v>1360</v>
      </c>
    </row>
    <row r="840" spans="5:5" x14ac:dyDescent="0.25">
      <c r="E840" s="5" t="s">
        <v>1361</v>
      </c>
    </row>
    <row r="841" spans="5:5" x14ac:dyDescent="0.25">
      <c r="E841" s="5" t="s">
        <v>1362</v>
      </c>
    </row>
    <row r="842" spans="5:5" x14ac:dyDescent="0.25">
      <c r="E842" s="5" t="s">
        <v>1363</v>
      </c>
    </row>
    <row r="843" spans="5:5" x14ac:dyDescent="0.25">
      <c r="E843" s="5" t="s">
        <v>1364</v>
      </c>
    </row>
    <row r="844" spans="5:5" x14ac:dyDescent="0.25">
      <c r="E844" s="5" t="s">
        <v>1365</v>
      </c>
    </row>
    <row r="845" spans="5:5" x14ac:dyDescent="0.25">
      <c r="E845" s="5" t="s">
        <v>1366</v>
      </c>
    </row>
    <row r="846" spans="5:5" x14ac:dyDescent="0.25">
      <c r="E846" s="5" t="s">
        <v>1367</v>
      </c>
    </row>
    <row r="847" spans="5:5" x14ac:dyDescent="0.25">
      <c r="E847" s="5" t="s">
        <v>1368</v>
      </c>
    </row>
    <row r="848" spans="5:5" x14ac:dyDescent="0.25">
      <c r="E848" s="5" t="s">
        <v>1369</v>
      </c>
    </row>
    <row r="849" spans="5:5" x14ac:dyDescent="0.25">
      <c r="E849" s="5" t="s">
        <v>1370</v>
      </c>
    </row>
    <row r="850" spans="5:5" x14ac:dyDescent="0.25">
      <c r="E850" s="5" t="s">
        <v>1371</v>
      </c>
    </row>
    <row r="851" spans="5:5" x14ac:dyDescent="0.25">
      <c r="E851" s="5" t="s">
        <v>1372</v>
      </c>
    </row>
    <row r="852" spans="5:5" x14ac:dyDescent="0.25">
      <c r="E852" s="5" t="s">
        <v>1373</v>
      </c>
    </row>
    <row r="853" spans="5:5" x14ac:dyDescent="0.25">
      <c r="E853" s="5" t="s">
        <v>1374</v>
      </c>
    </row>
    <row r="854" spans="5:5" x14ac:dyDescent="0.25">
      <c r="E854" s="5" t="s">
        <v>1375</v>
      </c>
    </row>
    <row r="855" spans="5:5" x14ac:dyDescent="0.25">
      <c r="E855" s="5" t="s">
        <v>1376</v>
      </c>
    </row>
    <row r="856" spans="5:5" x14ac:dyDescent="0.25">
      <c r="E856" s="5" t="s">
        <v>1377</v>
      </c>
    </row>
    <row r="857" spans="5:5" x14ac:dyDescent="0.25">
      <c r="E857" s="5" t="s">
        <v>1378</v>
      </c>
    </row>
    <row r="858" spans="5:5" x14ac:dyDescent="0.25">
      <c r="E858" s="5" t="s">
        <v>1379</v>
      </c>
    </row>
    <row r="859" spans="5:5" x14ac:dyDescent="0.25">
      <c r="E859" s="5" t="s">
        <v>1380</v>
      </c>
    </row>
    <row r="860" spans="5:5" x14ac:dyDescent="0.25">
      <c r="E860" s="5" t="s">
        <v>1381</v>
      </c>
    </row>
    <row r="861" spans="5:5" x14ac:dyDescent="0.25">
      <c r="E861" s="5" t="s">
        <v>1382</v>
      </c>
    </row>
    <row r="862" spans="5:5" x14ac:dyDescent="0.25">
      <c r="E862" s="5" t="s">
        <v>1383</v>
      </c>
    </row>
    <row r="863" spans="5:5" x14ac:dyDescent="0.25">
      <c r="E863" s="5" t="s">
        <v>1384</v>
      </c>
    </row>
    <row r="864" spans="5:5" x14ac:dyDescent="0.25">
      <c r="E864" s="5" t="s">
        <v>1385</v>
      </c>
    </row>
    <row r="865" spans="5:5" x14ac:dyDescent="0.25">
      <c r="E865" s="5" t="s">
        <v>1386</v>
      </c>
    </row>
    <row r="866" spans="5:5" x14ac:dyDescent="0.25">
      <c r="E866" s="5" t="s">
        <v>1387</v>
      </c>
    </row>
    <row r="867" spans="5:5" x14ac:dyDescent="0.25">
      <c r="E867" s="5" t="s">
        <v>1388</v>
      </c>
    </row>
    <row r="868" spans="5:5" x14ac:dyDescent="0.25">
      <c r="E868" s="5" t="s">
        <v>1389</v>
      </c>
    </row>
    <row r="869" spans="5:5" x14ac:dyDescent="0.25">
      <c r="E869" s="5" t="s">
        <v>1390</v>
      </c>
    </row>
    <row r="870" spans="5:5" x14ac:dyDescent="0.25">
      <c r="E870" s="5" t="s">
        <v>1391</v>
      </c>
    </row>
    <row r="871" spans="5:5" x14ac:dyDescent="0.25">
      <c r="E871" s="5" t="s">
        <v>1392</v>
      </c>
    </row>
    <row r="872" spans="5:5" x14ac:dyDescent="0.25">
      <c r="E872" s="5" t="s">
        <v>1393</v>
      </c>
    </row>
    <row r="873" spans="5:5" x14ac:dyDescent="0.25">
      <c r="E873" s="5" t="s">
        <v>1394</v>
      </c>
    </row>
    <row r="874" spans="5:5" x14ac:dyDescent="0.25">
      <c r="E874" s="5" t="s">
        <v>1395</v>
      </c>
    </row>
    <row r="875" spans="5:5" x14ac:dyDescent="0.25">
      <c r="E875" s="5" t="s">
        <v>1396</v>
      </c>
    </row>
    <row r="876" spans="5:5" x14ac:dyDescent="0.25">
      <c r="E876" s="5" t="s">
        <v>1397</v>
      </c>
    </row>
    <row r="877" spans="5:5" x14ac:dyDescent="0.25">
      <c r="E877" s="5" t="s">
        <v>1398</v>
      </c>
    </row>
    <row r="878" spans="5:5" x14ac:dyDescent="0.25">
      <c r="E878" s="5" t="s">
        <v>1399</v>
      </c>
    </row>
    <row r="879" spans="5:5" x14ac:dyDescent="0.25">
      <c r="E879" s="5" t="s">
        <v>1400</v>
      </c>
    </row>
    <row r="880" spans="5:5" x14ac:dyDescent="0.25">
      <c r="E880" s="5" t="s">
        <v>1401</v>
      </c>
    </row>
    <row r="881" spans="5:5" x14ac:dyDescent="0.25">
      <c r="E881" s="5" t="s">
        <v>1402</v>
      </c>
    </row>
    <row r="882" spans="5:5" x14ac:dyDescent="0.25">
      <c r="E882" s="5" t="s">
        <v>1403</v>
      </c>
    </row>
    <row r="883" spans="5:5" x14ac:dyDescent="0.25">
      <c r="E883" s="5" t="s">
        <v>1404</v>
      </c>
    </row>
    <row r="884" spans="5:5" x14ac:dyDescent="0.25">
      <c r="E884" s="5" t="s">
        <v>1405</v>
      </c>
    </row>
    <row r="885" spans="5:5" x14ac:dyDescent="0.25">
      <c r="E885" s="5" t="s">
        <v>1406</v>
      </c>
    </row>
    <row r="886" spans="5:5" x14ac:dyDescent="0.25">
      <c r="E886" s="5" t="s">
        <v>1407</v>
      </c>
    </row>
    <row r="887" spans="5:5" x14ac:dyDescent="0.25">
      <c r="E887" s="5" t="s">
        <v>1408</v>
      </c>
    </row>
    <row r="888" spans="5:5" x14ac:dyDescent="0.25">
      <c r="E888" s="5" t="s">
        <v>1409</v>
      </c>
    </row>
    <row r="889" spans="5:5" x14ac:dyDescent="0.25">
      <c r="E889" s="5" t="s">
        <v>1410</v>
      </c>
    </row>
    <row r="890" spans="5:5" x14ac:dyDescent="0.25">
      <c r="E890" s="5" t="s">
        <v>1411</v>
      </c>
    </row>
    <row r="891" spans="5:5" x14ac:dyDescent="0.25">
      <c r="E891" s="5" t="s">
        <v>1412</v>
      </c>
    </row>
    <row r="892" spans="5:5" x14ac:dyDescent="0.25">
      <c r="E892" s="5" t="s">
        <v>1413</v>
      </c>
    </row>
    <row r="893" spans="5:5" x14ac:dyDescent="0.25">
      <c r="E893" s="5" t="s">
        <v>1414</v>
      </c>
    </row>
    <row r="894" spans="5:5" x14ac:dyDescent="0.25">
      <c r="E894" s="5" t="s">
        <v>1415</v>
      </c>
    </row>
    <row r="895" spans="5:5" x14ac:dyDescent="0.25">
      <c r="E895" s="5" t="s">
        <v>1416</v>
      </c>
    </row>
    <row r="896" spans="5:5" x14ac:dyDescent="0.25">
      <c r="E896" s="5" t="s">
        <v>1417</v>
      </c>
    </row>
    <row r="897" spans="5:5" x14ac:dyDescent="0.25">
      <c r="E897" s="5" t="s">
        <v>1418</v>
      </c>
    </row>
    <row r="898" spans="5:5" x14ac:dyDescent="0.25">
      <c r="E898" s="5" t="s">
        <v>1419</v>
      </c>
    </row>
    <row r="899" spans="5:5" x14ac:dyDescent="0.25">
      <c r="E899" s="5" t="s">
        <v>1420</v>
      </c>
    </row>
    <row r="900" spans="5:5" x14ac:dyDescent="0.25">
      <c r="E900" s="5" t="s">
        <v>1421</v>
      </c>
    </row>
    <row r="901" spans="5:5" x14ac:dyDescent="0.25">
      <c r="E901" s="5" t="s">
        <v>1422</v>
      </c>
    </row>
    <row r="902" spans="5:5" x14ac:dyDescent="0.25">
      <c r="E902" s="5" t="s">
        <v>1423</v>
      </c>
    </row>
    <row r="903" spans="5:5" x14ac:dyDescent="0.25">
      <c r="E903" s="5" t="s">
        <v>1424</v>
      </c>
    </row>
    <row r="904" spans="5:5" x14ac:dyDescent="0.25">
      <c r="E904" s="5" t="s">
        <v>1425</v>
      </c>
    </row>
    <row r="905" spans="5:5" x14ac:dyDescent="0.25">
      <c r="E905" s="5" t="s">
        <v>1426</v>
      </c>
    </row>
    <row r="906" spans="5:5" x14ac:dyDescent="0.25">
      <c r="E906" s="5" t="s">
        <v>1427</v>
      </c>
    </row>
    <row r="907" spans="5:5" x14ac:dyDescent="0.25">
      <c r="E907" s="5" t="s">
        <v>1428</v>
      </c>
    </row>
    <row r="908" spans="5:5" x14ac:dyDescent="0.25">
      <c r="E908" s="5" t="s">
        <v>1429</v>
      </c>
    </row>
    <row r="909" spans="5:5" x14ac:dyDescent="0.25">
      <c r="E909" s="5" t="s">
        <v>1430</v>
      </c>
    </row>
    <row r="910" spans="5:5" x14ac:dyDescent="0.25">
      <c r="E910" s="5" t="s">
        <v>1431</v>
      </c>
    </row>
    <row r="911" spans="5:5" x14ac:dyDescent="0.25">
      <c r="E911" s="5" t="s">
        <v>1432</v>
      </c>
    </row>
    <row r="912" spans="5:5" x14ac:dyDescent="0.25">
      <c r="E912" s="5" t="s">
        <v>1433</v>
      </c>
    </row>
    <row r="913" spans="5:5" x14ac:dyDescent="0.25">
      <c r="E913" s="5" t="s">
        <v>1434</v>
      </c>
    </row>
    <row r="914" spans="5:5" x14ac:dyDescent="0.25">
      <c r="E914" s="5" t="s">
        <v>1435</v>
      </c>
    </row>
    <row r="915" spans="5:5" x14ac:dyDescent="0.25">
      <c r="E915" s="5" t="s">
        <v>1436</v>
      </c>
    </row>
    <row r="916" spans="5:5" x14ac:dyDescent="0.25">
      <c r="E916" s="5" t="s">
        <v>1437</v>
      </c>
    </row>
    <row r="917" spans="5:5" x14ac:dyDescent="0.25">
      <c r="E917" s="5" t="s">
        <v>1438</v>
      </c>
    </row>
    <row r="918" spans="5:5" x14ac:dyDescent="0.25">
      <c r="E918" s="5" t="s">
        <v>1439</v>
      </c>
    </row>
    <row r="919" spans="5:5" x14ac:dyDescent="0.25">
      <c r="E919" s="5" t="s">
        <v>1440</v>
      </c>
    </row>
    <row r="920" spans="5:5" x14ac:dyDescent="0.25">
      <c r="E920" s="5" t="s">
        <v>1441</v>
      </c>
    </row>
    <row r="921" spans="5:5" x14ac:dyDescent="0.25">
      <c r="E921" s="5" t="s">
        <v>1442</v>
      </c>
    </row>
    <row r="922" spans="5:5" x14ac:dyDescent="0.25">
      <c r="E922" s="5" t="s">
        <v>1443</v>
      </c>
    </row>
    <row r="923" spans="5:5" x14ac:dyDescent="0.25">
      <c r="E923" s="5" t="s">
        <v>1444</v>
      </c>
    </row>
    <row r="924" spans="5:5" x14ac:dyDescent="0.25">
      <c r="E924" s="5" t="s">
        <v>1445</v>
      </c>
    </row>
    <row r="925" spans="5:5" x14ac:dyDescent="0.25">
      <c r="E925" s="5" t="s">
        <v>1446</v>
      </c>
    </row>
    <row r="926" spans="5:5" x14ac:dyDescent="0.25">
      <c r="E926" s="5" t="s">
        <v>1447</v>
      </c>
    </row>
    <row r="927" spans="5:5" x14ac:dyDescent="0.25">
      <c r="E927" s="5" t="s">
        <v>1448</v>
      </c>
    </row>
    <row r="928" spans="5:5" x14ac:dyDescent="0.25">
      <c r="E928" s="5" t="s">
        <v>1449</v>
      </c>
    </row>
    <row r="929" spans="5:5" x14ac:dyDescent="0.25">
      <c r="E929" s="5" t="s">
        <v>1450</v>
      </c>
    </row>
    <row r="930" spans="5:5" x14ac:dyDescent="0.25">
      <c r="E930" s="5" t="s">
        <v>1451</v>
      </c>
    </row>
    <row r="931" spans="5:5" x14ac:dyDescent="0.25">
      <c r="E931" s="5" t="s">
        <v>1452</v>
      </c>
    </row>
    <row r="932" spans="5:5" x14ac:dyDescent="0.25">
      <c r="E932" s="5" t="s">
        <v>1453</v>
      </c>
    </row>
    <row r="933" spans="5:5" x14ac:dyDescent="0.25">
      <c r="E933" s="5" t="s">
        <v>1454</v>
      </c>
    </row>
    <row r="934" spans="5:5" x14ac:dyDescent="0.25">
      <c r="E934" s="5" t="s">
        <v>1455</v>
      </c>
    </row>
    <row r="935" spans="5:5" x14ac:dyDescent="0.25">
      <c r="E935" s="5" t="s">
        <v>1456</v>
      </c>
    </row>
    <row r="936" spans="5:5" x14ac:dyDescent="0.25">
      <c r="E936" s="5" t="s">
        <v>1457</v>
      </c>
    </row>
    <row r="937" spans="5:5" x14ac:dyDescent="0.25">
      <c r="E937" s="5" t="s">
        <v>1458</v>
      </c>
    </row>
    <row r="938" spans="5:5" x14ac:dyDescent="0.25">
      <c r="E938" s="5" t="s">
        <v>1459</v>
      </c>
    </row>
    <row r="939" spans="5:5" x14ac:dyDescent="0.25">
      <c r="E939" s="5" t="s">
        <v>1460</v>
      </c>
    </row>
    <row r="940" spans="5:5" x14ac:dyDescent="0.25">
      <c r="E940" s="5" t="s">
        <v>1461</v>
      </c>
    </row>
    <row r="941" spans="5:5" x14ac:dyDescent="0.25">
      <c r="E941" s="5" t="s">
        <v>1462</v>
      </c>
    </row>
    <row r="942" spans="5:5" x14ac:dyDescent="0.25">
      <c r="E942" s="5" t="s">
        <v>1463</v>
      </c>
    </row>
    <row r="943" spans="5:5" x14ac:dyDescent="0.25">
      <c r="E943" s="5" t="s">
        <v>1464</v>
      </c>
    </row>
    <row r="944" spans="5:5" x14ac:dyDescent="0.25">
      <c r="E944" s="5" t="s">
        <v>1465</v>
      </c>
    </row>
    <row r="945" spans="5:5" x14ac:dyDescent="0.25">
      <c r="E945" s="5" t="s">
        <v>1466</v>
      </c>
    </row>
    <row r="946" spans="5:5" x14ac:dyDescent="0.25">
      <c r="E946" s="5" t="s">
        <v>1467</v>
      </c>
    </row>
    <row r="947" spans="5:5" x14ac:dyDescent="0.25">
      <c r="E947" s="5" t="s">
        <v>1468</v>
      </c>
    </row>
    <row r="948" spans="5:5" x14ac:dyDescent="0.25">
      <c r="E948" s="5" t="s">
        <v>1469</v>
      </c>
    </row>
    <row r="949" spans="5:5" x14ac:dyDescent="0.25">
      <c r="E949" s="5" t="s">
        <v>1470</v>
      </c>
    </row>
    <row r="950" spans="5:5" x14ac:dyDescent="0.25">
      <c r="E950" s="5" t="s">
        <v>1471</v>
      </c>
    </row>
    <row r="951" spans="5:5" x14ac:dyDescent="0.25">
      <c r="E951" s="5" t="s">
        <v>1472</v>
      </c>
    </row>
    <row r="952" spans="5:5" x14ac:dyDescent="0.25">
      <c r="E952" s="5" t="s">
        <v>1473</v>
      </c>
    </row>
    <row r="953" spans="5:5" x14ac:dyDescent="0.25">
      <c r="E953" s="5" t="s">
        <v>1474</v>
      </c>
    </row>
    <row r="954" spans="5:5" x14ac:dyDescent="0.25">
      <c r="E954" s="5" t="s">
        <v>1475</v>
      </c>
    </row>
    <row r="955" spans="5:5" x14ac:dyDescent="0.25">
      <c r="E955" s="5" t="s">
        <v>1476</v>
      </c>
    </row>
    <row r="956" spans="5:5" x14ac:dyDescent="0.25">
      <c r="E956" s="5" t="s">
        <v>1477</v>
      </c>
    </row>
    <row r="957" spans="5:5" x14ac:dyDescent="0.25">
      <c r="E957" s="5" t="s">
        <v>1478</v>
      </c>
    </row>
    <row r="958" spans="5:5" x14ac:dyDescent="0.25">
      <c r="E958" s="5" t="s">
        <v>1479</v>
      </c>
    </row>
    <row r="959" spans="5:5" x14ac:dyDescent="0.25">
      <c r="E959" s="5" t="s">
        <v>1480</v>
      </c>
    </row>
    <row r="960" spans="5:5" x14ac:dyDescent="0.25">
      <c r="E960" s="5" t="s">
        <v>1481</v>
      </c>
    </row>
    <row r="961" spans="5:5" x14ac:dyDescent="0.25">
      <c r="E961" s="5" t="s">
        <v>1482</v>
      </c>
    </row>
    <row r="962" spans="5:5" x14ac:dyDescent="0.25">
      <c r="E962" s="5" t="s">
        <v>1483</v>
      </c>
    </row>
    <row r="963" spans="5:5" x14ac:dyDescent="0.25">
      <c r="E963" s="5" t="s">
        <v>1484</v>
      </c>
    </row>
    <row r="964" spans="5:5" x14ac:dyDescent="0.25">
      <c r="E964" s="5" t="s">
        <v>1485</v>
      </c>
    </row>
    <row r="965" spans="5:5" x14ac:dyDescent="0.25">
      <c r="E965" s="5" t="s">
        <v>1486</v>
      </c>
    </row>
    <row r="966" spans="5:5" x14ac:dyDescent="0.25">
      <c r="E966" s="5" t="s">
        <v>1487</v>
      </c>
    </row>
    <row r="967" spans="5:5" x14ac:dyDescent="0.25">
      <c r="E967" s="5" t="s">
        <v>1488</v>
      </c>
    </row>
    <row r="968" spans="5:5" x14ac:dyDescent="0.25">
      <c r="E968" s="5" t="s">
        <v>1489</v>
      </c>
    </row>
    <row r="969" spans="5:5" x14ac:dyDescent="0.25">
      <c r="E969" s="5" t="s">
        <v>1490</v>
      </c>
    </row>
    <row r="970" spans="5:5" x14ac:dyDescent="0.25">
      <c r="E970" s="5" t="s">
        <v>1491</v>
      </c>
    </row>
    <row r="971" spans="5:5" x14ac:dyDescent="0.25">
      <c r="E971" s="5" t="s">
        <v>1492</v>
      </c>
    </row>
    <row r="972" spans="5:5" x14ac:dyDescent="0.25">
      <c r="E972" s="5" t="s">
        <v>1493</v>
      </c>
    </row>
    <row r="973" spans="5:5" x14ac:dyDescent="0.25">
      <c r="E973" s="5" t="s">
        <v>1494</v>
      </c>
    </row>
    <row r="974" spans="5:5" x14ac:dyDescent="0.25">
      <c r="E974" s="5" t="s">
        <v>1495</v>
      </c>
    </row>
    <row r="975" spans="5:5" x14ac:dyDescent="0.25">
      <c r="E975" s="5" t="s">
        <v>1496</v>
      </c>
    </row>
    <row r="976" spans="5:5" x14ac:dyDescent="0.25">
      <c r="E976" s="5" t="s">
        <v>1497</v>
      </c>
    </row>
    <row r="977" spans="5:5" x14ac:dyDescent="0.25">
      <c r="E977" s="5" t="s">
        <v>1498</v>
      </c>
    </row>
    <row r="978" spans="5:5" x14ac:dyDescent="0.25">
      <c r="E978" s="5" t="s">
        <v>1499</v>
      </c>
    </row>
    <row r="979" spans="5:5" x14ac:dyDescent="0.25">
      <c r="E979" s="5" t="s">
        <v>1500</v>
      </c>
    </row>
    <row r="980" spans="5:5" x14ac:dyDescent="0.25">
      <c r="E980" s="5" t="s">
        <v>1501</v>
      </c>
    </row>
    <row r="981" spans="5:5" x14ac:dyDescent="0.25">
      <c r="E981" s="5" t="s">
        <v>1502</v>
      </c>
    </row>
    <row r="982" spans="5:5" x14ac:dyDescent="0.25">
      <c r="E982" s="5" t="s">
        <v>1503</v>
      </c>
    </row>
    <row r="983" spans="5:5" x14ac:dyDescent="0.25">
      <c r="E983" s="5" t="s">
        <v>1504</v>
      </c>
    </row>
    <row r="984" spans="5:5" x14ac:dyDescent="0.25">
      <c r="E984" s="5" t="s">
        <v>1505</v>
      </c>
    </row>
    <row r="985" spans="5:5" x14ac:dyDescent="0.25">
      <c r="E985" s="5" t="s">
        <v>1506</v>
      </c>
    </row>
    <row r="986" spans="5:5" x14ac:dyDescent="0.25">
      <c r="E986" s="5" t="s">
        <v>1507</v>
      </c>
    </row>
    <row r="987" spans="5:5" x14ac:dyDescent="0.25">
      <c r="E987" s="5" t="s">
        <v>1508</v>
      </c>
    </row>
    <row r="988" spans="5:5" x14ac:dyDescent="0.25">
      <c r="E988" s="5" t="s">
        <v>1509</v>
      </c>
    </row>
    <row r="989" spans="5:5" x14ac:dyDescent="0.25">
      <c r="E989" s="5" t="s">
        <v>1510</v>
      </c>
    </row>
    <row r="990" spans="5:5" x14ac:dyDescent="0.25">
      <c r="E990" s="5" t="s">
        <v>1511</v>
      </c>
    </row>
    <row r="991" spans="5:5" x14ac:dyDescent="0.25">
      <c r="E991" s="5" t="s">
        <v>1512</v>
      </c>
    </row>
    <row r="992" spans="5:5" x14ac:dyDescent="0.25">
      <c r="E992" s="5" t="s">
        <v>1513</v>
      </c>
    </row>
    <row r="993" spans="5:5" x14ac:dyDescent="0.25">
      <c r="E993" s="5" t="s">
        <v>1514</v>
      </c>
    </row>
    <row r="994" spans="5:5" x14ac:dyDescent="0.25">
      <c r="E994" s="5" t="s">
        <v>1515</v>
      </c>
    </row>
    <row r="995" spans="5:5" x14ac:dyDescent="0.25">
      <c r="E995" s="5" t="s">
        <v>1516</v>
      </c>
    </row>
    <row r="996" spans="5:5" x14ac:dyDescent="0.25">
      <c r="E996" s="5" t="s">
        <v>1517</v>
      </c>
    </row>
    <row r="997" spans="5:5" x14ac:dyDescent="0.25">
      <c r="E997" s="5" t="s">
        <v>1518</v>
      </c>
    </row>
    <row r="998" spans="5:5" x14ac:dyDescent="0.25">
      <c r="E998" s="5" t="s">
        <v>1519</v>
      </c>
    </row>
    <row r="999" spans="5:5" x14ac:dyDescent="0.25">
      <c r="E999" s="5" t="s">
        <v>1520</v>
      </c>
    </row>
    <row r="1000" spans="5:5" x14ac:dyDescent="0.25">
      <c r="E1000" s="5" t="s">
        <v>1521</v>
      </c>
    </row>
    <row r="1001" spans="5:5" x14ac:dyDescent="0.25">
      <c r="E1001" s="5" t="s">
        <v>1522</v>
      </c>
    </row>
    <row r="1002" spans="5:5" x14ac:dyDescent="0.25">
      <c r="E1002" s="5" t="s">
        <v>1523</v>
      </c>
    </row>
    <row r="1003" spans="5:5" x14ac:dyDescent="0.25">
      <c r="E1003" s="5" t="s">
        <v>1524</v>
      </c>
    </row>
    <row r="1004" spans="5:5" x14ac:dyDescent="0.25">
      <c r="E1004" s="5" t="s">
        <v>1525</v>
      </c>
    </row>
    <row r="1005" spans="5:5" x14ac:dyDescent="0.25">
      <c r="E1005" s="5" t="s">
        <v>1526</v>
      </c>
    </row>
    <row r="1006" spans="5:5" x14ac:dyDescent="0.25">
      <c r="E1006" s="5" t="s">
        <v>1527</v>
      </c>
    </row>
    <row r="1007" spans="5:5" x14ac:dyDescent="0.25">
      <c r="E1007" s="5" t="s">
        <v>1528</v>
      </c>
    </row>
    <row r="1008" spans="5:5" x14ac:dyDescent="0.25">
      <c r="E1008" s="5" t="s">
        <v>1529</v>
      </c>
    </row>
    <row r="1009" spans="5:5" x14ac:dyDescent="0.25">
      <c r="E1009" s="5" t="s">
        <v>1530</v>
      </c>
    </row>
    <row r="1010" spans="5:5" x14ac:dyDescent="0.25">
      <c r="E1010" s="5" t="s">
        <v>1531</v>
      </c>
    </row>
    <row r="1011" spans="5:5" x14ac:dyDescent="0.25">
      <c r="E1011" s="5" t="s">
        <v>1532</v>
      </c>
    </row>
    <row r="1012" spans="5:5" x14ac:dyDescent="0.25">
      <c r="E1012" s="5" t="s">
        <v>1533</v>
      </c>
    </row>
    <row r="1013" spans="5:5" x14ac:dyDescent="0.25">
      <c r="E1013" s="5" t="s">
        <v>1534</v>
      </c>
    </row>
    <row r="1014" spans="5:5" x14ac:dyDescent="0.25">
      <c r="E1014" s="5" t="s">
        <v>1535</v>
      </c>
    </row>
    <row r="1015" spans="5:5" x14ac:dyDescent="0.25">
      <c r="E1015" s="5" t="s">
        <v>1536</v>
      </c>
    </row>
    <row r="1016" spans="5:5" x14ac:dyDescent="0.25">
      <c r="E1016" s="5" t="s">
        <v>1537</v>
      </c>
    </row>
    <row r="1017" spans="5:5" x14ac:dyDescent="0.25">
      <c r="E1017" s="5" t="s">
        <v>1538</v>
      </c>
    </row>
    <row r="1018" spans="5:5" x14ac:dyDescent="0.25">
      <c r="E1018" s="5" t="s">
        <v>1539</v>
      </c>
    </row>
    <row r="1019" spans="5:5" x14ac:dyDescent="0.25">
      <c r="E1019" s="5" t="s">
        <v>1540</v>
      </c>
    </row>
    <row r="1020" spans="5:5" x14ac:dyDescent="0.25">
      <c r="E1020" s="5" t="s">
        <v>1541</v>
      </c>
    </row>
    <row r="1021" spans="5:5" x14ac:dyDescent="0.25">
      <c r="E1021" s="5" t="s">
        <v>1542</v>
      </c>
    </row>
    <row r="1022" spans="5:5" x14ac:dyDescent="0.25">
      <c r="E1022" s="5" t="s">
        <v>1543</v>
      </c>
    </row>
    <row r="1023" spans="5:5" x14ac:dyDescent="0.25">
      <c r="E1023" s="5" t="s">
        <v>1544</v>
      </c>
    </row>
    <row r="1024" spans="5:5" x14ac:dyDescent="0.25">
      <c r="E1024" s="5" t="s">
        <v>1545</v>
      </c>
    </row>
    <row r="1025" spans="5:5" x14ac:dyDescent="0.25">
      <c r="E1025" s="5" t="s">
        <v>1546</v>
      </c>
    </row>
    <row r="1026" spans="5:5" x14ac:dyDescent="0.25">
      <c r="E1026" s="5" t="s">
        <v>1547</v>
      </c>
    </row>
    <row r="1027" spans="5:5" x14ac:dyDescent="0.25">
      <c r="E1027" s="5" t="s">
        <v>1548</v>
      </c>
    </row>
    <row r="1028" spans="5:5" x14ac:dyDescent="0.25">
      <c r="E1028" s="5" t="s">
        <v>1549</v>
      </c>
    </row>
    <row r="1029" spans="5:5" x14ac:dyDescent="0.25">
      <c r="E1029" s="5" t="s">
        <v>1550</v>
      </c>
    </row>
    <row r="1030" spans="5:5" x14ac:dyDescent="0.25">
      <c r="E1030" s="5" t="s">
        <v>1551</v>
      </c>
    </row>
    <row r="1031" spans="5:5" x14ac:dyDescent="0.25">
      <c r="E1031" s="5" t="s">
        <v>1552</v>
      </c>
    </row>
    <row r="1032" spans="5:5" x14ac:dyDescent="0.25">
      <c r="E1032" s="5" t="s">
        <v>1553</v>
      </c>
    </row>
    <row r="1033" spans="5:5" x14ac:dyDescent="0.25">
      <c r="E1033" s="5" t="s">
        <v>1554</v>
      </c>
    </row>
    <row r="1034" spans="5:5" x14ac:dyDescent="0.25">
      <c r="E1034" s="5" t="s">
        <v>1555</v>
      </c>
    </row>
    <row r="1035" spans="5:5" x14ac:dyDescent="0.25">
      <c r="E1035" s="5" t="s">
        <v>1556</v>
      </c>
    </row>
    <row r="1036" spans="5:5" x14ac:dyDescent="0.25">
      <c r="E1036" s="5" t="s">
        <v>1557</v>
      </c>
    </row>
    <row r="1037" spans="5:5" x14ac:dyDescent="0.25">
      <c r="E1037" s="5" t="s">
        <v>1558</v>
      </c>
    </row>
    <row r="1038" spans="5:5" x14ac:dyDescent="0.25">
      <c r="E1038" s="5" t="s">
        <v>1559</v>
      </c>
    </row>
    <row r="1039" spans="5:5" x14ac:dyDescent="0.25">
      <c r="E1039" s="5" t="s">
        <v>1560</v>
      </c>
    </row>
    <row r="1040" spans="5:5" x14ac:dyDescent="0.25">
      <c r="E1040" s="5" t="s">
        <v>1561</v>
      </c>
    </row>
    <row r="1041" spans="5:5" x14ac:dyDescent="0.25">
      <c r="E1041" s="5" t="s">
        <v>1562</v>
      </c>
    </row>
    <row r="1042" spans="5:5" x14ac:dyDescent="0.25">
      <c r="E1042" s="5" t="s">
        <v>1563</v>
      </c>
    </row>
    <row r="1043" spans="5:5" x14ac:dyDescent="0.25">
      <c r="E1043" s="5" t="s">
        <v>1564</v>
      </c>
    </row>
    <row r="1044" spans="5:5" x14ac:dyDescent="0.25">
      <c r="E1044" s="5" t="s">
        <v>1565</v>
      </c>
    </row>
    <row r="1045" spans="5:5" x14ac:dyDescent="0.25">
      <c r="E1045" s="5" t="s">
        <v>1566</v>
      </c>
    </row>
    <row r="1046" spans="5:5" x14ac:dyDescent="0.25">
      <c r="E1046" s="5" t="s">
        <v>1567</v>
      </c>
    </row>
    <row r="1047" spans="5:5" x14ac:dyDescent="0.25">
      <c r="E1047" s="5" t="s">
        <v>1568</v>
      </c>
    </row>
    <row r="1048" spans="5:5" x14ac:dyDescent="0.25">
      <c r="E1048" s="5" t="s">
        <v>1569</v>
      </c>
    </row>
    <row r="1049" spans="5:5" x14ac:dyDescent="0.25">
      <c r="E1049" s="5" t="s">
        <v>1570</v>
      </c>
    </row>
    <row r="1050" spans="5:5" x14ac:dyDescent="0.25">
      <c r="E1050" s="5" t="s">
        <v>1571</v>
      </c>
    </row>
    <row r="1051" spans="5:5" x14ac:dyDescent="0.25">
      <c r="E1051" s="5" t="s">
        <v>1572</v>
      </c>
    </row>
    <row r="1052" spans="5:5" x14ac:dyDescent="0.25">
      <c r="E1052" s="5" t="s">
        <v>1573</v>
      </c>
    </row>
    <row r="1053" spans="5:5" x14ac:dyDescent="0.25">
      <c r="E1053" s="5" t="s">
        <v>1574</v>
      </c>
    </row>
    <row r="1054" spans="5:5" x14ac:dyDescent="0.25">
      <c r="E1054" s="5" t="s">
        <v>1575</v>
      </c>
    </row>
    <row r="1055" spans="5:5" x14ac:dyDescent="0.25">
      <c r="E1055" s="5" t="s">
        <v>1576</v>
      </c>
    </row>
    <row r="1056" spans="5:5" x14ac:dyDescent="0.25">
      <c r="E1056" s="5" t="s">
        <v>1577</v>
      </c>
    </row>
    <row r="1057" spans="5:5" x14ac:dyDescent="0.25">
      <c r="E1057" s="5" t="s">
        <v>1578</v>
      </c>
    </row>
    <row r="1058" spans="5:5" x14ac:dyDescent="0.25">
      <c r="E1058" s="5" t="s">
        <v>1579</v>
      </c>
    </row>
    <row r="1059" spans="5:5" x14ac:dyDescent="0.25">
      <c r="E1059" s="5" t="s">
        <v>1580</v>
      </c>
    </row>
    <row r="1060" spans="5:5" x14ac:dyDescent="0.25">
      <c r="E1060" s="5" t="s">
        <v>1581</v>
      </c>
    </row>
    <row r="1061" spans="5:5" x14ac:dyDescent="0.25">
      <c r="E1061" s="5" t="s">
        <v>1582</v>
      </c>
    </row>
    <row r="1062" spans="5:5" x14ac:dyDescent="0.25">
      <c r="E1062" s="5" t="s">
        <v>1583</v>
      </c>
    </row>
    <row r="1063" spans="5:5" x14ac:dyDescent="0.25">
      <c r="E1063" s="5" t="s">
        <v>1584</v>
      </c>
    </row>
    <row r="1064" spans="5:5" x14ac:dyDescent="0.25">
      <c r="E1064" s="5" t="s">
        <v>1585</v>
      </c>
    </row>
    <row r="1065" spans="5:5" x14ac:dyDescent="0.25">
      <c r="E1065" s="5" t="s">
        <v>1586</v>
      </c>
    </row>
    <row r="1066" spans="5:5" x14ac:dyDescent="0.25">
      <c r="E1066" s="5" t="s">
        <v>1587</v>
      </c>
    </row>
    <row r="1067" spans="5:5" x14ac:dyDescent="0.25">
      <c r="E1067" s="5" t="s">
        <v>1588</v>
      </c>
    </row>
    <row r="1068" spans="5:5" x14ac:dyDescent="0.25">
      <c r="E1068" s="5" t="s">
        <v>1589</v>
      </c>
    </row>
    <row r="1069" spans="5:5" x14ac:dyDescent="0.25">
      <c r="E1069" s="5" t="s">
        <v>1590</v>
      </c>
    </row>
    <row r="1070" spans="5:5" x14ac:dyDescent="0.25">
      <c r="E1070" s="5" t="s">
        <v>1591</v>
      </c>
    </row>
    <row r="1071" spans="5:5" x14ac:dyDescent="0.25">
      <c r="E1071" s="5" t="s">
        <v>1592</v>
      </c>
    </row>
    <row r="1072" spans="5:5" x14ac:dyDescent="0.25">
      <c r="E1072" s="5" t="s">
        <v>1593</v>
      </c>
    </row>
    <row r="1073" spans="5:5" x14ac:dyDescent="0.25">
      <c r="E1073" s="5" t="s">
        <v>1594</v>
      </c>
    </row>
    <row r="1074" spans="5:5" x14ac:dyDescent="0.25">
      <c r="E1074" s="5" t="s">
        <v>1595</v>
      </c>
    </row>
    <row r="1075" spans="5:5" x14ac:dyDescent="0.25">
      <c r="E1075" s="5" t="s">
        <v>1596</v>
      </c>
    </row>
    <row r="1076" spans="5:5" x14ac:dyDescent="0.25">
      <c r="E1076" s="5" t="s">
        <v>1597</v>
      </c>
    </row>
    <row r="1077" spans="5:5" x14ac:dyDescent="0.25">
      <c r="E1077" s="5" t="s">
        <v>1598</v>
      </c>
    </row>
    <row r="1078" spans="5:5" x14ac:dyDescent="0.25">
      <c r="E1078" s="5" t="s">
        <v>1599</v>
      </c>
    </row>
    <row r="1079" spans="5:5" x14ac:dyDescent="0.25">
      <c r="E1079" s="5" t="s">
        <v>1600</v>
      </c>
    </row>
    <row r="1080" spans="5:5" x14ac:dyDescent="0.25">
      <c r="E1080" s="5" t="s">
        <v>1601</v>
      </c>
    </row>
    <row r="1081" spans="5:5" x14ac:dyDescent="0.25">
      <c r="E1081" s="5" t="s">
        <v>1602</v>
      </c>
    </row>
    <row r="1082" spans="5:5" x14ac:dyDescent="0.25">
      <c r="E1082" s="5" t="s">
        <v>1603</v>
      </c>
    </row>
    <row r="1083" spans="5:5" x14ac:dyDescent="0.25">
      <c r="E1083" s="5" t="s">
        <v>1604</v>
      </c>
    </row>
    <row r="1084" spans="5:5" x14ac:dyDescent="0.25">
      <c r="E1084" s="5" t="s">
        <v>1605</v>
      </c>
    </row>
    <row r="1085" spans="5:5" x14ac:dyDescent="0.25">
      <c r="E1085" s="5" t="s">
        <v>1606</v>
      </c>
    </row>
    <row r="1086" spans="5:5" x14ac:dyDescent="0.25">
      <c r="E1086" s="5" t="s">
        <v>1607</v>
      </c>
    </row>
    <row r="1087" spans="5:5" x14ac:dyDescent="0.25">
      <c r="E1087" s="5" t="s">
        <v>1608</v>
      </c>
    </row>
    <row r="1088" spans="5:5" x14ac:dyDescent="0.25">
      <c r="E1088" s="5" t="s">
        <v>1609</v>
      </c>
    </row>
    <row r="1089" spans="5:5" x14ac:dyDescent="0.25">
      <c r="E1089" s="5" t="s">
        <v>1610</v>
      </c>
    </row>
    <row r="1090" spans="5:5" x14ac:dyDescent="0.25">
      <c r="E1090" s="5" t="s">
        <v>1611</v>
      </c>
    </row>
    <row r="1091" spans="5:5" x14ac:dyDescent="0.25">
      <c r="E1091" s="5" t="s">
        <v>1612</v>
      </c>
    </row>
    <row r="1092" spans="5:5" x14ac:dyDescent="0.25">
      <c r="E1092" s="5" t="s">
        <v>1613</v>
      </c>
    </row>
    <row r="1093" spans="5:5" x14ac:dyDescent="0.25">
      <c r="E1093" s="5" t="s">
        <v>1614</v>
      </c>
    </row>
    <row r="1094" spans="5:5" x14ac:dyDescent="0.25">
      <c r="E1094" s="5" t="s">
        <v>1615</v>
      </c>
    </row>
    <row r="1095" spans="5:5" x14ac:dyDescent="0.25">
      <c r="E1095" s="5" t="s">
        <v>1616</v>
      </c>
    </row>
    <row r="1096" spans="5:5" x14ac:dyDescent="0.25">
      <c r="E1096" s="5" t="s">
        <v>1617</v>
      </c>
    </row>
    <row r="1097" spans="5:5" x14ac:dyDescent="0.25">
      <c r="E1097" s="5" t="s">
        <v>1618</v>
      </c>
    </row>
    <row r="1098" spans="5:5" x14ac:dyDescent="0.25">
      <c r="E1098" s="5" t="s">
        <v>1619</v>
      </c>
    </row>
    <row r="1099" spans="5:5" x14ac:dyDescent="0.25">
      <c r="E1099" s="5" t="s">
        <v>1620</v>
      </c>
    </row>
    <row r="1100" spans="5:5" x14ac:dyDescent="0.25">
      <c r="E1100" s="5" t="s">
        <v>1621</v>
      </c>
    </row>
    <row r="1101" spans="5:5" x14ac:dyDescent="0.25">
      <c r="E1101" s="5" t="s">
        <v>1622</v>
      </c>
    </row>
    <row r="1102" spans="5:5" x14ac:dyDescent="0.25">
      <c r="E1102" s="5" t="s">
        <v>1623</v>
      </c>
    </row>
    <row r="1103" spans="5:5" x14ac:dyDescent="0.25">
      <c r="E1103" s="5" t="s">
        <v>1624</v>
      </c>
    </row>
    <row r="1104" spans="5:5" x14ac:dyDescent="0.25">
      <c r="E1104" s="5" t="s">
        <v>1625</v>
      </c>
    </row>
    <row r="1105" spans="5:5" x14ac:dyDescent="0.25">
      <c r="E1105" s="5" t="s">
        <v>1626</v>
      </c>
    </row>
    <row r="1106" spans="5:5" x14ac:dyDescent="0.25">
      <c r="E1106" s="5" t="s">
        <v>1627</v>
      </c>
    </row>
    <row r="1107" spans="5:5" x14ac:dyDescent="0.25">
      <c r="E1107" s="5" t="s">
        <v>1628</v>
      </c>
    </row>
    <row r="1108" spans="5:5" x14ac:dyDescent="0.25">
      <c r="E1108" s="5" t="s">
        <v>1629</v>
      </c>
    </row>
    <row r="1109" spans="5:5" x14ac:dyDescent="0.25">
      <c r="E1109" s="5" t="s">
        <v>1630</v>
      </c>
    </row>
    <row r="1110" spans="5:5" x14ac:dyDescent="0.25">
      <c r="E1110" s="5" t="s">
        <v>1631</v>
      </c>
    </row>
    <row r="1111" spans="5:5" x14ac:dyDescent="0.25">
      <c r="E1111" s="5" t="s">
        <v>1632</v>
      </c>
    </row>
    <row r="1112" spans="5:5" x14ac:dyDescent="0.25">
      <c r="E1112" s="5" t="s">
        <v>1633</v>
      </c>
    </row>
    <row r="1113" spans="5:5" x14ac:dyDescent="0.25">
      <c r="E1113" s="5" t="s">
        <v>1634</v>
      </c>
    </row>
    <row r="1114" spans="5:5" x14ac:dyDescent="0.25">
      <c r="E1114" s="5" t="s">
        <v>1635</v>
      </c>
    </row>
    <row r="1115" spans="5:5" x14ac:dyDescent="0.25">
      <c r="E1115" s="5" t="s">
        <v>1636</v>
      </c>
    </row>
    <row r="1116" spans="5:5" x14ac:dyDescent="0.25">
      <c r="E1116" s="5" t="s">
        <v>1637</v>
      </c>
    </row>
    <row r="1117" spans="5:5" x14ac:dyDescent="0.25">
      <c r="E1117" s="5" t="s">
        <v>1638</v>
      </c>
    </row>
    <row r="1118" spans="5:5" x14ac:dyDescent="0.25">
      <c r="E1118" s="5" t="s">
        <v>1639</v>
      </c>
    </row>
    <row r="1119" spans="5:5" x14ac:dyDescent="0.25">
      <c r="E1119" s="5" t="s">
        <v>1640</v>
      </c>
    </row>
    <row r="1120" spans="5:5" x14ac:dyDescent="0.25">
      <c r="E1120" s="5" t="s">
        <v>1641</v>
      </c>
    </row>
    <row r="1121" spans="5:5" x14ac:dyDescent="0.25">
      <c r="E1121" s="5" t="s">
        <v>1642</v>
      </c>
    </row>
    <row r="1122" spans="5:5" x14ac:dyDescent="0.25">
      <c r="E1122" s="5" t="s">
        <v>1643</v>
      </c>
    </row>
    <row r="1123" spans="5:5" x14ac:dyDescent="0.25">
      <c r="E1123" s="5" t="s">
        <v>1644</v>
      </c>
    </row>
    <row r="1124" spans="5:5" x14ac:dyDescent="0.25">
      <c r="E1124" s="5" t="s">
        <v>1645</v>
      </c>
    </row>
    <row r="1125" spans="5:5" x14ac:dyDescent="0.25">
      <c r="E1125" s="5" t="s">
        <v>1646</v>
      </c>
    </row>
    <row r="1126" spans="5:5" x14ac:dyDescent="0.25">
      <c r="E1126" s="5" t="s">
        <v>1647</v>
      </c>
    </row>
    <row r="1127" spans="5:5" x14ac:dyDescent="0.25">
      <c r="E1127" s="5" t="s">
        <v>1648</v>
      </c>
    </row>
    <row r="1128" spans="5:5" x14ac:dyDescent="0.25">
      <c r="E1128" s="5" t="s">
        <v>1649</v>
      </c>
    </row>
    <row r="1129" spans="5:5" x14ac:dyDescent="0.25">
      <c r="E1129" s="5" t="s">
        <v>1650</v>
      </c>
    </row>
    <row r="1130" spans="5:5" x14ac:dyDescent="0.25">
      <c r="E1130" s="5" t="s">
        <v>1651</v>
      </c>
    </row>
    <row r="1131" spans="5:5" x14ac:dyDescent="0.25">
      <c r="E1131" s="5" t="s">
        <v>1652</v>
      </c>
    </row>
    <row r="1132" spans="5:5" x14ac:dyDescent="0.25">
      <c r="E1132" s="5" t="s">
        <v>1653</v>
      </c>
    </row>
    <row r="1133" spans="5:5" x14ac:dyDescent="0.25">
      <c r="E1133" s="5" t="s">
        <v>1654</v>
      </c>
    </row>
    <row r="1134" spans="5:5" x14ac:dyDescent="0.25">
      <c r="E1134" s="5" t="s">
        <v>1655</v>
      </c>
    </row>
    <row r="1135" spans="5:5" x14ac:dyDescent="0.25">
      <c r="E1135" s="5" t="s">
        <v>1656</v>
      </c>
    </row>
    <row r="1136" spans="5:5" x14ac:dyDescent="0.25">
      <c r="E1136" s="5" t="s">
        <v>1657</v>
      </c>
    </row>
    <row r="1137" spans="5:5" x14ac:dyDescent="0.25">
      <c r="E1137" s="5" t="s">
        <v>1658</v>
      </c>
    </row>
    <row r="1138" spans="5:5" x14ac:dyDescent="0.25">
      <c r="E1138" s="5" t="s">
        <v>1659</v>
      </c>
    </row>
    <row r="1139" spans="5:5" x14ac:dyDescent="0.25">
      <c r="E1139" s="5" t="s">
        <v>1660</v>
      </c>
    </row>
    <row r="1140" spans="5:5" x14ac:dyDescent="0.25">
      <c r="E1140" s="5" t="s">
        <v>1661</v>
      </c>
    </row>
    <row r="1141" spans="5:5" x14ac:dyDescent="0.25">
      <c r="E1141" s="5" t="s">
        <v>1662</v>
      </c>
    </row>
    <row r="1142" spans="5:5" x14ac:dyDescent="0.25">
      <c r="E1142" s="5" t="s">
        <v>1663</v>
      </c>
    </row>
    <row r="1143" spans="5:5" x14ac:dyDescent="0.25">
      <c r="E1143" s="5" t="s">
        <v>1664</v>
      </c>
    </row>
    <row r="1144" spans="5:5" x14ac:dyDescent="0.25">
      <c r="E1144" s="5" t="s">
        <v>1665</v>
      </c>
    </row>
    <row r="1145" spans="5:5" x14ac:dyDescent="0.25">
      <c r="E1145" s="5" t="s">
        <v>1666</v>
      </c>
    </row>
    <row r="1146" spans="5:5" x14ac:dyDescent="0.25">
      <c r="E1146" s="5" t="s">
        <v>1667</v>
      </c>
    </row>
    <row r="1147" spans="5:5" x14ac:dyDescent="0.25">
      <c r="E1147" s="5" t="s">
        <v>1668</v>
      </c>
    </row>
    <row r="1148" spans="5:5" x14ac:dyDescent="0.25">
      <c r="E1148" s="5" t="s">
        <v>1669</v>
      </c>
    </row>
    <row r="1149" spans="5:5" x14ac:dyDescent="0.25">
      <c r="E1149" s="5" t="s">
        <v>1670</v>
      </c>
    </row>
    <row r="1150" spans="5:5" x14ac:dyDescent="0.25">
      <c r="E1150" s="5" t="s">
        <v>1671</v>
      </c>
    </row>
    <row r="1151" spans="5:5" x14ac:dyDescent="0.25">
      <c r="E1151" s="5" t="s">
        <v>1672</v>
      </c>
    </row>
    <row r="1152" spans="5:5" x14ac:dyDescent="0.25">
      <c r="E1152" s="5" t="s">
        <v>1673</v>
      </c>
    </row>
    <row r="1153" spans="5:5" x14ac:dyDescent="0.25">
      <c r="E1153" s="5" t="s">
        <v>1674</v>
      </c>
    </row>
    <row r="1154" spans="5:5" x14ac:dyDescent="0.25">
      <c r="E1154" s="5" t="s">
        <v>1675</v>
      </c>
    </row>
    <row r="1155" spans="5:5" x14ac:dyDescent="0.25">
      <c r="E1155" s="5" t="s">
        <v>1676</v>
      </c>
    </row>
    <row r="1156" spans="5:5" x14ac:dyDescent="0.25">
      <c r="E1156" s="5" t="s">
        <v>1677</v>
      </c>
    </row>
    <row r="1157" spans="5:5" x14ac:dyDescent="0.25">
      <c r="E1157" s="5" t="s">
        <v>1678</v>
      </c>
    </row>
    <row r="1158" spans="5:5" x14ac:dyDescent="0.25">
      <c r="E1158" s="5" t="s">
        <v>1679</v>
      </c>
    </row>
    <row r="1159" spans="5:5" x14ac:dyDescent="0.25">
      <c r="E1159" s="5" t="s">
        <v>1680</v>
      </c>
    </row>
    <row r="1160" spans="5:5" x14ac:dyDescent="0.25">
      <c r="E1160" s="5" t="s">
        <v>1681</v>
      </c>
    </row>
    <row r="1161" spans="5:5" x14ac:dyDescent="0.25">
      <c r="E1161" s="5" t="s">
        <v>1682</v>
      </c>
    </row>
    <row r="1162" spans="5:5" x14ac:dyDescent="0.25">
      <c r="E1162" s="5" t="s">
        <v>1683</v>
      </c>
    </row>
    <row r="1163" spans="5:5" x14ac:dyDescent="0.25">
      <c r="E1163" s="5" t="s">
        <v>1684</v>
      </c>
    </row>
    <row r="1164" spans="5:5" x14ac:dyDescent="0.25">
      <c r="E1164" s="5" t="s">
        <v>1685</v>
      </c>
    </row>
    <row r="1165" spans="5:5" x14ac:dyDescent="0.25">
      <c r="E1165" s="5" t="s">
        <v>1686</v>
      </c>
    </row>
    <row r="1166" spans="5:5" x14ac:dyDescent="0.25">
      <c r="E1166" s="5" t="s">
        <v>1687</v>
      </c>
    </row>
    <row r="1167" spans="5:5" x14ac:dyDescent="0.25">
      <c r="E1167" s="5" t="s">
        <v>1688</v>
      </c>
    </row>
    <row r="1168" spans="5:5" x14ac:dyDescent="0.25">
      <c r="E1168" s="5" t="s">
        <v>1689</v>
      </c>
    </row>
    <row r="1169" spans="5:5" x14ac:dyDescent="0.25">
      <c r="E1169" s="5" t="s">
        <v>1690</v>
      </c>
    </row>
    <row r="1170" spans="5:5" x14ac:dyDescent="0.25">
      <c r="E1170" s="5" t="s">
        <v>1691</v>
      </c>
    </row>
    <row r="1171" spans="5:5" x14ac:dyDescent="0.25">
      <c r="E1171" s="5" t="s">
        <v>1692</v>
      </c>
    </row>
    <row r="1172" spans="5:5" x14ac:dyDescent="0.25">
      <c r="E1172" s="5" t="s">
        <v>1693</v>
      </c>
    </row>
    <row r="1173" spans="5:5" x14ac:dyDescent="0.25">
      <c r="E1173" s="5" t="s">
        <v>1694</v>
      </c>
    </row>
    <row r="1174" spans="5:5" x14ac:dyDescent="0.25">
      <c r="E1174" s="5" t="s">
        <v>1695</v>
      </c>
    </row>
    <row r="1175" spans="5:5" x14ac:dyDescent="0.25">
      <c r="E1175" s="5" t="s">
        <v>1696</v>
      </c>
    </row>
    <row r="1176" spans="5:5" x14ac:dyDescent="0.25">
      <c r="E1176" s="5" t="s">
        <v>1697</v>
      </c>
    </row>
    <row r="1177" spans="5:5" x14ac:dyDescent="0.25">
      <c r="E1177" s="5" t="s">
        <v>1698</v>
      </c>
    </row>
    <row r="1178" spans="5:5" x14ac:dyDescent="0.25">
      <c r="E1178" s="5" t="s">
        <v>1699</v>
      </c>
    </row>
    <row r="1179" spans="5:5" x14ac:dyDescent="0.25">
      <c r="E1179" s="5" t="s">
        <v>1700</v>
      </c>
    </row>
    <row r="1180" spans="5:5" x14ac:dyDescent="0.25">
      <c r="E1180" s="5" t="s">
        <v>1701</v>
      </c>
    </row>
    <row r="1181" spans="5:5" x14ac:dyDescent="0.25">
      <c r="E1181" s="5" t="s">
        <v>1702</v>
      </c>
    </row>
    <row r="1182" spans="5:5" x14ac:dyDescent="0.25">
      <c r="E1182" s="5" t="s">
        <v>1703</v>
      </c>
    </row>
    <row r="1183" spans="5:5" x14ac:dyDescent="0.25">
      <c r="E1183" s="5" t="s">
        <v>1704</v>
      </c>
    </row>
    <row r="1184" spans="5:5" x14ac:dyDescent="0.25">
      <c r="E1184" s="5" t="s">
        <v>1705</v>
      </c>
    </row>
    <row r="1185" spans="5:5" x14ac:dyDescent="0.25">
      <c r="E1185" s="5" t="s">
        <v>1706</v>
      </c>
    </row>
    <row r="1186" spans="5:5" x14ac:dyDescent="0.25">
      <c r="E1186" s="5" t="s">
        <v>1707</v>
      </c>
    </row>
    <row r="1187" spans="5:5" x14ac:dyDescent="0.25">
      <c r="E1187" s="5" t="s">
        <v>1708</v>
      </c>
    </row>
    <row r="1188" spans="5:5" x14ac:dyDescent="0.25">
      <c r="E1188" s="5" t="s">
        <v>1709</v>
      </c>
    </row>
    <row r="1189" spans="5:5" x14ac:dyDescent="0.25">
      <c r="E1189" s="5" t="s">
        <v>1710</v>
      </c>
    </row>
    <row r="1190" spans="5:5" x14ac:dyDescent="0.25">
      <c r="E1190" s="5" t="s">
        <v>1711</v>
      </c>
    </row>
    <row r="1191" spans="5:5" x14ac:dyDescent="0.25">
      <c r="E1191" s="5" t="s">
        <v>1712</v>
      </c>
    </row>
    <row r="1192" spans="5:5" x14ac:dyDescent="0.25">
      <c r="E1192" s="5" t="s">
        <v>1713</v>
      </c>
    </row>
    <row r="1193" spans="5:5" x14ac:dyDescent="0.25">
      <c r="E1193" s="5" t="s">
        <v>1714</v>
      </c>
    </row>
    <row r="1194" spans="5:5" x14ac:dyDescent="0.25">
      <c r="E1194" s="5" t="s">
        <v>1715</v>
      </c>
    </row>
    <row r="1195" spans="5:5" x14ac:dyDescent="0.25">
      <c r="E1195" s="5" t="s">
        <v>1716</v>
      </c>
    </row>
    <row r="1196" spans="5:5" x14ac:dyDescent="0.25">
      <c r="E1196" s="5" t="s">
        <v>1717</v>
      </c>
    </row>
    <row r="1197" spans="5:5" x14ac:dyDescent="0.25">
      <c r="E1197" s="5" t="s">
        <v>1718</v>
      </c>
    </row>
    <row r="1198" spans="5:5" x14ac:dyDescent="0.25">
      <c r="E1198" s="5" t="s">
        <v>1719</v>
      </c>
    </row>
    <row r="1199" spans="5:5" x14ac:dyDescent="0.25">
      <c r="E1199" s="5" t="s">
        <v>1720</v>
      </c>
    </row>
    <row r="1200" spans="5:5" x14ac:dyDescent="0.25">
      <c r="E1200" s="5" t="s">
        <v>1721</v>
      </c>
    </row>
    <row r="1201" spans="5:5" x14ac:dyDescent="0.25">
      <c r="E1201" s="5" t="s">
        <v>1722</v>
      </c>
    </row>
    <row r="1202" spans="5:5" x14ac:dyDescent="0.25">
      <c r="E1202" s="5" t="s">
        <v>1723</v>
      </c>
    </row>
    <row r="1203" spans="5:5" x14ac:dyDescent="0.25">
      <c r="E1203" s="5" t="s">
        <v>1724</v>
      </c>
    </row>
    <row r="1204" spans="5:5" x14ac:dyDescent="0.25">
      <c r="E1204" s="5" t="s">
        <v>1725</v>
      </c>
    </row>
    <row r="1205" spans="5:5" x14ac:dyDescent="0.25">
      <c r="E1205" s="5" t="s">
        <v>1726</v>
      </c>
    </row>
    <row r="1206" spans="5:5" x14ac:dyDescent="0.25">
      <c r="E1206" s="5" t="s">
        <v>1727</v>
      </c>
    </row>
    <row r="1207" spans="5:5" x14ac:dyDescent="0.25">
      <c r="E1207" s="5" t="s">
        <v>1728</v>
      </c>
    </row>
    <row r="1208" spans="5:5" x14ac:dyDescent="0.25">
      <c r="E1208" s="5" t="s">
        <v>1729</v>
      </c>
    </row>
    <row r="1209" spans="5:5" x14ac:dyDescent="0.25">
      <c r="E1209" s="5" t="s">
        <v>1730</v>
      </c>
    </row>
    <row r="1210" spans="5:5" x14ac:dyDescent="0.25">
      <c r="E1210" s="5" t="s">
        <v>1731</v>
      </c>
    </row>
    <row r="1211" spans="5:5" x14ac:dyDescent="0.25">
      <c r="E1211" s="5" t="s">
        <v>1732</v>
      </c>
    </row>
    <row r="1212" spans="5:5" x14ac:dyDescent="0.25">
      <c r="E1212" s="5" t="s">
        <v>1733</v>
      </c>
    </row>
    <row r="1213" spans="5:5" x14ac:dyDescent="0.25">
      <c r="E1213" s="5" t="s">
        <v>1734</v>
      </c>
    </row>
    <row r="1214" spans="5:5" x14ac:dyDescent="0.25">
      <c r="E1214" s="5" t="s">
        <v>1735</v>
      </c>
    </row>
    <row r="1215" spans="5:5" x14ac:dyDescent="0.25">
      <c r="E1215" s="5" t="s">
        <v>1736</v>
      </c>
    </row>
    <row r="1216" spans="5:5" x14ac:dyDescent="0.25">
      <c r="E1216" s="5" t="s">
        <v>1737</v>
      </c>
    </row>
    <row r="1217" spans="5:5" x14ac:dyDescent="0.25">
      <c r="E1217" s="5" t="s">
        <v>1738</v>
      </c>
    </row>
    <row r="1218" spans="5:5" x14ac:dyDescent="0.25">
      <c r="E1218" s="5" t="s">
        <v>1739</v>
      </c>
    </row>
    <row r="1219" spans="5:5" x14ac:dyDescent="0.25">
      <c r="E1219" s="5" t="s">
        <v>1740</v>
      </c>
    </row>
    <row r="1220" spans="5:5" x14ac:dyDescent="0.25">
      <c r="E1220" s="5" t="s">
        <v>1741</v>
      </c>
    </row>
    <row r="1221" spans="5:5" x14ac:dyDescent="0.25">
      <c r="E1221" s="5" t="s">
        <v>1742</v>
      </c>
    </row>
    <row r="1222" spans="5:5" x14ac:dyDescent="0.25">
      <c r="E1222" s="5" t="s">
        <v>1743</v>
      </c>
    </row>
    <row r="1223" spans="5:5" x14ac:dyDescent="0.25">
      <c r="E1223" s="5" t="s">
        <v>1744</v>
      </c>
    </row>
    <row r="1224" spans="5:5" x14ac:dyDescent="0.25">
      <c r="E1224" s="5" t="s">
        <v>1745</v>
      </c>
    </row>
    <row r="1225" spans="5:5" x14ac:dyDescent="0.25">
      <c r="E1225" s="5" t="s">
        <v>1746</v>
      </c>
    </row>
    <row r="1226" spans="5:5" x14ac:dyDescent="0.25">
      <c r="E1226" s="5" t="s">
        <v>1747</v>
      </c>
    </row>
    <row r="1227" spans="5:5" x14ac:dyDescent="0.25">
      <c r="E1227" s="5" t="s">
        <v>1748</v>
      </c>
    </row>
    <row r="1228" spans="5:5" x14ac:dyDescent="0.25">
      <c r="E1228" s="5" t="s">
        <v>1749</v>
      </c>
    </row>
    <row r="1229" spans="5:5" x14ac:dyDescent="0.25">
      <c r="E1229" s="5" t="s">
        <v>1750</v>
      </c>
    </row>
    <row r="1230" spans="5:5" x14ac:dyDescent="0.25">
      <c r="E1230" s="5" t="s">
        <v>1751</v>
      </c>
    </row>
    <row r="1231" spans="5:5" x14ac:dyDescent="0.25">
      <c r="E1231" s="5" t="s">
        <v>1752</v>
      </c>
    </row>
    <row r="1232" spans="5:5" x14ac:dyDescent="0.25">
      <c r="E1232" s="5" t="s">
        <v>1753</v>
      </c>
    </row>
    <row r="1233" spans="5:5" x14ac:dyDescent="0.25">
      <c r="E1233" s="5" t="s">
        <v>1754</v>
      </c>
    </row>
    <row r="1234" spans="5:5" x14ac:dyDescent="0.25">
      <c r="E1234" s="5" t="s">
        <v>1755</v>
      </c>
    </row>
    <row r="1235" spans="5:5" x14ac:dyDescent="0.25">
      <c r="E1235" s="5" t="s">
        <v>1756</v>
      </c>
    </row>
    <row r="1236" spans="5:5" x14ac:dyDescent="0.25">
      <c r="E1236" s="5" t="s">
        <v>1757</v>
      </c>
    </row>
    <row r="1237" spans="5:5" x14ac:dyDescent="0.25">
      <c r="E1237" s="5" t="s">
        <v>1758</v>
      </c>
    </row>
    <row r="1238" spans="5:5" x14ac:dyDescent="0.25">
      <c r="E1238" s="5" t="s">
        <v>1759</v>
      </c>
    </row>
    <row r="1239" spans="5:5" x14ac:dyDescent="0.25">
      <c r="E1239" s="5" t="s">
        <v>1760</v>
      </c>
    </row>
    <row r="1240" spans="5:5" x14ac:dyDescent="0.25">
      <c r="E1240" s="5" t="s">
        <v>1761</v>
      </c>
    </row>
    <row r="1241" spans="5:5" x14ac:dyDescent="0.25">
      <c r="E1241" s="5" t="s">
        <v>1762</v>
      </c>
    </row>
    <row r="1242" spans="5:5" x14ac:dyDescent="0.25">
      <c r="E1242" s="5" t="s">
        <v>1763</v>
      </c>
    </row>
    <row r="1243" spans="5:5" x14ac:dyDescent="0.25">
      <c r="E1243" s="5" t="s">
        <v>1764</v>
      </c>
    </row>
    <row r="1244" spans="5:5" x14ac:dyDescent="0.25">
      <c r="E1244" s="5" t="s">
        <v>1765</v>
      </c>
    </row>
    <row r="1245" spans="5:5" x14ac:dyDescent="0.25">
      <c r="E1245" s="5" t="s">
        <v>1766</v>
      </c>
    </row>
    <row r="1246" spans="5:5" x14ac:dyDescent="0.25">
      <c r="E1246" s="5" t="s">
        <v>1767</v>
      </c>
    </row>
    <row r="1247" spans="5:5" x14ac:dyDescent="0.25">
      <c r="E1247" s="5" t="s">
        <v>1768</v>
      </c>
    </row>
    <row r="1248" spans="5:5" x14ac:dyDescent="0.25">
      <c r="E1248" s="5" t="s">
        <v>1769</v>
      </c>
    </row>
    <row r="1249" spans="5:5" x14ac:dyDescent="0.25">
      <c r="E1249" s="5" t="s">
        <v>1770</v>
      </c>
    </row>
    <row r="1250" spans="5:5" x14ac:dyDescent="0.25">
      <c r="E1250" s="5" t="s">
        <v>1771</v>
      </c>
    </row>
    <row r="1251" spans="5:5" x14ac:dyDescent="0.25">
      <c r="E1251" s="5" t="s">
        <v>1772</v>
      </c>
    </row>
    <row r="1252" spans="5:5" x14ac:dyDescent="0.25">
      <c r="E1252" s="5" t="s">
        <v>1773</v>
      </c>
    </row>
    <row r="1253" spans="5:5" x14ac:dyDescent="0.25">
      <c r="E1253" s="5" t="s">
        <v>1774</v>
      </c>
    </row>
    <row r="1254" spans="5:5" x14ac:dyDescent="0.25">
      <c r="E1254" s="5" t="s">
        <v>1775</v>
      </c>
    </row>
    <row r="1255" spans="5:5" x14ac:dyDescent="0.25">
      <c r="E1255" s="5" t="s">
        <v>1776</v>
      </c>
    </row>
    <row r="1256" spans="5:5" x14ac:dyDescent="0.25">
      <c r="E1256" s="5" t="s">
        <v>1777</v>
      </c>
    </row>
    <row r="1257" spans="5:5" x14ac:dyDescent="0.25">
      <c r="E1257" s="5" t="s">
        <v>1778</v>
      </c>
    </row>
    <row r="1258" spans="5:5" x14ac:dyDescent="0.25">
      <c r="E1258" s="5" t="s">
        <v>1779</v>
      </c>
    </row>
    <row r="1259" spans="5:5" x14ac:dyDescent="0.25">
      <c r="E1259" s="5" t="s">
        <v>1780</v>
      </c>
    </row>
    <row r="1260" spans="5:5" x14ac:dyDescent="0.25">
      <c r="E1260" s="5" t="s">
        <v>1781</v>
      </c>
    </row>
    <row r="1261" spans="5:5" x14ac:dyDescent="0.25">
      <c r="E1261" s="5" t="s">
        <v>1782</v>
      </c>
    </row>
    <row r="1262" spans="5:5" x14ac:dyDescent="0.25">
      <c r="E1262" s="5" t="s">
        <v>1783</v>
      </c>
    </row>
    <row r="1263" spans="5:5" x14ac:dyDescent="0.25">
      <c r="E1263" s="5" t="s">
        <v>1784</v>
      </c>
    </row>
    <row r="1264" spans="5:5" x14ac:dyDescent="0.25">
      <c r="E1264" s="5" t="s">
        <v>1785</v>
      </c>
    </row>
    <row r="1265" spans="5:5" x14ac:dyDescent="0.25">
      <c r="E1265" s="5" t="s">
        <v>1786</v>
      </c>
    </row>
    <row r="1266" spans="5:5" x14ac:dyDescent="0.25">
      <c r="E1266" s="5" t="s">
        <v>1787</v>
      </c>
    </row>
    <row r="1267" spans="5:5" x14ac:dyDescent="0.25">
      <c r="E1267" s="5" t="s">
        <v>1788</v>
      </c>
    </row>
    <row r="1268" spans="5:5" x14ac:dyDescent="0.25">
      <c r="E1268" s="5" t="s">
        <v>1789</v>
      </c>
    </row>
    <row r="1269" spans="5:5" x14ac:dyDescent="0.25">
      <c r="E1269" s="5" t="s">
        <v>1790</v>
      </c>
    </row>
    <row r="1270" spans="5:5" x14ac:dyDescent="0.25">
      <c r="E1270" s="5" t="s">
        <v>1791</v>
      </c>
    </row>
    <row r="1271" spans="5:5" x14ac:dyDescent="0.25">
      <c r="E1271" s="5" t="s">
        <v>1792</v>
      </c>
    </row>
    <row r="1272" spans="5:5" x14ac:dyDescent="0.25">
      <c r="E1272" s="5" t="s">
        <v>1793</v>
      </c>
    </row>
    <row r="1273" spans="5:5" x14ac:dyDescent="0.25">
      <c r="E1273" s="5" t="s">
        <v>1794</v>
      </c>
    </row>
    <row r="1274" spans="5:5" x14ac:dyDescent="0.25">
      <c r="E1274" s="5" t="s">
        <v>1795</v>
      </c>
    </row>
    <row r="1275" spans="5:5" x14ac:dyDescent="0.25">
      <c r="E1275" s="5" t="s">
        <v>1796</v>
      </c>
    </row>
    <row r="1276" spans="5:5" x14ac:dyDescent="0.25">
      <c r="E1276" s="5" t="s">
        <v>1797</v>
      </c>
    </row>
    <row r="1277" spans="5:5" x14ac:dyDescent="0.25">
      <c r="E1277" s="5" t="s">
        <v>1798</v>
      </c>
    </row>
    <row r="1278" spans="5:5" x14ac:dyDescent="0.25">
      <c r="E1278" s="5" t="s">
        <v>1799</v>
      </c>
    </row>
    <row r="1279" spans="5:5" x14ac:dyDescent="0.25">
      <c r="E1279" s="5" t="s">
        <v>1800</v>
      </c>
    </row>
    <row r="1280" spans="5:5" x14ac:dyDescent="0.25">
      <c r="E1280" s="5" t="s">
        <v>1801</v>
      </c>
    </row>
    <row r="1281" spans="5:5" x14ac:dyDescent="0.25">
      <c r="E1281" s="5" t="s">
        <v>1802</v>
      </c>
    </row>
    <row r="1282" spans="5:5" x14ac:dyDescent="0.25">
      <c r="E1282" s="5" t="s">
        <v>1803</v>
      </c>
    </row>
    <row r="1283" spans="5:5" x14ac:dyDescent="0.25">
      <c r="E1283" s="5" t="s">
        <v>1804</v>
      </c>
    </row>
    <row r="1284" spans="5:5" x14ac:dyDescent="0.25">
      <c r="E1284" s="5" t="s">
        <v>1805</v>
      </c>
    </row>
    <row r="1285" spans="5:5" x14ac:dyDescent="0.25">
      <c r="E1285" s="5" t="s">
        <v>1806</v>
      </c>
    </row>
    <row r="1286" spans="5:5" x14ac:dyDescent="0.25">
      <c r="E1286" s="5" t="s">
        <v>1807</v>
      </c>
    </row>
    <row r="1287" spans="5:5" x14ac:dyDescent="0.25">
      <c r="E1287" s="5" t="s">
        <v>1808</v>
      </c>
    </row>
    <row r="1288" spans="5:5" x14ac:dyDescent="0.25">
      <c r="E1288" s="5" t="s">
        <v>1809</v>
      </c>
    </row>
    <row r="1289" spans="5:5" x14ac:dyDescent="0.25">
      <c r="E1289" s="5" t="s">
        <v>1810</v>
      </c>
    </row>
    <row r="1290" spans="5:5" x14ac:dyDescent="0.25">
      <c r="E1290" s="5" t="s">
        <v>1811</v>
      </c>
    </row>
    <row r="1291" spans="5:5" x14ac:dyDescent="0.25">
      <c r="E1291" s="5" t="s">
        <v>1812</v>
      </c>
    </row>
    <row r="1292" spans="5:5" x14ac:dyDescent="0.25">
      <c r="E1292" s="5" t="s">
        <v>1813</v>
      </c>
    </row>
    <row r="1293" spans="5:5" x14ac:dyDescent="0.25">
      <c r="E1293" s="5" t="s">
        <v>1814</v>
      </c>
    </row>
    <row r="1294" spans="5:5" x14ac:dyDescent="0.25">
      <c r="E1294" s="5" t="s">
        <v>1815</v>
      </c>
    </row>
    <row r="1295" spans="5:5" x14ac:dyDescent="0.25">
      <c r="E1295" s="5" t="s">
        <v>1816</v>
      </c>
    </row>
    <row r="1296" spans="5:5" x14ac:dyDescent="0.25">
      <c r="E1296" s="5" t="s">
        <v>1817</v>
      </c>
    </row>
    <row r="1297" spans="5:5" x14ac:dyDescent="0.25">
      <c r="E1297" s="5" t="s">
        <v>1818</v>
      </c>
    </row>
    <row r="1298" spans="5:5" x14ac:dyDescent="0.25">
      <c r="E1298" s="5" t="s">
        <v>1819</v>
      </c>
    </row>
    <row r="1299" spans="5:5" x14ac:dyDescent="0.25">
      <c r="E1299" s="5" t="s">
        <v>1820</v>
      </c>
    </row>
    <row r="1300" spans="5:5" x14ac:dyDescent="0.25">
      <c r="E1300" s="5" t="s">
        <v>1821</v>
      </c>
    </row>
    <row r="1301" spans="5:5" x14ac:dyDescent="0.25">
      <c r="E1301" s="5" t="s">
        <v>1822</v>
      </c>
    </row>
    <row r="1302" spans="5:5" x14ac:dyDescent="0.25">
      <c r="E1302" s="5" t="s">
        <v>1823</v>
      </c>
    </row>
    <row r="1303" spans="5:5" x14ac:dyDescent="0.25">
      <c r="E1303" s="5" t="s">
        <v>1824</v>
      </c>
    </row>
    <row r="1304" spans="5:5" x14ac:dyDescent="0.25">
      <c r="E1304" s="5" t="s">
        <v>1825</v>
      </c>
    </row>
    <row r="1305" spans="5:5" x14ac:dyDescent="0.25">
      <c r="E1305" s="5" t="s">
        <v>1826</v>
      </c>
    </row>
    <row r="1306" spans="5:5" x14ac:dyDescent="0.25">
      <c r="E1306" s="5" t="s">
        <v>1827</v>
      </c>
    </row>
    <row r="1307" spans="5:5" x14ac:dyDescent="0.25">
      <c r="E1307" s="5" t="s">
        <v>1828</v>
      </c>
    </row>
    <row r="1308" spans="5:5" x14ac:dyDescent="0.25">
      <c r="E1308" s="5" t="s">
        <v>1829</v>
      </c>
    </row>
    <row r="1309" spans="5:5" x14ac:dyDescent="0.25">
      <c r="E1309" s="5" t="s">
        <v>1830</v>
      </c>
    </row>
    <row r="1310" spans="5:5" x14ac:dyDescent="0.25">
      <c r="E1310" s="5" t="s">
        <v>1831</v>
      </c>
    </row>
    <row r="1311" spans="5:5" x14ac:dyDescent="0.25">
      <c r="E1311" s="5" t="s">
        <v>1832</v>
      </c>
    </row>
    <row r="1312" spans="5:5" x14ac:dyDescent="0.25">
      <c r="E1312" s="5" t="s">
        <v>1833</v>
      </c>
    </row>
    <row r="1313" spans="5:5" x14ac:dyDescent="0.25">
      <c r="E1313" s="5" t="s">
        <v>1834</v>
      </c>
    </row>
    <row r="1314" spans="5:5" x14ac:dyDescent="0.25">
      <c r="E1314" s="5" t="s">
        <v>1835</v>
      </c>
    </row>
    <row r="1315" spans="5:5" x14ac:dyDescent="0.25">
      <c r="E1315" s="5" t="s">
        <v>1836</v>
      </c>
    </row>
    <row r="1316" spans="5:5" x14ac:dyDescent="0.25">
      <c r="E1316" s="5" t="s">
        <v>1837</v>
      </c>
    </row>
    <row r="1317" spans="5:5" x14ac:dyDescent="0.25">
      <c r="E1317" s="5" t="s">
        <v>1838</v>
      </c>
    </row>
    <row r="1318" spans="5:5" x14ac:dyDescent="0.25">
      <c r="E1318" s="5" t="s">
        <v>1839</v>
      </c>
    </row>
    <row r="1319" spans="5:5" x14ac:dyDescent="0.25">
      <c r="E1319" s="5" t="s">
        <v>1840</v>
      </c>
    </row>
    <row r="1320" spans="5:5" x14ac:dyDescent="0.25">
      <c r="E1320" s="5" t="s">
        <v>1841</v>
      </c>
    </row>
    <row r="1321" spans="5:5" x14ac:dyDescent="0.25">
      <c r="E1321" s="5" t="s">
        <v>1842</v>
      </c>
    </row>
    <row r="1322" spans="5:5" x14ac:dyDescent="0.25">
      <c r="E1322" s="5" t="s">
        <v>1843</v>
      </c>
    </row>
    <row r="1323" spans="5:5" x14ac:dyDescent="0.25">
      <c r="E1323" s="5" t="s">
        <v>1844</v>
      </c>
    </row>
    <row r="1324" spans="5:5" x14ac:dyDescent="0.25">
      <c r="E1324" s="5" t="s">
        <v>1845</v>
      </c>
    </row>
    <row r="1325" spans="5:5" x14ac:dyDescent="0.25">
      <c r="E1325" s="5" t="s">
        <v>1846</v>
      </c>
    </row>
    <row r="1326" spans="5:5" x14ac:dyDescent="0.25">
      <c r="E1326" s="5" t="s">
        <v>1847</v>
      </c>
    </row>
    <row r="1327" spans="5:5" x14ac:dyDescent="0.25">
      <c r="E1327" s="5" t="s">
        <v>1848</v>
      </c>
    </row>
    <row r="1328" spans="5:5" x14ac:dyDescent="0.25">
      <c r="E1328" s="5" t="s">
        <v>1849</v>
      </c>
    </row>
    <row r="1329" spans="5:5" x14ac:dyDescent="0.25">
      <c r="E1329" s="5" t="s">
        <v>1850</v>
      </c>
    </row>
    <row r="1330" spans="5:5" x14ac:dyDescent="0.25">
      <c r="E1330" s="5" t="s">
        <v>1851</v>
      </c>
    </row>
    <row r="1331" spans="5:5" x14ac:dyDescent="0.25">
      <c r="E1331" s="5" t="s">
        <v>1852</v>
      </c>
    </row>
    <row r="1332" spans="5:5" x14ac:dyDescent="0.25">
      <c r="E1332" s="5" t="s">
        <v>1853</v>
      </c>
    </row>
    <row r="1333" spans="5:5" x14ac:dyDescent="0.25">
      <c r="E1333" s="5" t="s">
        <v>1854</v>
      </c>
    </row>
    <row r="1334" spans="5:5" x14ac:dyDescent="0.25">
      <c r="E1334" s="5" t="s">
        <v>1855</v>
      </c>
    </row>
    <row r="1335" spans="5:5" x14ac:dyDescent="0.25">
      <c r="E1335" s="5" t="s">
        <v>1856</v>
      </c>
    </row>
    <row r="1336" spans="5:5" x14ac:dyDescent="0.25">
      <c r="E1336" s="5" t="s">
        <v>1857</v>
      </c>
    </row>
    <row r="1337" spans="5:5" x14ac:dyDescent="0.25">
      <c r="E1337" s="5" t="s">
        <v>1858</v>
      </c>
    </row>
    <row r="1338" spans="5:5" x14ac:dyDescent="0.25">
      <c r="E1338" s="5" t="s">
        <v>1859</v>
      </c>
    </row>
    <row r="1339" spans="5:5" x14ac:dyDescent="0.25">
      <c r="E1339" s="5" t="s">
        <v>1860</v>
      </c>
    </row>
    <row r="1340" spans="5:5" x14ac:dyDescent="0.25">
      <c r="E1340" s="5" t="s">
        <v>1861</v>
      </c>
    </row>
    <row r="1341" spans="5:5" x14ac:dyDescent="0.25">
      <c r="E1341" s="5" t="s">
        <v>1862</v>
      </c>
    </row>
    <row r="1342" spans="5:5" x14ac:dyDescent="0.25">
      <c r="E1342" s="5" t="s">
        <v>1863</v>
      </c>
    </row>
    <row r="1343" spans="5:5" x14ac:dyDescent="0.25">
      <c r="E1343" s="5" t="s">
        <v>1864</v>
      </c>
    </row>
    <row r="1344" spans="5:5" x14ac:dyDescent="0.25">
      <c r="E1344" s="5" t="s">
        <v>1865</v>
      </c>
    </row>
    <row r="1345" spans="5:5" x14ac:dyDescent="0.25">
      <c r="E1345" s="5" t="s">
        <v>1866</v>
      </c>
    </row>
    <row r="1346" spans="5:5" x14ac:dyDescent="0.25">
      <c r="E1346" s="5" t="s">
        <v>1867</v>
      </c>
    </row>
    <row r="1347" spans="5:5" x14ac:dyDescent="0.25">
      <c r="E1347" s="5" t="s">
        <v>1868</v>
      </c>
    </row>
    <row r="1348" spans="5:5" x14ac:dyDescent="0.25">
      <c r="E1348" s="5" t="s">
        <v>1869</v>
      </c>
    </row>
    <row r="1349" spans="5:5" x14ac:dyDescent="0.25">
      <c r="E1349" s="5" t="s">
        <v>1870</v>
      </c>
    </row>
    <row r="1350" spans="5:5" x14ac:dyDescent="0.25">
      <c r="E1350" s="5" t="s">
        <v>1871</v>
      </c>
    </row>
    <row r="1351" spans="5:5" x14ac:dyDescent="0.25">
      <c r="E1351" s="5" t="s">
        <v>1872</v>
      </c>
    </row>
    <row r="1352" spans="5:5" x14ac:dyDescent="0.25">
      <c r="E1352" s="5" t="s">
        <v>1873</v>
      </c>
    </row>
    <row r="1353" spans="5:5" x14ac:dyDescent="0.25">
      <c r="E1353" s="5" t="s">
        <v>1874</v>
      </c>
    </row>
    <row r="1354" spans="5:5" x14ac:dyDescent="0.25">
      <c r="E1354" s="5" t="s">
        <v>1875</v>
      </c>
    </row>
    <row r="1355" spans="5:5" x14ac:dyDescent="0.25">
      <c r="E1355" s="5" t="s">
        <v>1876</v>
      </c>
    </row>
    <row r="1356" spans="5:5" x14ac:dyDescent="0.25">
      <c r="E1356" s="5" t="s">
        <v>1877</v>
      </c>
    </row>
    <row r="1357" spans="5:5" x14ac:dyDescent="0.25">
      <c r="E1357" s="5" t="s">
        <v>1878</v>
      </c>
    </row>
    <row r="1358" spans="5:5" x14ac:dyDescent="0.25">
      <c r="E1358" s="5" t="s">
        <v>1879</v>
      </c>
    </row>
    <row r="1359" spans="5:5" x14ac:dyDescent="0.25">
      <c r="E1359" s="5" t="s">
        <v>1880</v>
      </c>
    </row>
    <row r="1360" spans="5:5" x14ac:dyDescent="0.25">
      <c r="E1360" s="5" t="s">
        <v>1881</v>
      </c>
    </row>
    <row r="1361" spans="5:5" x14ac:dyDescent="0.25">
      <c r="E1361" s="5" t="s">
        <v>1882</v>
      </c>
    </row>
    <row r="1362" spans="5:5" x14ac:dyDescent="0.25">
      <c r="E1362" s="5" t="s">
        <v>1883</v>
      </c>
    </row>
    <row r="1363" spans="5:5" x14ac:dyDescent="0.25">
      <c r="E1363" s="5" t="s">
        <v>1884</v>
      </c>
    </row>
    <row r="1364" spans="5:5" x14ac:dyDescent="0.25">
      <c r="E1364" s="5" t="s">
        <v>1885</v>
      </c>
    </row>
    <row r="1365" spans="5:5" x14ac:dyDescent="0.25">
      <c r="E1365" s="5" t="s">
        <v>1886</v>
      </c>
    </row>
    <row r="1366" spans="5:5" x14ac:dyDescent="0.25">
      <c r="E1366" s="5" t="s">
        <v>1887</v>
      </c>
    </row>
    <row r="1367" spans="5:5" x14ac:dyDescent="0.25">
      <c r="E1367" s="5" t="s">
        <v>1888</v>
      </c>
    </row>
    <row r="1368" spans="5:5" x14ac:dyDescent="0.25">
      <c r="E1368" s="5" t="s">
        <v>1889</v>
      </c>
    </row>
    <row r="1369" spans="5:5" x14ac:dyDescent="0.25">
      <c r="E1369" s="5" t="s">
        <v>1890</v>
      </c>
    </row>
    <row r="1370" spans="5:5" x14ac:dyDescent="0.25">
      <c r="E1370" s="5" t="s">
        <v>1891</v>
      </c>
    </row>
    <row r="1371" spans="5:5" x14ac:dyDescent="0.25">
      <c r="E1371" s="5" t="s">
        <v>1892</v>
      </c>
    </row>
    <row r="1372" spans="5:5" x14ac:dyDescent="0.25">
      <c r="E1372" s="5" t="s">
        <v>1893</v>
      </c>
    </row>
    <row r="1373" spans="5:5" x14ac:dyDescent="0.25">
      <c r="E1373" s="5" t="s">
        <v>1894</v>
      </c>
    </row>
    <row r="1374" spans="5:5" x14ac:dyDescent="0.25">
      <c r="E1374" s="5" t="s">
        <v>1895</v>
      </c>
    </row>
    <row r="1375" spans="5:5" x14ac:dyDescent="0.25">
      <c r="E1375" s="5" t="s">
        <v>1896</v>
      </c>
    </row>
    <row r="1376" spans="5:5" x14ac:dyDescent="0.25">
      <c r="E1376" s="5" t="s">
        <v>1897</v>
      </c>
    </row>
    <row r="1377" spans="5:5" x14ac:dyDescent="0.25">
      <c r="E1377" s="5" t="s">
        <v>1898</v>
      </c>
    </row>
    <row r="1378" spans="5:5" x14ac:dyDescent="0.25">
      <c r="E1378" s="5" t="s">
        <v>1899</v>
      </c>
    </row>
    <row r="1379" spans="5:5" x14ac:dyDescent="0.25">
      <c r="E1379" s="5" t="s">
        <v>1900</v>
      </c>
    </row>
    <row r="1380" spans="5:5" x14ac:dyDescent="0.25">
      <c r="E1380" s="5" t="s">
        <v>1901</v>
      </c>
    </row>
    <row r="1381" spans="5:5" x14ac:dyDescent="0.25">
      <c r="E1381" s="5" t="s">
        <v>1902</v>
      </c>
    </row>
    <row r="1382" spans="5:5" x14ac:dyDescent="0.25">
      <c r="E1382" s="5" t="s">
        <v>1903</v>
      </c>
    </row>
    <row r="1383" spans="5:5" x14ac:dyDescent="0.25">
      <c r="E1383" s="5" t="s">
        <v>1904</v>
      </c>
    </row>
    <row r="1384" spans="5:5" x14ac:dyDescent="0.25">
      <c r="E1384" s="5" t="s">
        <v>1905</v>
      </c>
    </row>
    <row r="1385" spans="5:5" x14ac:dyDescent="0.25">
      <c r="E1385" s="5" t="s">
        <v>1906</v>
      </c>
    </row>
    <row r="1386" spans="5:5" x14ac:dyDescent="0.25">
      <c r="E1386" s="5" t="s">
        <v>1907</v>
      </c>
    </row>
    <row r="1387" spans="5:5" x14ac:dyDescent="0.25">
      <c r="E1387" s="5" t="s">
        <v>1908</v>
      </c>
    </row>
    <row r="1388" spans="5:5" x14ac:dyDescent="0.25">
      <c r="E1388" s="5" t="s">
        <v>1909</v>
      </c>
    </row>
    <row r="1389" spans="5:5" x14ac:dyDescent="0.25">
      <c r="E1389" s="5" t="s">
        <v>1910</v>
      </c>
    </row>
    <row r="1390" spans="5:5" x14ac:dyDescent="0.25">
      <c r="E1390" s="5" t="s">
        <v>1911</v>
      </c>
    </row>
    <row r="1391" spans="5:5" x14ac:dyDescent="0.25">
      <c r="E1391" s="5" t="s">
        <v>1912</v>
      </c>
    </row>
    <row r="1392" spans="5:5" x14ac:dyDescent="0.25">
      <c r="E1392" s="5" t="s">
        <v>1913</v>
      </c>
    </row>
    <row r="1393" spans="5:5" x14ac:dyDescent="0.25">
      <c r="E1393" s="5" t="s">
        <v>1914</v>
      </c>
    </row>
    <row r="1394" spans="5:5" x14ac:dyDescent="0.25">
      <c r="E1394" s="5" t="s">
        <v>1915</v>
      </c>
    </row>
    <row r="1395" spans="5:5" x14ac:dyDescent="0.25">
      <c r="E1395" s="5" t="s">
        <v>1916</v>
      </c>
    </row>
    <row r="1396" spans="5:5" x14ac:dyDescent="0.25">
      <c r="E1396" s="5" t="s">
        <v>1917</v>
      </c>
    </row>
    <row r="1397" spans="5:5" x14ac:dyDescent="0.25">
      <c r="E1397" s="5" t="s">
        <v>1918</v>
      </c>
    </row>
    <row r="1398" spans="5:5" x14ac:dyDescent="0.25">
      <c r="E1398" s="5" t="s">
        <v>1919</v>
      </c>
    </row>
    <row r="1399" spans="5:5" x14ac:dyDescent="0.25">
      <c r="E1399" s="5" t="s">
        <v>1920</v>
      </c>
    </row>
    <row r="1400" spans="5:5" x14ac:dyDescent="0.25">
      <c r="E1400" s="5" t="s">
        <v>1921</v>
      </c>
    </row>
    <row r="1401" spans="5:5" x14ac:dyDescent="0.25">
      <c r="E1401" s="5" t="s">
        <v>1922</v>
      </c>
    </row>
    <row r="1402" spans="5:5" x14ac:dyDescent="0.25">
      <c r="E1402" s="5" t="s">
        <v>1923</v>
      </c>
    </row>
    <row r="1403" spans="5:5" x14ac:dyDescent="0.25">
      <c r="E1403" s="5" t="s">
        <v>1924</v>
      </c>
    </row>
    <row r="1404" spans="5:5" x14ac:dyDescent="0.25">
      <c r="E1404" s="5" t="s">
        <v>1925</v>
      </c>
    </row>
    <row r="1405" spans="5:5" x14ac:dyDescent="0.25">
      <c r="E1405" s="5" t="s">
        <v>1926</v>
      </c>
    </row>
    <row r="1406" spans="5:5" x14ac:dyDescent="0.25">
      <c r="E1406" s="5" t="s">
        <v>1927</v>
      </c>
    </row>
    <row r="1407" spans="5:5" x14ac:dyDescent="0.25">
      <c r="E1407" s="5" t="s">
        <v>1928</v>
      </c>
    </row>
    <row r="1408" spans="5:5" x14ac:dyDescent="0.25">
      <c r="E1408" s="5" t="s">
        <v>1929</v>
      </c>
    </row>
    <row r="1409" spans="5:5" x14ac:dyDescent="0.25">
      <c r="E1409" s="5" t="s">
        <v>1930</v>
      </c>
    </row>
    <row r="1410" spans="5:5" x14ac:dyDescent="0.25">
      <c r="E1410" s="5" t="s">
        <v>1931</v>
      </c>
    </row>
    <row r="1411" spans="5:5" x14ac:dyDescent="0.25">
      <c r="E1411" s="5" t="s">
        <v>1932</v>
      </c>
    </row>
    <row r="1412" spans="5:5" x14ac:dyDescent="0.25">
      <c r="E1412" s="5" t="s">
        <v>1933</v>
      </c>
    </row>
    <row r="1413" spans="5:5" x14ac:dyDescent="0.25">
      <c r="E1413" s="5" t="s">
        <v>1934</v>
      </c>
    </row>
    <row r="1414" spans="5:5" x14ac:dyDescent="0.25">
      <c r="E1414" s="5" t="s">
        <v>1935</v>
      </c>
    </row>
    <row r="1415" spans="5:5" x14ac:dyDescent="0.25">
      <c r="E1415" s="5" t="s">
        <v>1936</v>
      </c>
    </row>
    <row r="1416" spans="5:5" x14ac:dyDescent="0.25">
      <c r="E1416" s="5" t="s">
        <v>1937</v>
      </c>
    </row>
    <row r="1417" spans="5:5" x14ac:dyDescent="0.25">
      <c r="E1417" s="5" t="s">
        <v>1938</v>
      </c>
    </row>
    <row r="1418" spans="5:5" x14ac:dyDescent="0.25">
      <c r="E1418" s="5" t="s">
        <v>1939</v>
      </c>
    </row>
    <row r="1419" spans="5:5" x14ac:dyDescent="0.25">
      <c r="E1419" s="5" t="s">
        <v>1940</v>
      </c>
    </row>
    <row r="1420" spans="5:5" x14ac:dyDescent="0.25">
      <c r="E1420" s="5" t="s">
        <v>1941</v>
      </c>
    </row>
    <row r="1421" spans="5:5" x14ac:dyDescent="0.25">
      <c r="E1421" s="5" t="s">
        <v>1942</v>
      </c>
    </row>
    <row r="1422" spans="5:5" x14ac:dyDescent="0.25">
      <c r="E1422" s="5" t="s">
        <v>1943</v>
      </c>
    </row>
    <row r="1423" spans="5:5" x14ac:dyDescent="0.25">
      <c r="E1423" s="5" t="s">
        <v>1944</v>
      </c>
    </row>
    <row r="1424" spans="5:5" x14ac:dyDescent="0.25">
      <c r="E1424" s="5" t="s">
        <v>1945</v>
      </c>
    </row>
    <row r="1425" spans="5:5" x14ac:dyDescent="0.25">
      <c r="E1425" s="5" t="s">
        <v>1946</v>
      </c>
    </row>
    <row r="1426" spans="5:5" x14ac:dyDescent="0.25">
      <c r="E1426" s="5" t="s">
        <v>1947</v>
      </c>
    </row>
    <row r="1427" spans="5:5" x14ac:dyDescent="0.25">
      <c r="E1427" s="5" t="s">
        <v>1948</v>
      </c>
    </row>
    <row r="1428" spans="5:5" x14ac:dyDescent="0.25">
      <c r="E1428" s="5" t="s">
        <v>1949</v>
      </c>
    </row>
    <row r="1429" spans="5:5" x14ac:dyDescent="0.25">
      <c r="E1429" s="5" t="s">
        <v>1950</v>
      </c>
    </row>
    <row r="1430" spans="5:5" x14ac:dyDescent="0.25">
      <c r="E1430" s="5" t="s">
        <v>1951</v>
      </c>
    </row>
    <row r="1431" spans="5:5" x14ac:dyDescent="0.25">
      <c r="E1431" s="5" t="s">
        <v>1952</v>
      </c>
    </row>
    <row r="1432" spans="5:5" x14ac:dyDescent="0.25">
      <c r="E1432" s="5" t="s">
        <v>1953</v>
      </c>
    </row>
    <row r="1433" spans="5:5" x14ac:dyDescent="0.25">
      <c r="E1433" s="5" t="s">
        <v>1954</v>
      </c>
    </row>
    <row r="1434" spans="5:5" x14ac:dyDescent="0.25">
      <c r="E1434" s="5" t="s">
        <v>1955</v>
      </c>
    </row>
    <row r="1435" spans="5:5" x14ac:dyDescent="0.25">
      <c r="E1435" s="5" t="s">
        <v>1956</v>
      </c>
    </row>
    <row r="1436" spans="5:5" x14ac:dyDescent="0.25">
      <c r="E1436" s="5" t="s">
        <v>1957</v>
      </c>
    </row>
    <row r="1437" spans="5:5" x14ac:dyDescent="0.25">
      <c r="E1437" s="5" t="s">
        <v>1958</v>
      </c>
    </row>
    <row r="1438" spans="5:5" x14ac:dyDescent="0.25">
      <c r="E1438" s="5" t="s">
        <v>1959</v>
      </c>
    </row>
    <row r="1439" spans="5:5" x14ac:dyDescent="0.25">
      <c r="E1439" s="5" t="s">
        <v>1960</v>
      </c>
    </row>
    <row r="1440" spans="5:5" x14ac:dyDescent="0.25">
      <c r="E1440" s="5" t="s">
        <v>1961</v>
      </c>
    </row>
    <row r="1441" spans="5:5" x14ac:dyDescent="0.25">
      <c r="E1441" s="5" t="s">
        <v>1962</v>
      </c>
    </row>
    <row r="1442" spans="5:5" x14ac:dyDescent="0.25">
      <c r="E1442" s="5" t="s">
        <v>1963</v>
      </c>
    </row>
    <row r="1443" spans="5:5" x14ac:dyDescent="0.25">
      <c r="E1443" s="5" t="s">
        <v>1964</v>
      </c>
    </row>
    <row r="1444" spans="5:5" x14ac:dyDescent="0.25">
      <c r="E1444" s="5" t="s">
        <v>1965</v>
      </c>
    </row>
    <row r="1445" spans="5:5" x14ac:dyDescent="0.25">
      <c r="E1445" s="5" t="s">
        <v>1966</v>
      </c>
    </row>
    <row r="1446" spans="5:5" x14ac:dyDescent="0.25">
      <c r="E1446" s="5" t="s">
        <v>1967</v>
      </c>
    </row>
    <row r="1447" spans="5:5" x14ac:dyDescent="0.25">
      <c r="E1447" s="5" t="s">
        <v>1968</v>
      </c>
    </row>
    <row r="1448" spans="5:5" x14ac:dyDescent="0.25">
      <c r="E1448" s="5" t="s">
        <v>1969</v>
      </c>
    </row>
    <row r="1449" spans="5:5" x14ac:dyDescent="0.25">
      <c r="E1449" s="5" t="s">
        <v>1970</v>
      </c>
    </row>
    <row r="1450" spans="5:5" x14ac:dyDescent="0.25">
      <c r="E1450" s="5" t="s">
        <v>1971</v>
      </c>
    </row>
    <row r="1451" spans="5:5" x14ac:dyDescent="0.25">
      <c r="E1451" s="5" t="s">
        <v>1972</v>
      </c>
    </row>
    <row r="1452" spans="5:5" x14ac:dyDescent="0.25">
      <c r="E1452" s="5" t="s">
        <v>1973</v>
      </c>
    </row>
    <row r="1453" spans="5:5" x14ac:dyDescent="0.25">
      <c r="E1453" s="5" t="s">
        <v>1974</v>
      </c>
    </row>
    <row r="1454" spans="5:5" x14ac:dyDescent="0.25">
      <c r="E1454" s="5" t="s">
        <v>1975</v>
      </c>
    </row>
    <row r="1455" spans="5:5" x14ac:dyDescent="0.25">
      <c r="E1455" s="5" t="s">
        <v>1976</v>
      </c>
    </row>
    <row r="1456" spans="5:5" x14ac:dyDescent="0.25">
      <c r="E1456" s="5" t="s">
        <v>1977</v>
      </c>
    </row>
    <row r="1457" spans="5:5" x14ac:dyDescent="0.25">
      <c r="E1457" s="5" t="s">
        <v>1978</v>
      </c>
    </row>
    <row r="1458" spans="5:5" x14ac:dyDescent="0.25">
      <c r="E1458" s="5" t="s">
        <v>1979</v>
      </c>
    </row>
    <row r="1459" spans="5:5" x14ac:dyDescent="0.25">
      <c r="E1459" s="5" t="s">
        <v>1980</v>
      </c>
    </row>
    <row r="1460" spans="5:5" x14ac:dyDescent="0.25">
      <c r="E1460" s="5" t="s">
        <v>1981</v>
      </c>
    </row>
    <row r="1461" spans="5:5" x14ac:dyDescent="0.25">
      <c r="E1461" s="5" t="s">
        <v>1982</v>
      </c>
    </row>
    <row r="1462" spans="5:5" x14ac:dyDescent="0.25">
      <c r="E1462" s="5" t="s">
        <v>1983</v>
      </c>
    </row>
    <row r="1463" spans="5:5" x14ac:dyDescent="0.25">
      <c r="E1463" s="5" t="s">
        <v>1984</v>
      </c>
    </row>
    <row r="1464" spans="5:5" x14ac:dyDescent="0.25">
      <c r="E1464" s="5" t="s">
        <v>1985</v>
      </c>
    </row>
    <row r="1465" spans="5:5" x14ac:dyDescent="0.25">
      <c r="E1465" s="5" t="s">
        <v>1986</v>
      </c>
    </row>
    <row r="1466" spans="5:5" x14ac:dyDescent="0.25">
      <c r="E1466" s="5" t="s">
        <v>1987</v>
      </c>
    </row>
    <row r="1467" spans="5:5" x14ac:dyDescent="0.25">
      <c r="E1467" s="5" t="s">
        <v>1988</v>
      </c>
    </row>
    <row r="1468" spans="5:5" x14ac:dyDescent="0.25">
      <c r="E1468" s="5" t="s">
        <v>1989</v>
      </c>
    </row>
    <row r="1469" spans="5:5" x14ac:dyDescent="0.25">
      <c r="E1469" s="5" t="s">
        <v>1990</v>
      </c>
    </row>
    <row r="1470" spans="5:5" x14ac:dyDescent="0.25">
      <c r="E1470" s="5" t="s">
        <v>1991</v>
      </c>
    </row>
    <row r="1471" spans="5:5" x14ac:dyDescent="0.25">
      <c r="E1471" s="5" t="s">
        <v>1992</v>
      </c>
    </row>
    <row r="1472" spans="5:5" x14ac:dyDescent="0.25">
      <c r="E1472" s="5" t="s">
        <v>1993</v>
      </c>
    </row>
    <row r="1473" spans="5:5" x14ac:dyDescent="0.25">
      <c r="E1473" s="5" t="s">
        <v>1994</v>
      </c>
    </row>
    <row r="1474" spans="5:5" x14ac:dyDescent="0.25">
      <c r="E1474" s="5" t="s">
        <v>1995</v>
      </c>
    </row>
    <row r="1475" spans="5:5" x14ac:dyDescent="0.25">
      <c r="E1475" s="5" t="s">
        <v>1996</v>
      </c>
    </row>
    <row r="1476" spans="5:5" x14ac:dyDescent="0.25">
      <c r="E1476" s="5" t="s">
        <v>1997</v>
      </c>
    </row>
    <row r="1477" spans="5:5" x14ac:dyDescent="0.25">
      <c r="E1477" s="5" t="s">
        <v>1998</v>
      </c>
    </row>
    <row r="1478" spans="5:5" x14ac:dyDescent="0.25">
      <c r="E1478" s="5" t="s">
        <v>1999</v>
      </c>
    </row>
    <row r="1479" spans="5:5" x14ac:dyDescent="0.25">
      <c r="E1479" s="5" t="s">
        <v>2000</v>
      </c>
    </row>
    <row r="1480" spans="5:5" x14ac:dyDescent="0.25">
      <c r="E1480" s="5" t="s">
        <v>2001</v>
      </c>
    </row>
    <row r="1481" spans="5:5" x14ac:dyDescent="0.25">
      <c r="E1481" s="5" t="s">
        <v>2002</v>
      </c>
    </row>
    <row r="1482" spans="5:5" x14ac:dyDescent="0.25">
      <c r="E1482" s="5" t="s">
        <v>2003</v>
      </c>
    </row>
    <row r="1483" spans="5:5" x14ac:dyDescent="0.25">
      <c r="E1483" s="5" t="s">
        <v>2004</v>
      </c>
    </row>
    <row r="1484" spans="5:5" x14ac:dyDescent="0.25">
      <c r="E1484" s="5" t="s">
        <v>2005</v>
      </c>
    </row>
    <row r="1485" spans="5:5" x14ac:dyDescent="0.25">
      <c r="E1485" s="5" t="s">
        <v>2006</v>
      </c>
    </row>
    <row r="1486" spans="5:5" x14ac:dyDescent="0.25">
      <c r="E1486" s="5" t="s">
        <v>2007</v>
      </c>
    </row>
    <row r="1487" spans="5:5" x14ac:dyDescent="0.25">
      <c r="E1487" s="5" t="s">
        <v>2008</v>
      </c>
    </row>
    <row r="1488" spans="5:5" x14ac:dyDescent="0.25">
      <c r="E1488" s="5" t="s">
        <v>2009</v>
      </c>
    </row>
    <row r="1489" spans="5:5" x14ac:dyDescent="0.25">
      <c r="E1489" s="5" t="s">
        <v>2010</v>
      </c>
    </row>
    <row r="1490" spans="5:5" x14ac:dyDescent="0.25">
      <c r="E1490" s="5" t="s">
        <v>2011</v>
      </c>
    </row>
    <row r="1491" spans="5:5" x14ac:dyDescent="0.25">
      <c r="E1491" s="5" t="s">
        <v>2012</v>
      </c>
    </row>
    <row r="1492" spans="5:5" x14ac:dyDescent="0.25">
      <c r="E1492" s="5" t="s">
        <v>2013</v>
      </c>
    </row>
    <row r="1493" spans="5:5" x14ac:dyDescent="0.25">
      <c r="E1493" s="5" t="s">
        <v>2014</v>
      </c>
    </row>
    <row r="1494" spans="5:5" x14ac:dyDescent="0.25">
      <c r="E1494" s="5" t="s">
        <v>2015</v>
      </c>
    </row>
    <row r="1495" spans="5:5" x14ac:dyDescent="0.25">
      <c r="E1495" s="5" t="s">
        <v>2016</v>
      </c>
    </row>
    <row r="1496" spans="5:5" x14ac:dyDescent="0.25">
      <c r="E1496" s="5" t="s">
        <v>2017</v>
      </c>
    </row>
    <row r="1497" spans="5:5" x14ac:dyDescent="0.25">
      <c r="E1497" s="5" t="s">
        <v>2018</v>
      </c>
    </row>
    <row r="1498" spans="5:5" x14ac:dyDescent="0.25">
      <c r="E1498" s="5" t="s">
        <v>2019</v>
      </c>
    </row>
    <row r="1499" spans="5:5" x14ac:dyDescent="0.25">
      <c r="E1499" s="5" t="s">
        <v>2020</v>
      </c>
    </row>
    <row r="1500" spans="5:5" x14ac:dyDescent="0.25">
      <c r="E1500" s="5" t="s">
        <v>2021</v>
      </c>
    </row>
    <row r="1501" spans="5:5" x14ac:dyDescent="0.25">
      <c r="E1501" s="5" t="s">
        <v>2022</v>
      </c>
    </row>
    <row r="1502" spans="5:5" x14ac:dyDescent="0.25">
      <c r="E1502" s="5" t="s">
        <v>2023</v>
      </c>
    </row>
    <row r="1503" spans="5:5" x14ac:dyDescent="0.25">
      <c r="E1503" s="5" t="s">
        <v>2024</v>
      </c>
    </row>
    <row r="1504" spans="5:5" x14ac:dyDescent="0.25">
      <c r="E1504" s="5" t="s">
        <v>2025</v>
      </c>
    </row>
    <row r="1505" spans="5:5" x14ac:dyDescent="0.25">
      <c r="E1505" s="5" t="s">
        <v>2026</v>
      </c>
    </row>
    <row r="1506" spans="5:5" x14ac:dyDescent="0.25">
      <c r="E1506" s="5" t="s">
        <v>2027</v>
      </c>
    </row>
    <row r="1507" spans="5:5" x14ac:dyDescent="0.25">
      <c r="E1507" s="5" t="s">
        <v>2028</v>
      </c>
    </row>
    <row r="1508" spans="5:5" x14ac:dyDescent="0.25">
      <c r="E1508" s="5" t="s">
        <v>2029</v>
      </c>
    </row>
    <row r="1509" spans="5:5" x14ac:dyDescent="0.25">
      <c r="E1509" s="5" t="s">
        <v>2030</v>
      </c>
    </row>
    <row r="1510" spans="5:5" x14ac:dyDescent="0.25">
      <c r="E1510" s="5" t="s">
        <v>2031</v>
      </c>
    </row>
    <row r="1511" spans="5:5" x14ac:dyDescent="0.25">
      <c r="E1511" s="5" t="s">
        <v>2032</v>
      </c>
    </row>
    <row r="1512" spans="5:5" x14ac:dyDescent="0.25">
      <c r="E1512" s="5" t="s">
        <v>2033</v>
      </c>
    </row>
    <row r="1513" spans="5:5" x14ac:dyDescent="0.25">
      <c r="E1513" s="5" t="s">
        <v>2034</v>
      </c>
    </row>
    <row r="1514" spans="5:5" x14ac:dyDescent="0.25">
      <c r="E1514" s="5" t="s">
        <v>2035</v>
      </c>
    </row>
    <row r="1515" spans="5:5" x14ac:dyDescent="0.25">
      <c r="E1515" s="5" t="s">
        <v>2036</v>
      </c>
    </row>
    <row r="1516" spans="5:5" x14ac:dyDescent="0.25">
      <c r="E1516" s="5" t="s">
        <v>2037</v>
      </c>
    </row>
    <row r="1517" spans="5:5" x14ac:dyDescent="0.25">
      <c r="E1517" s="5" t="s">
        <v>2038</v>
      </c>
    </row>
    <row r="1518" spans="5:5" x14ac:dyDescent="0.25">
      <c r="E1518" s="5" t="s">
        <v>2039</v>
      </c>
    </row>
    <row r="1519" spans="5:5" x14ac:dyDescent="0.25">
      <c r="E1519" s="5" t="s">
        <v>2040</v>
      </c>
    </row>
    <row r="1520" spans="5:5" x14ac:dyDescent="0.25">
      <c r="E1520" s="5" t="s">
        <v>2041</v>
      </c>
    </row>
    <row r="1521" spans="5:5" x14ac:dyDescent="0.25">
      <c r="E1521" s="5" t="s">
        <v>2042</v>
      </c>
    </row>
    <row r="1522" spans="5:5" x14ac:dyDescent="0.25">
      <c r="E1522" s="5" t="s">
        <v>2043</v>
      </c>
    </row>
    <row r="1523" spans="5:5" x14ac:dyDescent="0.25">
      <c r="E1523" s="5" t="s">
        <v>2044</v>
      </c>
    </row>
    <row r="1524" spans="5:5" x14ac:dyDescent="0.25">
      <c r="E1524" s="5" t="s">
        <v>2045</v>
      </c>
    </row>
    <row r="1525" spans="5:5" x14ac:dyDescent="0.25">
      <c r="E1525" s="5" t="s">
        <v>2046</v>
      </c>
    </row>
    <row r="1526" spans="5:5" x14ac:dyDescent="0.25">
      <c r="E1526" s="5" t="s">
        <v>2047</v>
      </c>
    </row>
    <row r="1527" spans="5:5" x14ac:dyDescent="0.25">
      <c r="E1527" s="5" t="s">
        <v>2048</v>
      </c>
    </row>
    <row r="1528" spans="5:5" x14ac:dyDescent="0.25">
      <c r="E1528" s="5" t="s">
        <v>2049</v>
      </c>
    </row>
    <row r="1529" spans="5:5" x14ac:dyDescent="0.25">
      <c r="E1529" s="5" t="s">
        <v>2050</v>
      </c>
    </row>
    <row r="1530" spans="5:5" x14ac:dyDescent="0.25">
      <c r="E1530" s="5" t="s">
        <v>2051</v>
      </c>
    </row>
    <row r="1531" spans="5:5" x14ac:dyDescent="0.25">
      <c r="E1531" s="5" t="s">
        <v>2052</v>
      </c>
    </row>
    <row r="1532" spans="5:5" x14ac:dyDescent="0.25">
      <c r="E1532" s="5" t="s">
        <v>2053</v>
      </c>
    </row>
    <row r="1533" spans="5:5" x14ac:dyDescent="0.25">
      <c r="E1533" s="5" t="s">
        <v>2054</v>
      </c>
    </row>
    <row r="1534" spans="5:5" x14ac:dyDescent="0.25">
      <c r="E1534" s="5" t="s">
        <v>2055</v>
      </c>
    </row>
    <row r="1535" spans="5:5" x14ac:dyDescent="0.25">
      <c r="E1535" s="5" t="s">
        <v>2056</v>
      </c>
    </row>
    <row r="1536" spans="5:5" x14ac:dyDescent="0.25">
      <c r="E1536" s="5" t="s">
        <v>2057</v>
      </c>
    </row>
    <row r="1537" spans="5:5" x14ac:dyDescent="0.25">
      <c r="E1537" s="5" t="s">
        <v>2058</v>
      </c>
    </row>
    <row r="1538" spans="5:5" x14ac:dyDescent="0.25">
      <c r="E1538" s="5" t="s">
        <v>2059</v>
      </c>
    </row>
    <row r="1539" spans="5:5" x14ac:dyDescent="0.25">
      <c r="E1539" s="5" t="s">
        <v>2060</v>
      </c>
    </row>
    <row r="1540" spans="5:5" x14ac:dyDescent="0.25">
      <c r="E1540" s="5" t="s">
        <v>2061</v>
      </c>
    </row>
    <row r="1541" spans="5:5" x14ac:dyDescent="0.25">
      <c r="E1541" s="5" t="s">
        <v>2062</v>
      </c>
    </row>
    <row r="1542" spans="5:5" x14ac:dyDescent="0.25">
      <c r="E1542" s="5" t="s">
        <v>2063</v>
      </c>
    </row>
    <row r="1543" spans="5:5" x14ac:dyDescent="0.25">
      <c r="E1543" s="5" t="s">
        <v>2064</v>
      </c>
    </row>
    <row r="1544" spans="5:5" x14ac:dyDescent="0.25">
      <c r="E1544" s="5" t="s">
        <v>2065</v>
      </c>
    </row>
    <row r="1545" spans="5:5" x14ac:dyDescent="0.25">
      <c r="E1545" s="5" t="s">
        <v>2066</v>
      </c>
    </row>
    <row r="1546" spans="5:5" x14ac:dyDescent="0.25">
      <c r="E1546" s="5" t="s">
        <v>2067</v>
      </c>
    </row>
    <row r="1547" spans="5:5" x14ac:dyDescent="0.25">
      <c r="E1547" s="5" t="s">
        <v>2068</v>
      </c>
    </row>
    <row r="1548" spans="5:5" x14ac:dyDescent="0.25">
      <c r="E1548" s="5" t="s">
        <v>2069</v>
      </c>
    </row>
    <row r="1549" spans="5:5" x14ac:dyDescent="0.25">
      <c r="E1549" s="5" t="s">
        <v>2070</v>
      </c>
    </row>
    <row r="1550" spans="5:5" x14ac:dyDescent="0.25">
      <c r="E1550" s="5" t="s">
        <v>2071</v>
      </c>
    </row>
    <row r="1551" spans="5:5" x14ac:dyDescent="0.25">
      <c r="E1551" s="5" t="s">
        <v>2072</v>
      </c>
    </row>
    <row r="1552" spans="5:5" x14ac:dyDescent="0.25">
      <c r="E1552" s="5" t="s">
        <v>2073</v>
      </c>
    </row>
    <row r="1553" spans="5:5" x14ac:dyDescent="0.25">
      <c r="E1553" s="5" t="s">
        <v>2074</v>
      </c>
    </row>
    <row r="1554" spans="5:5" x14ac:dyDescent="0.25">
      <c r="E1554" s="5" t="s">
        <v>2075</v>
      </c>
    </row>
    <row r="1555" spans="5:5" x14ac:dyDescent="0.25">
      <c r="E1555" s="5" t="s">
        <v>2076</v>
      </c>
    </row>
    <row r="1556" spans="5:5" x14ac:dyDescent="0.25">
      <c r="E1556" s="5" t="s">
        <v>2077</v>
      </c>
    </row>
    <row r="1557" spans="5:5" x14ac:dyDescent="0.25">
      <c r="E1557" s="5" t="s">
        <v>2078</v>
      </c>
    </row>
    <row r="1558" spans="5:5" x14ac:dyDescent="0.25">
      <c r="E1558" s="5" t="s">
        <v>2079</v>
      </c>
    </row>
    <row r="1559" spans="5:5" x14ac:dyDescent="0.25">
      <c r="E1559" s="5" t="s">
        <v>2080</v>
      </c>
    </row>
    <row r="1560" spans="5:5" x14ac:dyDescent="0.25">
      <c r="E1560" s="5" t="s">
        <v>2081</v>
      </c>
    </row>
    <row r="1561" spans="5:5" x14ac:dyDescent="0.25">
      <c r="E1561" s="5" t="s">
        <v>2082</v>
      </c>
    </row>
    <row r="1562" spans="5:5" x14ac:dyDescent="0.25">
      <c r="E1562" s="5" t="s">
        <v>2083</v>
      </c>
    </row>
    <row r="1563" spans="5:5" x14ac:dyDescent="0.25">
      <c r="E1563" s="5" t="s">
        <v>2084</v>
      </c>
    </row>
    <row r="1564" spans="5:5" x14ac:dyDescent="0.25">
      <c r="E1564" s="5" t="s">
        <v>2085</v>
      </c>
    </row>
    <row r="1565" spans="5:5" x14ac:dyDescent="0.25">
      <c r="E1565" s="5" t="s">
        <v>2086</v>
      </c>
    </row>
    <row r="1566" spans="5:5" x14ac:dyDescent="0.25">
      <c r="E1566" s="5" t="s">
        <v>2087</v>
      </c>
    </row>
    <row r="1567" spans="5:5" x14ac:dyDescent="0.25">
      <c r="E1567" s="5" t="s">
        <v>2088</v>
      </c>
    </row>
    <row r="1568" spans="5:5" x14ac:dyDescent="0.25">
      <c r="E1568" s="5" t="s">
        <v>2089</v>
      </c>
    </row>
    <row r="1569" spans="5:5" x14ac:dyDescent="0.25">
      <c r="E1569" s="5" t="s">
        <v>2090</v>
      </c>
    </row>
    <row r="1570" spans="5:5" x14ac:dyDescent="0.25">
      <c r="E1570" s="5" t="s">
        <v>2091</v>
      </c>
    </row>
    <row r="1571" spans="5:5" x14ac:dyDescent="0.25">
      <c r="E1571" s="5" t="s">
        <v>2092</v>
      </c>
    </row>
    <row r="1572" spans="5:5" x14ac:dyDescent="0.25">
      <c r="E1572" s="5" t="s">
        <v>2093</v>
      </c>
    </row>
    <row r="1573" spans="5:5" x14ac:dyDescent="0.25">
      <c r="E1573" s="5" t="s">
        <v>2094</v>
      </c>
    </row>
    <row r="1574" spans="5:5" x14ac:dyDescent="0.25">
      <c r="E1574" s="5" t="s">
        <v>2095</v>
      </c>
    </row>
    <row r="1575" spans="5:5" x14ac:dyDescent="0.25">
      <c r="E1575" s="5" t="s">
        <v>2096</v>
      </c>
    </row>
    <row r="1576" spans="5:5" x14ac:dyDescent="0.25">
      <c r="E1576" s="5" t="s">
        <v>2097</v>
      </c>
    </row>
    <row r="1577" spans="5:5" x14ac:dyDescent="0.25">
      <c r="E1577" s="5" t="s">
        <v>2098</v>
      </c>
    </row>
    <row r="1578" spans="5:5" x14ac:dyDescent="0.25">
      <c r="E1578" s="5" t="s">
        <v>2099</v>
      </c>
    </row>
    <row r="1579" spans="5:5" x14ac:dyDescent="0.25">
      <c r="E1579" s="5" t="s">
        <v>2100</v>
      </c>
    </row>
    <row r="1580" spans="5:5" x14ac:dyDescent="0.25">
      <c r="E1580" s="5" t="s">
        <v>2101</v>
      </c>
    </row>
    <row r="1581" spans="5:5" x14ac:dyDescent="0.25">
      <c r="E1581" s="5" t="s">
        <v>2102</v>
      </c>
    </row>
    <row r="1582" spans="5:5" x14ac:dyDescent="0.25">
      <c r="E1582" s="5" t="s">
        <v>2103</v>
      </c>
    </row>
    <row r="1583" spans="5:5" x14ac:dyDescent="0.25">
      <c r="E1583" s="5" t="s">
        <v>2104</v>
      </c>
    </row>
    <row r="1584" spans="5:5" x14ac:dyDescent="0.25">
      <c r="E1584" s="5" t="s">
        <v>2105</v>
      </c>
    </row>
    <row r="1585" spans="5:5" x14ac:dyDescent="0.25">
      <c r="E1585" s="5" t="s">
        <v>2106</v>
      </c>
    </row>
    <row r="1586" spans="5:5" x14ac:dyDescent="0.25">
      <c r="E1586" s="5" t="s">
        <v>2107</v>
      </c>
    </row>
    <row r="1587" spans="5:5" x14ac:dyDescent="0.25">
      <c r="E1587" s="5" t="s">
        <v>2108</v>
      </c>
    </row>
    <row r="1588" spans="5:5" x14ac:dyDescent="0.25">
      <c r="E1588" s="5" t="s">
        <v>2109</v>
      </c>
    </row>
    <row r="1589" spans="5:5" x14ac:dyDescent="0.25">
      <c r="E1589" s="5" t="s">
        <v>2110</v>
      </c>
    </row>
    <row r="1590" spans="5:5" x14ac:dyDescent="0.25">
      <c r="E1590" s="5" t="s">
        <v>2111</v>
      </c>
    </row>
    <row r="1591" spans="5:5" x14ac:dyDescent="0.25">
      <c r="E1591" s="5" t="s">
        <v>2112</v>
      </c>
    </row>
    <row r="1592" spans="5:5" x14ac:dyDescent="0.25">
      <c r="E1592" s="5" t="s">
        <v>2113</v>
      </c>
    </row>
    <row r="1593" spans="5:5" x14ac:dyDescent="0.25">
      <c r="E1593" s="5" t="s">
        <v>2114</v>
      </c>
    </row>
    <row r="1594" spans="5:5" x14ac:dyDescent="0.25">
      <c r="E1594" s="5" t="s">
        <v>2115</v>
      </c>
    </row>
    <row r="1595" spans="5:5" x14ac:dyDescent="0.25">
      <c r="E1595" s="5" t="s">
        <v>2116</v>
      </c>
    </row>
    <row r="1596" spans="5:5" x14ac:dyDescent="0.25">
      <c r="E1596" s="5" t="s">
        <v>2117</v>
      </c>
    </row>
    <row r="1597" spans="5:5" x14ac:dyDescent="0.25">
      <c r="E1597" s="5" t="s">
        <v>2118</v>
      </c>
    </row>
    <row r="1598" spans="5:5" x14ac:dyDescent="0.25">
      <c r="E1598" s="5" t="s">
        <v>2119</v>
      </c>
    </row>
    <row r="1599" spans="5:5" x14ac:dyDescent="0.25">
      <c r="E1599" s="5" t="s">
        <v>2120</v>
      </c>
    </row>
    <row r="1600" spans="5:5" x14ac:dyDescent="0.25">
      <c r="E1600" s="5" t="s">
        <v>2121</v>
      </c>
    </row>
    <row r="1601" spans="5:5" x14ac:dyDescent="0.25">
      <c r="E1601" s="5" t="s">
        <v>2122</v>
      </c>
    </row>
    <row r="1602" spans="5:5" x14ac:dyDescent="0.25">
      <c r="E1602" s="5" t="s">
        <v>2123</v>
      </c>
    </row>
    <row r="1603" spans="5:5" x14ac:dyDescent="0.25">
      <c r="E1603" s="5" t="s">
        <v>2124</v>
      </c>
    </row>
    <row r="1604" spans="5:5" x14ac:dyDescent="0.25">
      <c r="E1604" s="5" t="s">
        <v>2125</v>
      </c>
    </row>
    <row r="1605" spans="5:5" x14ac:dyDescent="0.25">
      <c r="E1605" s="5" t="s">
        <v>2126</v>
      </c>
    </row>
    <row r="1606" spans="5:5" x14ac:dyDescent="0.25">
      <c r="E1606" s="5" t="s">
        <v>2127</v>
      </c>
    </row>
    <row r="1607" spans="5:5" x14ac:dyDescent="0.25">
      <c r="E1607" s="5" t="s">
        <v>2128</v>
      </c>
    </row>
    <row r="1608" spans="5:5" x14ac:dyDescent="0.25">
      <c r="E1608" s="5" t="s">
        <v>2129</v>
      </c>
    </row>
    <row r="1609" spans="5:5" x14ac:dyDescent="0.25">
      <c r="E1609" s="5" t="s">
        <v>2130</v>
      </c>
    </row>
    <row r="1610" spans="5:5" x14ac:dyDescent="0.25">
      <c r="E1610" s="5" t="s">
        <v>2131</v>
      </c>
    </row>
    <row r="1611" spans="5:5" x14ac:dyDescent="0.25">
      <c r="E1611" s="5" t="s">
        <v>2132</v>
      </c>
    </row>
    <row r="1612" spans="5:5" x14ac:dyDescent="0.25">
      <c r="E1612" s="5" t="s">
        <v>2133</v>
      </c>
    </row>
    <row r="1613" spans="5:5" x14ac:dyDescent="0.25">
      <c r="E1613" s="5" t="s">
        <v>2134</v>
      </c>
    </row>
    <row r="1614" spans="5:5" x14ac:dyDescent="0.25">
      <c r="E1614" s="5" t="s">
        <v>2135</v>
      </c>
    </row>
    <row r="1615" spans="5:5" x14ac:dyDescent="0.25">
      <c r="E1615" s="5" t="s">
        <v>2136</v>
      </c>
    </row>
    <row r="1616" spans="5:5" x14ac:dyDescent="0.25">
      <c r="E1616" s="5" t="s">
        <v>2137</v>
      </c>
    </row>
    <row r="1617" spans="5:5" x14ac:dyDescent="0.25">
      <c r="E1617" s="5" t="s">
        <v>2138</v>
      </c>
    </row>
    <row r="1618" spans="5:5" x14ac:dyDescent="0.25">
      <c r="E1618" s="5" t="s">
        <v>2139</v>
      </c>
    </row>
    <row r="1619" spans="5:5" x14ac:dyDescent="0.25">
      <c r="E1619" s="5" t="s">
        <v>2140</v>
      </c>
    </row>
    <row r="1620" spans="5:5" x14ac:dyDescent="0.25">
      <c r="E1620" s="5" t="s">
        <v>2141</v>
      </c>
    </row>
    <row r="1621" spans="5:5" x14ac:dyDescent="0.25">
      <c r="E1621" s="5" t="s">
        <v>2142</v>
      </c>
    </row>
    <row r="1622" spans="5:5" x14ac:dyDescent="0.25">
      <c r="E1622" s="5" t="s">
        <v>2143</v>
      </c>
    </row>
    <row r="1623" spans="5:5" x14ac:dyDescent="0.25">
      <c r="E1623" s="5" t="s">
        <v>2144</v>
      </c>
    </row>
    <row r="1624" spans="5:5" x14ac:dyDescent="0.25">
      <c r="E1624" s="5" t="s">
        <v>2145</v>
      </c>
    </row>
    <row r="1625" spans="5:5" x14ac:dyDescent="0.25">
      <c r="E1625" s="5" t="s">
        <v>2146</v>
      </c>
    </row>
    <row r="1626" spans="5:5" x14ac:dyDescent="0.25">
      <c r="E1626" s="5" t="s">
        <v>2147</v>
      </c>
    </row>
    <row r="1627" spans="5:5" x14ac:dyDescent="0.25">
      <c r="E1627" s="5" t="s">
        <v>2148</v>
      </c>
    </row>
    <row r="1628" spans="5:5" x14ac:dyDescent="0.25">
      <c r="E1628" s="5" t="s">
        <v>2149</v>
      </c>
    </row>
    <row r="1629" spans="5:5" x14ac:dyDescent="0.25">
      <c r="E1629" s="5" t="s">
        <v>2150</v>
      </c>
    </row>
    <row r="1630" spans="5:5" x14ac:dyDescent="0.25">
      <c r="E1630" s="5" t="s">
        <v>2151</v>
      </c>
    </row>
    <row r="1631" spans="5:5" x14ac:dyDescent="0.25">
      <c r="E1631" s="5" t="s">
        <v>2152</v>
      </c>
    </row>
    <row r="1632" spans="5:5" x14ac:dyDescent="0.25">
      <c r="E1632" s="5" t="s">
        <v>2153</v>
      </c>
    </row>
    <row r="1633" spans="5:5" x14ac:dyDescent="0.25">
      <c r="E1633" s="5" t="s">
        <v>2154</v>
      </c>
    </row>
    <row r="1634" spans="5:5" x14ac:dyDescent="0.25">
      <c r="E1634" s="5" t="s">
        <v>2155</v>
      </c>
    </row>
    <row r="1635" spans="5:5" x14ac:dyDescent="0.25">
      <c r="E1635" s="5" t="s">
        <v>2156</v>
      </c>
    </row>
    <row r="1636" spans="5:5" x14ac:dyDescent="0.25">
      <c r="E1636" s="5" t="s">
        <v>2157</v>
      </c>
    </row>
    <row r="1637" spans="5:5" x14ac:dyDescent="0.25">
      <c r="E1637" s="5" t="s">
        <v>2158</v>
      </c>
    </row>
    <row r="1638" spans="5:5" x14ac:dyDescent="0.25">
      <c r="E1638" s="5" t="s">
        <v>2159</v>
      </c>
    </row>
    <row r="1639" spans="5:5" x14ac:dyDescent="0.25">
      <c r="E1639" s="5" t="s">
        <v>2160</v>
      </c>
    </row>
    <row r="1640" spans="5:5" x14ac:dyDescent="0.25">
      <c r="E1640" s="5" t="s">
        <v>2161</v>
      </c>
    </row>
    <row r="1641" spans="5:5" x14ac:dyDescent="0.25">
      <c r="E1641" s="5" t="s">
        <v>2162</v>
      </c>
    </row>
    <row r="1642" spans="5:5" x14ac:dyDescent="0.25">
      <c r="E1642" s="5" t="s">
        <v>2163</v>
      </c>
    </row>
    <row r="1643" spans="5:5" x14ac:dyDescent="0.25">
      <c r="E1643" s="5" t="s">
        <v>2164</v>
      </c>
    </row>
    <row r="1644" spans="5:5" x14ac:dyDescent="0.25">
      <c r="E1644" s="5" t="s">
        <v>2165</v>
      </c>
    </row>
    <row r="1645" spans="5:5" x14ac:dyDescent="0.25">
      <c r="E1645" s="5" t="s">
        <v>2166</v>
      </c>
    </row>
    <row r="1646" spans="5:5" x14ac:dyDescent="0.25">
      <c r="E1646" s="5" t="s">
        <v>2167</v>
      </c>
    </row>
    <row r="1647" spans="5:5" x14ac:dyDescent="0.25">
      <c r="E1647" s="5" t="s">
        <v>2168</v>
      </c>
    </row>
    <row r="1648" spans="5:5" x14ac:dyDescent="0.25">
      <c r="E1648" s="5" t="s">
        <v>2169</v>
      </c>
    </row>
    <row r="1649" spans="5:5" x14ac:dyDescent="0.25">
      <c r="E1649" s="5" t="s">
        <v>2170</v>
      </c>
    </row>
    <row r="1650" spans="5:5" x14ac:dyDescent="0.25">
      <c r="E1650" s="5" t="s">
        <v>2171</v>
      </c>
    </row>
    <row r="1651" spans="5:5" x14ac:dyDescent="0.25">
      <c r="E1651" s="5" t="s">
        <v>2172</v>
      </c>
    </row>
    <row r="1652" spans="5:5" x14ac:dyDescent="0.25">
      <c r="E1652" s="5" t="s">
        <v>2173</v>
      </c>
    </row>
    <row r="1653" spans="5:5" x14ac:dyDescent="0.25">
      <c r="E1653" s="5" t="s">
        <v>2174</v>
      </c>
    </row>
    <row r="1654" spans="5:5" x14ac:dyDescent="0.25">
      <c r="E1654" s="5" t="s">
        <v>2175</v>
      </c>
    </row>
    <row r="1655" spans="5:5" x14ac:dyDescent="0.25">
      <c r="E1655" s="5" t="s">
        <v>2176</v>
      </c>
    </row>
    <row r="1656" spans="5:5" x14ac:dyDescent="0.25">
      <c r="E1656" s="5" t="s">
        <v>2177</v>
      </c>
    </row>
    <row r="1657" spans="5:5" x14ac:dyDescent="0.25">
      <c r="E1657" s="5" t="s">
        <v>2178</v>
      </c>
    </row>
    <row r="1658" spans="5:5" x14ac:dyDescent="0.25">
      <c r="E1658" s="5" t="s">
        <v>2179</v>
      </c>
    </row>
    <row r="1659" spans="5:5" x14ac:dyDescent="0.25">
      <c r="E1659" s="5" t="s">
        <v>2180</v>
      </c>
    </row>
    <row r="1660" spans="5:5" x14ac:dyDescent="0.25">
      <c r="E1660" s="5" t="s">
        <v>2181</v>
      </c>
    </row>
    <row r="1661" spans="5:5" x14ac:dyDescent="0.25">
      <c r="E1661" s="5" t="s">
        <v>2182</v>
      </c>
    </row>
    <row r="1662" spans="5:5" x14ac:dyDescent="0.25">
      <c r="E1662" s="5" t="s">
        <v>2183</v>
      </c>
    </row>
    <row r="1663" spans="5:5" x14ac:dyDescent="0.25">
      <c r="E1663" s="5" t="s">
        <v>2184</v>
      </c>
    </row>
    <row r="1664" spans="5:5" x14ac:dyDescent="0.25">
      <c r="E1664" s="5" t="s">
        <v>2185</v>
      </c>
    </row>
    <row r="1665" spans="5:5" x14ac:dyDescent="0.25">
      <c r="E1665" s="5" t="s">
        <v>2186</v>
      </c>
    </row>
    <row r="1666" spans="5:5" x14ac:dyDescent="0.25">
      <c r="E1666" s="5" t="s">
        <v>2187</v>
      </c>
    </row>
    <row r="1667" spans="5:5" x14ac:dyDescent="0.25">
      <c r="E1667" s="5" t="s">
        <v>2188</v>
      </c>
    </row>
    <row r="1668" spans="5:5" x14ac:dyDescent="0.25">
      <c r="E1668" s="5" t="s">
        <v>2189</v>
      </c>
    </row>
    <row r="1669" spans="5:5" x14ac:dyDescent="0.25">
      <c r="E1669" s="5" t="s">
        <v>2190</v>
      </c>
    </row>
    <row r="1670" spans="5:5" x14ac:dyDescent="0.25">
      <c r="E1670" s="5" t="s">
        <v>2191</v>
      </c>
    </row>
    <row r="1671" spans="5:5" x14ac:dyDescent="0.25">
      <c r="E1671" s="5" t="s">
        <v>2192</v>
      </c>
    </row>
    <row r="1672" spans="5:5" x14ac:dyDescent="0.25">
      <c r="E1672" s="5" t="s">
        <v>2193</v>
      </c>
    </row>
    <row r="1673" spans="5:5" x14ac:dyDescent="0.25">
      <c r="E1673" s="5" t="s">
        <v>2194</v>
      </c>
    </row>
    <row r="1674" spans="5:5" x14ac:dyDescent="0.25">
      <c r="E1674" s="5" t="s">
        <v>2195</v>
      </c>
    </row>
    <row r="1675" spans="5:5" x14ac:dyDescent="0.25">
      <c r="E1675" s="5" t="s">
        <v>2196</v>
      </c>
    </row>
    <row r="1676" spans="5:5" x14ac:dyDescent="0.25">
      <c r="E1676" s="5" t="s">
        <v>2197</v>
      </c>
    </row>
    <row r="1677" spans="5:5" x14ac:dyDescent="0.25">
      <c r="E1677" s="5" t="s">
        <v>2198</v>
      </c>
    </row>
    <row r="1678" spans="5:5" x14ac:dyDescent="0.25">
      <c r="E1678" s="5" t="s">
        <v>2199</v>
      </c>
    </row>
    <row r="1679" spans="5:5" x14ac:dyDescent="0.25">
      <c r="E1679" s="5" t="s">
        <v>2200</v>
      </c>
    </row>
    <row r="1680" spans="5:5" x14ac:dyDescent="0.25">
      <c r="E1680" s="5" t="s">
        <v>2201</v>
      </c>
    </row>
    <row r="1681" spans="5:5" x14ac:dyDescent="0.25">
      <c r="E1681" s="5" t="s">
        <v>2202</v>
      </c>
    </row>
    <row r="1682" spans="5:5" x14ac:dyDescent="0.25">
      <c r="E1682" s="5" t="s">
        <v>2203</v>
      </c>
    </row>
    <row r="1683" spans="5:5" x14ac:dyDescent="0.25">
      <c r="E1683" s="5" t="s">
        <v>2204</v>
      </c>
    </row>
    <row r="1684" spans="5:5" x14ac:dyDescent="0.25">
      <c r="E1684" s="5" t="s">
        <v>2205</v>
      </c>
    </row>
    <row r="1685" spans="5:5" x14ac:dyDescent="0.25">
      <c r="E1685" s="5" t="s">
        <v>2206</v>
      </c>
    </row>
    <row r="1686" spans="5:5" x14ac:dyDescent="0.25">
      <c r="E1686" s="5" t="s">
        <v>2207</v>
      </c>
    </row>
    <row r="1687" spans="5:5" x14ac:dyDescent="0.25">
      <c r="E1687" s="5" t="s">
        <v>2208</v>
      </c>
    </row>
    <row r="1688" spans="5:5" x14ac:dyDescent="0.25">
      <c r="E1688" s="5" t="s">
        <v>2209</v>
      </c>
    </row>
    <row r="1689" spans="5:5" x14ac:dyDescent="0.25">
      <c r="E1689" s="5" t="s">
        <v>2210</v>
      </c>
    </row>
    <row r="1690" spans="5:5" x14ac:dyDescent="0.25">
      <c r="E1690" s="5" t="s">
        <v>2211</v>
      </c>
    </row>
    <row r="1691" spans="5:5" x14ac:dyDescent="0.25">
      <c r="E1691" s="5" t="s">
        <v>2212</v>
      </c>
    </row>
    <row r="1692" spans="5:5" x14ac:dyDescent="0.25">
      <c r="E1692" s="5" t="s">
        <v>2213</v>
      </c>
    </row>
    <row r="1693" spans="5:5" x14ac:dyDescent="0.25">
      <c r="E1693" s="5" t="s">
        <v>2214</v>
      </c>
    </row>
    <row r="1694" spans="5:5" x14ac:dyDescent="0.25">
      <c r="E1694" s="5" t="s">
        <v>2215</v>
      </c>
    </row>
    <row r="1695" spans="5:5" x14ac:dyDescent="0.25">
      <c r="E1695" s="5" t="s">
        <v>2216</v>
      </c>
    </row>
    <row r="1696" spans="5:5" x14ac:dyDescent="0.25">
      <c r="E1696" s="5" t="s">
        <v>2217</v>
      </c>
    </row>
    <row r="1697" spans="5:5" x14ac:dyDescent="0.25">
      <c r="E1697" s="5" t="s">
        <v>2218</v>
      </c>
    </row>
    <row r="1698" spans="5:5" x14ac:dyDescent="0.25">
      <c r="E1698" s="5" t="s">
        <v>2219</v>
      </c>
    </row>
    <row r="1699" spans="5:5" x14ac:dyDescent="0.25">
      <c r="E1699" s="5" t="s">
        <v>2220</v>
      </c>
    </row>
    <row r="1700" spans="5:5" x14ac:dyDescent="0.25">
      <c r="E1700" s="5" t="s">
        <v>2221</v>
      </c>
    </row>
    <row r="1701" spans="5:5" x14ac:dyDescent="0.25">
      <c r="E1701" s="5" t="s">
        <v>2222</v>
      </c>
    </row>
    <row r="1702" spans="5:5" x14ac:dyDescent="0.25">
      <c r="E1702" s="5" t="s">
        <v>2223</v>
      </c>
    </row>
    <row r="1703" spans="5:5" x14ac:dyDescent="0.25">
      <c r="E1703" s="5" t="s">
        <v>2224</v>
      </c>
    </row>
    <row r="1704" spans="5:5" x14ac:dyDescent="0.25">
      <c r="E1704" s="5" t="s">
        <v>2225</v>
      </c>
    </row>
    <row r="1705" spans="5:5" x14ac:dyDescent="0.25">
      <c r="E1705" s="5" t="s">
        <v>2226</v>
      </c>
    </row>
    <row r="1706" spans="5:5" x14ac:dyDescent="0.25">
      <c r="E1706" s="5" t="s">
        <v>2227</v>
      </c>
    </row>
    <row r="1707" spans="5:5" x14ac:dyDescent="0.25">
      <c r="E1707" s="5" t="s">
        <v>2228</v>
      </c>
    </row>
    <row r="1708" spans="5:5" x14ac:dyDescent="0.25">
      <c r="E1708" s="5" t="s">
        <v>2229</v>
      </c>
    </row>
    <row r="1709" spans="5:5" x14ac:dyDescent="0.25">
      <c r="E1709" s="5" t="s">
        <v>2230</v>
      </c>
    </row>
    <row r="1710" spans="5:5" x14ac:dyDescent="0.25">
      <c r="E1710" s="5" t="s">
        <v>2231</v>
      </c>
    </row>
    <row r="1711" spans="5:5" x14ac:dyDescent="0.25">
      <c r="E1711" s="5" t="s">
        <v>2232</v>
      </c>
    </row>
    <row r="1712" spans="5:5" x14ac:dyDescent="0.25">
      <c r="E1712" s="5" t="s">
        <v>2233</v>
      </c>
    </row>
    <row r="1713" spans="5:5" x14ac:dyDescent="0.25">
      <c r="E1713" s="5" t="s">
        <v>2234</v>
      </c>
    </row>
    <row r="1714" spans="5:5" x14ac:dyDescent="0.25">
      <c r="E1714" s="5" t="s">
        <v>2235</v>
      </c>
    </row>
    <row r="1715" spans="5:5" x14ac:dyDescent="0.25">
      <c r="E1715" s="5" t="s">
        <v>2236</v>
      </c>
    </row>
    <row r="1716" spans="5:5" x14ac:dyDescent="0.25">
      <c r="E1716" s="5" t="s">
        <v>2237</v>
      </c>
    </row>
    <row r="1717" spans="5:5" x14ac:dyDescent="0.25">
      <c r="E1717" s="5" t="s">
        <v>2238</v>
      </c>
    </row>
    <row r="1718" spans="5:5" x14ac:dyDescent="0.25">
      <c r="E1718" s="5" t="s">
        <v>2239</v>
      </c>
    </row>
    <row r="1719" spans="5:5" x14ac:dyDescent="0.25">
      <c r="E1719" s="5" t="s">
        <v>2240</v>
      </c>
    </row>
    <row r="1720" spans="5:5" x14ac:dyDescent="0.25">
      <c r="E1720" s="5" t="s">
        <v>2241</v>
      </c>
    </row>
    <row r="1721" spans="5:5" x14ac:dyDescent="0.25">
      <c r="E1721" s="5" t="s">
        <v>2242</v>
      </c>
    </row>
    <row r="1722" spans="5:5" x14ac:dyDescent="0.25">
      <c r="E1722" s="5" t="s">
        <v>2243</v>
      </c>
    </row>
    <row r="1723" spans="5:5" x14ac:dyDescent="0.25">
      <c r="E1723" s="5" t="s">
        <v>2244</v>
      </c>
    </row>
    <row r="1724" spans="5:5" x14ac:dyDescent="0.25">
      <c r="E1724" s="5" t="s">
        <v>2245</v>
      </c>
    </row>
    <row r="1725" spans="5:5" x14ac:dyDescent="0.25">
      <c r="E1725" s="5" t="s">
        <v>2246</v>
      </c>
    </row>
    <row r="1726" spans="5:5" x14ac:dyDescent="0.25">
      <c r="E1726" s="5" t="s">
        <v>2247</v>
      </c>
    </row>
    <row r="1727" spans="5:5" x14ac:dyDescent="0.25">
      <c r="E1727" s="5" t="s">
        <v>2248</v>
      </c>
    </row>
    <row r="1728" spans="5:5" x14ac:dyDescent="0.25">
      <c r="E1728" s="5" t="s">
        <v>2249</v>
      </c>
    </row>
    <row r="1729" spans="5:5" x14ac:dyDescent="0.25">
      <c r="E1729" s="5" t="s">
        <v>2250</v>
      </c>
    </row>
    <row r="1730" spans="5:5" x14ac:dyDescent="0.25">
      <c r="E1730" s="5" t="s">
        <v>2251</v>
      </c>
    </row>
    <row r="1731" spans="5:5" x14ac:dyDescent="0.25">
      <c r="E1731" s="5" t="s">
        <v>2252</v>
      </c>
    </row>
    <row r="1732" spans="5:5" x14ac:dyDescent="0.25">
      <c r="E1732" s="5" t="s">
        <v>2253</v>
      </c>
    </row>
    <row r="1733" spans="5:5" x14ac:dyDescent="0.25">
      <c r="E1733" s="5" t="s">
        <v>2254</v>
      </c>
    </row>
    <row r="1734" spans="5:5" x14ac:dyDescent="0.25">
      <c r="E1734" s="5" t="s">
        <v>2255</v>
      </c>
    </row>
    <row r="1735" spans="5:5" x14ac:dyDescent="0.25">
      <c r="E1735" s="5" t="s">
        <v>2256</v>
      </c>
    </row>
    <row r="1736" spans="5:5" x14ac:dyDescent="0.25">
      <c r="E1736" s="5" t="s">
        <v>2257</v>
      </c>
    </row>
    <row r="1737" spans="5:5" x14ac:dyDescent="0.25">
      <c r="E1737" s="5" t="s">
        <v>2258</v>
      </c>
    </row>
    <row r="1738" spans="5:5" x14ac:dyDescent="0.25">
      <c r="E1738" s="5" t="s">
        <v>2259</v>
      </c>
    </row>
    <row r="1739" spans="5:5" x14ac:dyDescent="0.25">
      <c r="E1739" s="5" t="s">
        <v>2260</v>
      </c>
    </row>
    <row r="1740" spans="5:5" x14ac:dyDescent="0.25">
      <c r="E1740" s="5" t="s">
        <v>2261</v>
      </c>
    </row>
    <row r="1741" spans="5:5" x14ac:dyDescent="0.25">
      <c r="E1741" s="5" t="s">
        <v>2262</v>
      </c>
    </row>
    <row r="1742" spans="5:5" x14ac:dyDescent="0.25">
      <c r="E1742" s="5" t="s">
        <v>2263</v>
      </c>
    </row>
    <row r="1743" spans="5:5" x14ac:dyDescent="0.25">
      <c r="E1743" s="5" t="s">
        <v>2264</v>
      </c>
    </row>
    <row r="1744" spans="5:5" x14ac:dyDescent="0.25">
      <c r="E1744" s="5" t="s">
        <v>2265</v>
      </c>
    </row>
    <row r="1745" spans="5:5" x14ac:dyDescent="0.25">
      <c r="E1745" s="5" t="s">
        <v>2266</v>
      </c>
    </row>
    <row r="1746" spans="5:5" x14ac:dyDescent="0.25">
      <c r="E1746" s="5" t="s">
        <v>2267</v>
      </c>
    </row>
    <row r="1747" spans="5:5" x14ac:dyDescent="0.25">
      <c r="E1747" s="5" t="s">
        <v>2268</v>
      </c>
    </row>
    <row r="1748" spans="5:5" x14ac:dyDescent="0.25">
      <c r="E1748" s="5" t="s">
        <v>2269</v>
      </c>
    </row>
    <row r="1749" spans="5:5" x14ac:dyDescent="0.25">
      <c r="E1749" s="5" t="s">
        <v>2270</v>
      </c>
    </row>
    <row r="1750" spans="5:5" x14ac:dyDescent="0.25">
      <c r="E1750" s="5" t="s">
        <v>2271</v>
      </c>
    </row>
    <row r="1751" spans="5:5" x14ac:dyDescent="0.25">
      <c r="E1751" s="5" t="s">
        <v>2272</v>
      </c>
    </row>
    <row r="1752" spans="5:5" x14ac:dyDescent="0.25">
      <c r="E1752" s="5" t="s">
        <v>2273</v>
      </c>
    </row>
    <row r="1753" spans="5:5" x14ac:dyDescent="0.25">
      <c r="E1753" s="5" t="s">
        <v>2274</v>
      </c>
    </row>
    <row r="1754" spans="5:5" x14ac:dyDescent="0.25">
      <c r="E1754" s="5" t="s">
        <v>2275</v>
      </c>
    </row>
    <row r="1755" spans="5:5" x14ac:dyDescent="0.25">
      <c r="E1755" s="5" t="s">
        <v>2276</v>
      </c>
    </row>
    <row r="1756" spans="5:5" x14ac:dyDescent="0.25">
      <c r="E1756" s="5" t="s">
        <v>2277</v>
      </c>
    </row>
    <row r="1757" spans="5:5" x14ac:dyDescent="0.25">
      <c r="E1757" s="5" t="s">
        <v>2278</v>
      </c>
    </row>
    <row r="1758" spans="5:5" x14ac:dyDescent="0.25">
      <c r="E1758" s="5" t="s">
        <v>2279</v>
      </c>
    </row>
    <row r="1759" spans="5:5" x14ac:dyDescent="0.25">
      <c r="E1759" s="5" t="s">
        <v>2280</v>
      </c>
    </row>
    <row r="1760" spans="5:5" x14ac:dyDescent="0.25">
      <c r="E1760" s="5" t="s">
        <v>2281</v>
      </c>
    </row>
    <row r="1761" spans="5:5" x14ac:dyDescent="0.25">
      <c r="E1761" s="5" t="s">
        <v>2282</v>
      </c>
    </row>
    <row r="1762" spans="5:5" x14ac:dyDescent="0.25">
      <c r="E1762" s="5" t="s">
        <v>2283</v>
      </c>
    </row>
    <row r="1763" spans="5:5" x14ac:dyDescent="0.25">
      <c r="E1763" s="5" t="s">
        <v>2284</v>
      </c>
    </row>
    <row r="1764" spans="5:5" x14ac:dyDescent="0.25">
      <c r="E1764" s="5" t="s">
        <v>2285</v>
      </c>
    </row>
    <row r="1765" spans="5:5" x14ac:dyDescent="0.25">
      <c r="E1765" s="5" t="s">
        <v>2286</v>
      </c>
    </row>
    <row r="1766" spans="5:5" x14ac:dyDescent="0.25">
      <c r="E1766" s="5" t="s">
        <v>2287</v>
      </c>
    </row>
    <row r="1767" spans="5:5" x14ac:dyDescent="0.25">
      <c r="E1767" s="5" t="s">
        <v>2288</v>
      </c>
    </row>
    <row r="1768" spans="5:5" x14ac:dyDescent="0.25">
      <c r="E1768" s="5" t="s">
        <v>2289</v>
      </c>
    </row>
    <row r="1769" spans="5:5" x14ac:dyDescent="0.25">
      <c r="E1769" s="5" t="s">
        <v>2290</v>
      </c>
    </row>
    <row r="1770" spans="5:5" x14ac:dyDescent="0.25">
      <c r="E1770" s="5" t="s">
        <v>2291</v>
      </c>
    </row>
    <row r="1771" spans="5:5" x14ac:dyDescent="0.25">
      <c r="E1771" s="5" t="s">
        <v>2292</v>
      </c>
    </row>
    <row r="1772" spans="5:5" x14ac:dyDescent="0.25">
      <c r="E1772" s="5" t="s">
        <v>2293</v>
      </c>
    </row>
    <row r="1773" spans="5:5" x14ac:dyDescent="0.25">
      <c r="E1773" s="5" t="s">
        <v>2294</v>
      </c>
    </row>
    <row r="1774" spans="5:5" x14ac:dyDescent="0.25">
      <c r="E1774" s="5" t="s">
        <v>2295</v>
      </c>
    </row>
    <row r="1775" spans="5:5" x14ac:dyDescent="0.25">
      <c r="E1775" s="5" t="s">
        <v>2296</v>
      </c>
    </row>
    <row r="1776" spans="5:5" x14ac:dyDescent="0.25">
      <c r="E1776" s="5" t="s">
        <v>2297</v>
      </c>
    </row>
    <row r="1777" spans="5:5" x14ac:dyDescent="0.25">
      <c r="E1777" s="5" t="s">
        <v>2298</v>
      </c>
    </row>
    <row r="1778" spans="5:5" x14ac:dyDescent="0.25">
      <c r="E1778" s="5" t="s">
        <v>2299</v>
      </c>
    </row>
    <row r="1779" spans="5:5" x14ac:dyDescent="0.25">
      <c r="E1779" s="5" t="s">
        <v>2300</v>
      </c>
    </row>
    <row r="1780" spans="5:5" x14ac:dyDescent="0.25">
      <c r="E1780" s="5" t="s">
        <v>2301</v>
      </c>
    </row>
    <row r="1781" spans="5:5" x14ac:dyDescent="0.25">
      <c r="E1781" s="5" t="s">
        <v>2302</v>
      </c>
    </row>
    <row r="1782" spans="5:5" x14ac:dyDescent="0.25">
      <c r="E1782" s="5" t="s">
        <v>2303</v>
      </c>
    </row>
    <row r="1783" spans="5:5" x14ac:dyDescent="0.25">
      <c r="E1783" s="5" t="s">
        <v>2304</v>
      </c>
    </row>
    <row r="1784" spans="5:5" x14ac:dyDescent="0.25">
      <c r="E1784" s="5" t="s">
        <v>2305</v>
      </c>
    </row>
    <row r="1785" spans="5:5" x14ac:dyDescent="0.25">
      <c r="E1785" s="5" t="s">
        <v>2306</v>
      </c>
    </row>
    <row r="1786" spans="5:5" x14ac:dyDescent="0.25">
      <c r="E1786" s="5" t="s">
        <v>2307</v>
      </c>
    </row>
    <row r="1787" spans="5:5" x14ac:dyDescent="0.25">
      <c r="E1787" s="5" t="s">
        <v>2308</v>
      </c>
    </row>
    <row r="1788" spans="5:5" x14ac:dyDescent="0.25">
      <c r="E1788" s="5" t="s">
        <v>2309</v>
      </c>
    </row>
    <row r="1789" spans="5:5" x14ac:dyDescent="0.25">
      <c r="E1789" s="5" t="s">
        <v>2310</v>
      </c>
    </row>
    <row r="1790" spans="5:5" x14ac:dyDescent="0.25">
      <c r="E1790" s="5" t="s">
        <v>2311</v>
      </c>
    </row>
    <row r="1791" spans="5:5" x14ac:dyDescent="0.25">
      <c r="E1791" s="5" t="s">
        <v>2312</v>
      </c>
    </row>
    <row r="1792" spans="5:5" x14ac:dyDescent="0.25">
      <c r="E1792" s="5" t="s">
        <v>2313</v>
      </c>
    </row>
    <row r="1793" spans="5:5" x14ac:dyDescent="0.25">
      <c r="E1793" s="5" t="s">
        <v>2314</v>
      </c>
    </row>
    <row r="1794" spans="5:5" x14ac:dyDescent="0.25">
      <c r="E1794" s="5" t="s">
        <v>2315</v>
      </c>
    </row>
    <row r="1795" spans="5:5" x14ac:dyDescent="0.25">
      <c r="E1795" s="5" t="s">
        <v>2316</v>
      </c>
    </row>
    <row r="1796" spans="5:5" x14ac:dyDescent="0.25">
      <c r="E1796" s="5" t="s">
        <v>2317</v>
      </c>
    </row>
    <row r="1797" spans="5:5" x14ac:dyDescent="0.25">
      <c r="E1797" s="5" t="s">
        <v>2318</v>
      </c>
    </row>
    <row r="1798" spans="5:5" x14ac:dyDescent="0.25">
      <c r="E1798" s="5" t="s">
        <v>2319</v>
      </c>
    </row>
    <row r="1799" spans="5:5" x14ac:dyDescent="0.25">
      <c r="E1799" s="5" t="s">
        <v>2320</v>
      </c>
    </row>
    <row r="1800" spans="5:5" x14ac:dyDescent="0.25">
      <c r="E1800" s="5" t="s">
        <v>2321</v>
      </c>
    </row>
    <row r="1801" spans="5:5" x14ac:dyDescent="0.25">
      <c r="E1801" s="5" t="s">
        <v>2322</v>
      </c>
    </row>
    <row r="1802" spans="5:5" x14ac:dyDescent="0.25">
      <c r="E1802" s="5" t="s">
        <v>2323</v>
      </c>
    </row>
    <row r="1803" spans="5:5" x14ac:dyDescent="0.25">
      <c r="E1803" s="5" t="s">
        <v>2324</v>
      </c>
    </row>
    <row r="1804" spans="5:5" x14ac:dyDescent="0.25">
      <c r="E1804" s="5" t="s">
        <v>2325</v>
      </c>
    </row>
    <row r="1805" spans="5:5" x14ac:dyDescent="0.25">
      <c r="E1805" s="5" t="s">
        <v>2326</v>
      </c>
    </row>
    <row r="1806" spans="5:5" x14ac:dyDescent="0.25">
      <c r="E1806" s="5" t="s">
        <v>2327</v>
      </c>
    </row>
    <row r="1807" spans="5:5" x14ac:dyDescent="0.25">
      <c r="E1807" s="5" t="s">
        <v>2328</v>
      </c>
    </row>
    <row r="1808" spans="5:5" x14ac:dyDescent="0.25">
      <c r="E1808" s="5" t="s">
        <v>2329</v>
      </c>
    </row>
    <row r="1809" spans="5:5" x14ac:dyDescent="0.25">
      <c r="E1809" s="5" t="s">
        <v>2330</v>
      </c>
    </row>
    <row r="1810" spans="5:5" x14ac:dyDescent="0.25">
      <c r="E1810" s="5" t="s">
        <v>2331</v>
      </c>
    </row>
    <row r="1811" spans="5:5" x14ac:dyDescent="0.25">
      <c r="E1811" s="5" t="s">
        <v>2332</v>
      </c>
    </row>
    <row r="1812" spans="5:5" x14ac:dyDescent="0.25">
      <c r="E1812" s="5" t="s">
        <v>2333</v>
      </c>
    </row>
    <row r="1813" spans="5:5" x14ac:dyDescent="0.25">
      <c r="E1813" s="5" t="s">
        <v>2334</v>
      </c>
    </row>
    <row r="1814" spans="5:5" x14ac:dyDescent="0.25">
      <c r="E1814" s="5" t="s">
        <v>2335</v>
      </c>
    </row>
    <row r="1815" spans="5:5" x14ac:dyDescent="0.25">
      <c r="E1815" s="5" t="s">
        <v>2336</v>
      </c>
    </row>
    <row r="1816" spans="5:5" x14ac:dyDescent="0.25">
      <c r="E1816" s="5" t="s">
        <v>2337</v>
      </c>
    </row>
    <row r="1817" spans="5:5" x14ac:dyDescent="0.25">
      <c r="E1817" s="5" t="s">
        <v>2338</v>
      </c>
    </row>
    <row r="1818" spans="5:5" x14ac:dyDescent="0.25">
      <c r="E1818" s="5" t="s">
        <v>2339</v>
      </c>
    </row>
    <row r="1819" spans="5:5" x14ac:dyDescent="0.25">
      <c r="E1819" s="5" t="s">
        <v>2340</v>
      </c>
    </row>
    <row r="1820" spans="5:5" x14ac:dyDescent="0.25">
      <c r="E1820" s="5" t="s">
        <v>2341</v>
      </c>
    </row>
    <row r="1821" spans="5:5" x14ac:dyDescent="0.25">
      <c r="E1821" s="5" t="s">
        <v>2342</v>
      </c>
    </row>
    <row r="1822" spans="5:5" x14ac:dyDescent="0.25">
      <c r="E1822" s="5" t="s">
        <v>2343</v>
      </c>
    </row>
    <row r="1823" spans="5:5" x14ac:dyDescent="0.25">
      <c r="E1823" s="5" t="s">
        <v>2344</v>
      </c>
    </row>
    <row r="1824" spans="5:5" x14ac:dyDescent="0.25">
      <c r="E1824" s="5" t="s">
        <v>2345</v>
      </c>
    </row>
    <row r="1825" spans="5:5" x14ac:dyDescent="0.25">
      <c r="E1825" s="5" t="s">
        <v>2346</v>
      </c>
    </row>
    <row r="1826" spans="5:5" x14ac:dyDescent="0.25">
      <c r="E1826" s="5" t="s">
        <v>2347</v>
      </c>
    </row>
    <row r="1827" spans="5:5" x14ac:dyDescent="0.25">
      <c r="E1827" s="5" t="s">
        <v>2348</v>
      </c>
    </row>
    <row r="1828" spans="5:5" x14ac:dyDescent="0.25">
      <c r="E1828" s="5" t="s">
        <v>2349</v>
      </c>
    </row>
    <row r="1829" spans="5:5" x14ac:dyDescent="0.25">
      <c r="E1829" s="5" t="s">
        <v>2350</v>
      </c>
    </row>
    <row r="1830" spans="5:5" x14ac:dyDescent="0.25">
      <c r="E1830" s="5" t="s">
        <v>2351</v>
      </c>
    </row>
    <row r="1831" spans="5:5" x14ac:dyDescent="0.25">
      <c r="E1831" s="5" t="s">
        <v>2352</v>
      </c>
    </row>
    <row r="1832" spans="5:5" x14ac:dyDescent="0.25">
      <c r="E1832" s="5" t="s">
        <v>2353</v>
      </c>
    </row>
    <row r="1833" spans="5:5" x14ac:dyDescent="0.25">
      <c r="E1833" s="5" t="s">
        <v>2354</v>
      </c>
    </row>
    <row r="1834" spans="5:5" x14ac:dyDescent="0.25">
      <c r="E1834" s="5" t="s">
        <v>2355</v>
      </c>
    </row>
    <row r="1835" spans="5:5" x14ac:dyDescent="0.25">
      <c r="E1835" s="5" t="s">
        <v>2356</v>
      </c>
    </row>
    <row r="1836" spans="5:5" x14ac:dyDescent="0.25">
      <c r="E1836" s="5" t="s">
        <v>2357</v>
      </c>
    </row>
    <row r="1837" spans="5:5" x14ac:dyDescent="0.25">
      <c r="E1837" s="5" t="s">
        <v>2358</v>
      </c>
    </row>
    <row r="1838" spans="5:5" x14ac:dyDescent="0.25">
      <c r="E1838" s="5" t="s">
        <v>2359</v>
      </c>
    </row>
    <row r="1839" spans="5:5" x14ac:dyDescent="0.25">
      <c r="E1839" s="5" t="s">
        <v>2360</v>
      </c>
    </row>
    <row r="1840" spans="5:5" x14ac:dyDescent="0.25">
      <c r="E1840" s="5" t="s">
        <v>2361</v>
      </c>
    </row>
    <row r="1841" spans="5:5" x14ac:dyDescent="0.25">
      <c r="E1841" s="5" t="s">
        <v>2362</v>
      </c>
    </row>
    <row r="1842" spans="5:5" x14ac:dyDescent="0.25">
      <c r="E1842" s="5" t="s">
        <v>2363</v>
      </c>
    </row>
    <row r="1843" spans="5:5" x14ac:dyDescent="0.25">
      <c r="E1843" s="5" t="s">
        <v>2364</v>
      </c>
    </row>
    <row r="1844" spans="5:5" x14ac:dyDescent="0.25">
      <c r="E1844" s="5" t="s">
        <v>2365</v>
      </c>
    </row>
    <row r="1845" spans="5:5" x14ac:dyDescent="0.25">
      <c r="E1845" s="5" t="s">
        <v>2366</v>
      </c>
    </row>
    <row r="1846" spans="5:5" x14ac:dyDescent="0.25">
      <c r="E1846" s="5" t="s">
        <v>2367</v>
      </c>
    </row>
    <row r="1847" spans="5:5" x14ac:dyDescent="0.25">
      <c r="E1847" s="5" t="s">
        <v>2368</v>
      </c>
    </row>
    <row r="1848" spans="5:5" x14ac:dyDescent="0.25">
      <c r="E1848" s="5" t="s">
        <v>2369</v>
      </c>
    </row>
    <row r="1849" spans="5:5" x14ac:dyDescent="0.25">
      <c r="E1849" s="5" t="s">
        <v>2370</v>
      </c>
    </row>
    <row r="1850" spans="5:5" x14ac:dyDescent="0.25">
      <c r="E1850" s="5" t="s">
        <v>2371</v>
      </c>
    </row>
    <row r="1851" spans="5:5" x14ac:dyDescent="0.25">
      <c r="E1851" s="5" t="s">
        <v>2372</v>
      </c>
    </row>
    <row r="1852" spans="5:5" x14ac:dyDescent="0.25">
      <c r="E1852" s="5" t="s">
        <v>2373</v>
      </c>
    </row>
    <row r="1853" spans="5:5" x14ac:dyDescent="0.25">
      <c r="E1853" s="5" t="s">
        <v>2374</v>
      </c>
    </row>
    <row r="1854" spans="5:5" x14ac:dyDescent="0.25">
      <c r="E1854" s="5" t="s">
        <v>2375</v>
      </c>
    </row>
    <row r="1855" spans="5:5" x14ac:dyDescent="0.25">
      <c r="E1855" s="5" t="s">
        <v>2376</v>
      </c>
    </row>
    <row r="1856" spans="5:5" x14ac:dyDescent="0.25">
      <c r="E1856" s="5" t="s">
        <v>2377</v>
      </c>
    </row>
    <row r="1857" spans="5:5" x14ac:dyDescent="0.25">
      <c r="E1857" s="5" t="s">
        <v>2378</v>
      </c>
    </row>
    <row r="1858" spans="5:5" x14ac:dyDescent="0.25">
      <c r="E1858" s="5" t="s">
        <v>2379</v>
      </c>
    </row>
    <row r="1859" spans="5:5" x14ac:dyDescent="0.25">
      <c r="E1859" s="5" t="s">
        <v>2380</v>
      </c>
    </row>
    <row r="1860" spans="5:5" x14ac:dyDescent="0.25">
      <c r="E1860" s="5" t="s">
        <v>2381</v>
      </c>
    </row>
    <row r="1861" spans="5:5" x14ac:dyDescent="0.25">
      <c r="E1861" s="5" t="s">
        <v>2382</v>
      </c>
    </row>
    <row r="1862" spans="5:5" x14ac:dyDescent="0.25">
      <c r="E1862" s="5" t="s">
        <v>2383</v>
      </c>
    </row>
    <row r="1863" spans="5:5" x14ac:dyDescent="0.25">
      <c r="E1863" s="5" t="s">
        <v>2384</v>
      </c>
    </row>
    <row r="1864" spans="5:5" x14ac:dyDescent="0.25">
      <c r="E1864" s="5" t="s">
        <v>2385</v>
      </c>
    </row>
    <row r="1865" spans="5:5" x14ac:dyDescent="0.25">
      <c r="E1865" s="5" t="s">
        <v>2386</v>
      </c>
    </row>
    <row r="1866" spans="5:5" x14ac:dyDescent="0.25">
      <c r="E1866" s="5" t="s">
        <v>2387</v>
      </c>
    </row>
    <row r="1867" spans="5:5" x14ac:dyDescent="0.25">
      <c r="E1867" s="5" t="s">
        <v>2388</v>
      </c>
    </row>
    <row r="1868" spans="5:5" x14ac:dyDescent="0.25">
      <c r="E1868" s="5" t="s">
        <v>2389</v>
      </c>
    </row>
    <row r="1869" spans="5:5" x14ac:dyDescent="0.25">
      <c r="E1869" s="5" t="s">
        <v>2390</v>
      </c>
    </row>
    <row r="1870" spans="5:5" x14ac:dyDescent="0.25">
      <c r="E1870" s="5" t="s">
        <v>2391</v>
      </c>
    </row>
    <row r="1871" spans="5:5" x14ac:dyDescent="0.25">
      <c r="E1871" s="5" t="s">
        <v>2392</v>
      </c>
    </row>
    <row r="1872" spans="5:5" x14ac:dyDescent="0.25">
      <c r="E1872" s="5" t="s">
        <v>2393</v>
      </c>
    </row>
    <row r="1873" spans="5:5" x14ac:dyDescent="0.25">
      <c r="E1873" s="5" t="s">
        <v>2394</v>
      </c>
    </row>
    <row r="1874" spans="5:5" x14ac:dyDescent="0.25">
      <c r="E1874" s="5" t="s">
        <v>2395</v>
      </c>
    </row>
    <row r="1875" spans="5:5" x14ac:dyDescent="0.25">
      <c r="E1875" s="5" t="s">
        <v>2396</v>
      </c>
    </row>
    <row r="1876" spans="5:5" x14ac:dyDescent="0.25">
      <c r="E1876" s="5" t="s">
        <v>2397</v>
      </c>
    </row>
    <row r="1877" spans="5:5" x14ac:dyDescent="0.25">
      <c r="E1877" s="5" t="s">
        <v>2398</v>
      </c>
    </row>
    <row r="1878" spans="5:5" x14ac:dyDescent="0.25">
      <c r="E1878" s="5" t="s">
        <v>2399</v>
      </c>
    </row>
    <row r="1879" spans="5:5" x14ac:dyDescent="0.25">
      <c r="E1879" s="5" t="s">
        <v>2400</v>
      </c>
    </row>
    <row r="1880" spans="5:5" x14ac:dyDescent="0.25">
      <c r="E1880" s="5" t="s">
        <v>2401</v>
      </c>
    </row>
    <row r="1881" spans="5:5" x14ac:dyDescent="0.25">
      <c r="E1881" s="5" t="s">
        <v>2402</v>
      </c>
    </row>
    <row r="1882" spans="5:5" x14ac:dyDescent="0.25">
      <c r="E1882" s="5" t="s">
        <v>2403</v>
      </c>
    </row>
    <row r="1883" spans="5:5" x14ac:dyDescent="0.25">
      <c r="E1883" s="5" t="s">
        <v>2404</v>
      </c>
    </row>
    <row r="1884" spans="5:5" x14ac:dyDescent="0.25">
      <c r="E1884" s="5" t="s">
        <v>2405</v>
      </c>
    </row>
    <row r="1885" spans="5:5" x14ac:dyDescent="0.25">
      <c r="E1885" s="5" t="s">
        <v>2406</v>
      </c>
    </row>
    <row r="1886" spans="5:5" x14ac:dyDescent="0.25">
      <c r="E1886" s="5" t="s">
        <v>2407</v>
      </c>
    </row>
    <row r="1887" spans="5:5" x14ac:dyDescent="0.25">
      <c r="E1887" s="5" t="s">
        <v>2408</v>
      </c>
    </row>
    <row r="1888" spans="5:5" x14ac:dyDescent="0.25">
      <c r="E1888" s="5" t="s">
        <v>2409</v>
      </c>
    </row>
    <row r="1889" spans="5:5" x14ac:dyDescent="0.25">
      <c r="E1889" s="5" t="s">
        <v>2410</v>
      </c>
    </row>
    <row r="1890" spans="5:5" x14ac:dyDescent="0.25">
      <c r="E1890" s="5" t="s">
        <v>2411</v>
      </c>
    </row>
    <row r="1891" spans="5:5" x14ac:dyDescent="0.25">
      <c r="E1891" s="5" t="s">
        <v>2412</v>
      </c>
    </row>
    <row r="1892" spans="5:5" x14ac:dyDescent="0.25">
      <c r="E1892" s="5" t="s">
        <v>2413</v>
      </c>
    </row>
    <row r="1893" spans="5:5" x14ac:dyDescent="0.25">
      <c r="E1893" s="5" t="s">
        <v>2414</v>
      </c>
    </row>
    <row r="1894" spans="5:5" x14ac:dyDescent="0.25">
      <c r="E1894" s="5" t="s">
        <v>2415</v>
      </c>
    </row>
    <row r="1895" spans="5:5" x14ac:dyDescent="0.25">
      <c r="E1895" s="5" t="s">
        <v>2416</v>
      </c>
    </row>
    <row r="1896" spans="5:5" x14ac:dyDescent="0.25">
      <c r="E1896" s="5" t="s">
        <v>2417</v>
      </c>
    </row>
    <row r="1897" spans="5:5" x14ac:dyDescent="0.25">
      <c r="E1897" s="5" t="s">
        <v>2418</v>
      </c>
    </row>
    <row r="1898" spans="5:5" x14ac:dyDescent="0.25">
      <c r="E1898" s="5" t="s">
        <v>2419</v>
      </c>
    </row>
    <row r="1899" spans="5:5" x14ac:dyDescent="0.25">
      <c r="E1899" s="5" t="s">
        <v>2420</v>
      </c>
    </row>
    <row r="1900" spans="5:5" x14ac:dyDescent="0.25">
      <c r="E1900" s="5" t="s">
        <v>2421</v>
      </c>
    </row>
    <row r="1901" spans="5:5" x14ac:dyDescent="0.25">
      <c r="E1901" s="5" t="s">
        <v>2422</v>
      </c>
    </row>
    <row r="1902" spans="5:5" x14ac:dyDescent="0.25">
      <c r="E1902" s="5" t="s">
        <v>2423</v>
      </c>
    </row>
    <row r="1903" spans="5:5" x14ac:dyDescent="0.25">
      <c r="E1903" s="5" t="s">
        <v>2424</v>
      </c>
    </row>
    <row r="1904" spans="5:5" x14ac:dyDescent="0.25">
      <c r="E1904" s="5" t="s">
        <v>2425</v>
      </c>
    </row>
    <row r="1905" spans="5:5" x14ac:dyDescent="0.25">
      <c r="E1905" s="5" t="s">
        <v>2426</v>
      </c>
    </row>
    <row r="1906" spans="5:5" x14ac:dyDescent="0.25">
      <c r="E1906" s="5" t="s">
        <v>2427</v>
      </c>
    </row>
    <row r="1907" spans="5:5" x14ac:dyDescent="0.25">
      <c r="E1907" s="5" t="s">
        <v>2428</v>
      </c>
    </row>
    <row r="1908" spans="5:5" x14ac:dyDescent="0.25">
      <c r="E1908" s="5" t="s">
        <v>2429</v>
      </c>
    </row>
    <row r="1909" spans="5:5" x14ac:dyDescent="0.25">
      <c r="E1909" s="5" t="s">
        <v>2430</v>
      </c>
    </row>
    <row r="1910" spans="5:5" x14ac:dyDescent="0.25">
      <c r="E1910" s="5" t="s">
        <v>2431</v>
      </c>
    </row>
    <row r="1911" spans="5:5" x14ac:dyDescent="0.25">
      <c r="E1911" s="5" t="s">
        <v>2432</v>
      </c>
    </row>
    <row r="1912" spans="5:5" x14ac:dyDescent="0.25">
      <c r="E1912" s="5" t="s">
        <v>2433</v>
      </c>
    </row>
    <row r="1913" spans="5:5" x14ac:dyDescent="0.25">
      <c r="E1913" s="5" t="s">
        <v>2434</v>
      </c>
    </row>
    <row r="1914" spans="5:5" x14ac:dyDescent="0.25">
      <c r="E1914" s="5" t="s">
        <v>2435</v>
      </c>
    </row>
    <row r="1915" spans="5:5" x14ac:dyDescent="0.25">
      <c r="E1915" s="5" t="s">
        <v>2436</v>
      </c>
    </row>
    <row r="1916" spans="5:5" x14ac:dyDescent="0.25">
      <c r="E1916" s="5" t="s">
        <v>2437</v>
      </c>
    </row>
    <row r="1917" spans="5:5" x14ac:dyDescent="0.25">
      <c r="E1917" s="5" t="s">
        <v>2438</v>
      </c>
    </row>
    <row r="1918" spans="5:5" x14ac:dyDescent="0.25">
      <c r="E1918" s="5" t="s">
        <v>2439</v>
      </c>
    </row>
    <row r="1919" spans="5:5" x14ac:dyDescent="0.25">
      <c r="E1919" s="5" t="s">
        <v>2440</v>
      </c>
    </row>
    <row r="1920" spans="5:5" x14ac:dyDescent="0.25">
      <c r="E1920" s="5" t="s">
        <v>2441</v>
      </c>
    </row>
    <row r="1921" spans="5:5" x14ac:dyDescent="0.25">
      <c r="E1921" s="5" t="s">
        <v>2442</v>
      </c>
    </row>
    <row r="1922" spans="5:5" x14ac:dyDescent="0.25">
      <c r="E1922" s="5" t="s">
        <v>2443</v>
      </c>
    </row>
    <row r="1923" spans="5:5" x14ac:dyDescent="0.25">
      <c r="E1923" s="5" t="s">
        <v>2444</v>
      </c>
    </row>
    <row r="1924" spans="5:5" x14ac:dyDescent="0.25">
      <c r="E1924" s="5" t="s">
        <v>2445</v>
      </c>
    </row>
    <row r="1925" spans="5:5" x14ac:dyDescent="0.25">
      <c r="E1925" s="5" t="s">
        <v>2446</v>
      </c>
    </row>
    <row r="1926" spans="5:5" x14ac:dyDescent="0.25">
      <c r="E1926" s="5" t="s">
        <v>2447</v>
      </c>
    </row>
    <row r="1927" spans="5:5" x14ac:dyDescent="0.25">
      <c r="E1927" s="5" t="s">
        <v>2448</v>
      </c>
    </row>
    <row r="1928" spans="5:5" x14ac:dyDescent="0.25">
      <c r="E1928" s="5" t="s">
        <v>2449</v>
      </c>
    </row>
    <row r="1929" spans="5:5" x14ac:dyDescent="0.25">
      <c r="E1929" s="5" t="s">
        <v>2450</v>
      </c>
    </row>
    <row r="1930" spans="5:5" x14ac:dyDescent="0.25">
      <c r="E1930" s="5" t="s">
        <v>2451</v>
      </c>
    </row>
    <row r="1931" spans="5:5" x14ac:dyDescent="0.25">
      <c r="E1931" s="5" t="s">
        <v>2452</v>
      </c>
    </row>
    <row r="1932" spans="5:5" x14ac:dyDescent="0.25">
      <c r="E1932" s="5" t="s">
        <v>2453</v>
      </c>
    </row>
    <row r="1933" spans="5:5" x14ac:dyDescent="0.25">
      <c r="E1933" s="5" t="s">
        <v>2454</v>
      </c>
    </row>
    <row r="1934" spans="5:5" x14ac:dyDescent="0.25">
      <c r="E1934" s="5" t="s">
        <v>2455</v>
      </c>
    </row>
    <row r="1935" spans="5:5" x14ac:dyDescent="0.25">
      <c r="E1935" s="5" t="s">
        <v>2456</v>
      </c>
    </row>
    <row r="1936" spans="5:5" x14ac:dyDescent="0.25">
      <c r="E1936" s="5" t="s">
        <v>2457</v>
      </c>
    </row>
    <row r="1937" spans="5:5" x14ac:dyDescent="0.25">
      <c r="E1937" s="5" t="s">
        <v>2458</v>
      </c>
    </row>
    <row r="1938" spans="5:5" x14ac:dyDescent="0.25">
      <c r="E1938" s="5" t="s">
        <v>2459</v>
      </c>
    </row>
    <row r="1939" spans="5:5" x14ac:dyDescent="0.25">
      <c r="E1939" s="5" t="s">
        <v>2460</v>
      </c>
    </row>
    <row r="1940" spans="5:5" x14ac:dyDescent="0.25">
      <c r="E1940" s="5" t="s">
        <v>2461</v>
      </c>
    </row>
    <row r="1941" spans="5:5" x14ac:dyDescent="0.25">
      <c r="E1941" s="5" t="s">
        <v>2462</v>
      </c>
    </row>
    <row r="1942" spans="5:5" x14ac:dyDescent="0.25">
      <c r="E1942" s="5" t="s">
        <v>2463</v>
      </c>
    </row>
    <row r="1943" spans="5:5" x14ac:dyDescent="0.25">
      <c r="E1943" s="5" t="s">
        <v>2464</v>
      </c>
    </row>
    <row r="1944" spans="5:5" x14ac:dyDescent="0.25">
      <c r="E1944" s="5" t="s">
        <v>2465</v>
      </c>
    </row>
    <row r="1945" spans="5:5" x14ac:dyDescent="0.25">
      <c r="E1945" s="5" t="s">
        <v>2466</v>
      </c>
    </row>
    <row r="1946" spans="5:5" x14ac:dyDescent="0.25">
      <c r="E1946" s="5" t="s">
        <v>2467</v>
      </c>
    </row>
    <row r="1947" spans="5:5" x14ac:dyDescent="0.25">
      <c r="E1947" s="5" t="s">
        <v>2468</v>
      </c>
    </row>
    <row r="1948" spans="5:5" x14ac:dyDescent="0.25">
      <c r="E1948" s="5" t="s">
        <v>2469</v>
      </c>
    </row>
    <row r="1949" spans="5:5" x14ac:dyDescent="0.25">
      <c r="E1949" s="5" t="s">
        <v>2470</v>
      </c>
    </row>
    <row r="1950" spans="5:5" x14ac:dyDescent="0.25">
      <c r="E1950" s="5" t="s">
        <v>2471</v>
      </c>
    </row>
    <row r="1951" spans="5:5" x14ac:dyDescent="0.25">
      <c r="E1951" s="5" t="s">
        <v>2472</v>
      </c>
    </row>
    <row r="1952" spans="5:5" x14ac:dyDescent="0.25">
      <c r="E1952" s="5" t="s">
        <v>2473</v>
      </c>
    </row>
    <row r="1953" spans="5:5" x14ac:dyDescent="0.25">
      <c r="E1953" s="5" t="s">
        <v>2474</v>
      </c>
    </row>
    <row r="1954" spans="5:5" x14ac:dyDescent="0.25">
      <c r="E1954" s="5" t="s">
        <v>2475</v>
      </c>
    </row>
    <row r="1955" spans="5:5" x14ac:dyDescent="0.25">
      <c r="E1955" s="5" t="s">
        <v>2476</v>
      </c>
    </row>
    <row r="1956" spans="5:5" x14ac:dyDescent="0.25">
      <c r="E1956" s="5" t="s">
        <v>2477</v>
      </c>
    </row>
    <row r="1957" spans="5:5" x14ac:dyDescent="0.25">
      <c r="E1957" s="5" t="s">
        <v>2478</v>
      </c>
    </row>
    <row r="1958" spans="5:5" x14ac:dyDescent="0.25">
      <c r="E1958" s="5" t="s">
        <v>2479</v>
      </c>
    </row>
    <row r="1959" spans="5:5" x14ac:dyDescent="0.25">
      <c r="E1959" s="5" t="s">
        <v>2480</v>
      </c>
    </row>
    <row r="1960" spans="5:5" x14ac:dyDescent="0.25">
      <c r="E1960" s="5" t="s">
        <v>2481</v>
      </c>
    </row>
    <row r="1961" spans="5:5" x14ac:dyDescent="0.25">
      <c r="E1961" s="5" t="s">
        <v>2482</v>
      </c>
    </row>
    <row r="1962" spans="5:5" x14ac:dyDescent="0.25">
      <c r="E1962" s="5" t="s">
        <v>2483</v>
      </c>
    </row>
    <row r="1963" spans="5:5" x14ac:dyDescent="0.25">
      <c r="E1963" s="5" t="s">
        <v>2484</v>
      </c>
    </row>
    <row r="1964" spans="5:5" x14ac:dyDescent="0.25">
      <c r="E1964" s="5" t="s">
        <v>2485</v>
      </c>
    </row>
    <row r="1965" spans="5:5" x14ac:dyDescent="0.25">
      <c r="E1965" s="5" t="s">
        <v>2486</v>
      </c>
    </row>
    <row r="1966" spans="5:5" x14ac:dyDescent="0.25">
      <c r="E1966" s="5" t="s">
        <v>2487</v>
      </c>
    </row>
    <row r="1967" spans="5:5" x14ac:dyDescent="0.25">
      <c r="E1967" s="5" t="s">
        <v>2488</v>
      </c>
    </row>
    <row r="1968" spans="5:5" x14ac:dyDescent="0.25">
      <c r="E1968" s="5" t="s">
        <v>2489</v>
      </c>
    </row>
    <row r="1969" spans="5:5" x14ac:dyDescent="0.25">
      <c r="E1969" s="5" t="s">
        <v>2490</v>
      </c>
    </row>
    <row r="1970" spans="5:5" x14ac:dyDescent="0.25">
      <c r="E1970" s="5" t="s">
        <v>2491</v>
      </c>
    </row>
    <row r="1971" spans="5:5" x14ac:dyDescent="0.25">
      <c r="E1971" s="5" t="s">
        <v>2492</v>
      </c>
    </row>
    <row r="1972" spans="5:5" x14ac:dyDescent="0.25">
      <c r="E1972" s="5" t="s">
        <v>2493</v>
      </c>
    </row>
    <row r="1973" spans="5:5" x14ac:dyDescent="0.25">
      <c r="E1973" s="5" t="s">
        <v>2494</v>
      </c>
    </row>
    <row r="1974" spans="5:5" x14ac:dyDescent="0.25">
      <c r="E1974" s="5" t="s">
        <v>2495</v>
      </c>
    </row>
    <row r="1975" spans="5:5" x14ac:dyDescent="0.25">
      <c r="E1975" s="5" t="s">
        <v>2496</v>
      </c>
    </row>
    <row r="1976" spans="5:5" x14ac:dyDescent="0.25">
      <c r="E1976" s="5" t="s">
        <v>2497</v>
      </c>
    </row>
    <row r="1977" spans="5:5" x14ac:dyDescent="0.25">
      <c r="E1977" s="5" t="s">
        <v>2498</v>
      </c>
    </row>
    <row r="1978" spans="5:5" x14ac:dyDescent="0.25">
      <c r="E1978" s="5" t="s">
        <v>2499</v>
      </c>
    </row>
    <row r="1979" spans="5:5" x14ac:dyDescent="0.25">
      <c r="E1979" s="5" t="s">
        <v>2500</v>
      </c>
    </row>
    <row r="1980" spans="5:5" x14ac:dyDescent="0.25">
      <c r="E1980" s="5" t="s">
        <v>2501</v>
      </c>
    </row>
    <row r="1981" spans="5:5" x14ac:dyDescent="0.25">
      <c r="E1981" s="5" t="s">
        <v>2502</v>
      </c>
    </row>
    <row r="1982" spans="5:5" x14ac:dyDescent="0.25">
      <c r="E1982" s="5" t="s">
        <v>2503</v>
      </c>
    </row>
    <row r="1983" spans="5:5" x14ac:dyDescent="0.25">
      <c r="E1983" s="5" t="s">
        <v>2504</v>
      </c>
    </row>
    <row r="1984" spans="5:5" x14ac:dyDescent="0.25">
      <c r="E1984" s="5" t="s">
        <v>2505</v>
      </c>
    </row>
    <row r="1985" spans="5:5" x14ac:dyDescent="0.25">
      <c r="E1985" s="5" t="s">
        <v>2506</v>
      </c>
    </row>
    <row r="1986" spans="5:5" x14ac:dyDescent="0.25">
      <c r="E1986" s="5" t="s">
        <v>2507</v>
      </c>
    </row>
    <row r="1987" spans="5:5" x14ac:dyDescent="0.25">
      <c r="E1987" s="5" t="s">
        <v>2508</v>
      </c>
    </row>
    <row r="1988" spans="5:5" x14ac:dyDescent="0.25">
      <c r="E1988" s="5" t="s">
        <v>2509</v>
      </c>
    </row>
    <row r="1989" spans="5:5" x14ac:dyDescent="0.25">
      <c r="E1989" s="5" t="s">
        <v>2510</v>
      </c>
    </row>
    <row r="1990" spans="5:5" x14ac:dyDescent="0.25">
      <c r="E1990" s="5" t="s">
        <v>2511</v>
      </c>
    </row>
    <row r="1991" spans="5:5" x14ac:dyDescent="0.25">
      <c r="E1991" s="5" t="s">
        <v>2512</v>
      </c>
    </row>
    <row r="1992" spans="5:5" x14ac:dyDescent="0.25">
      <c r="E1992" s="5" t="s">
        <v>2513</v>
      </c>
    </row>
    <row r="1993" spans="5:5" x14ac:dyDescent="0.25">
      <c r="E1993" s="5" t="s">
        <v>2514</v>
      </c>
    </row>
    <row r="1994" spans="5:5" x14ac:dyDescent="0.25">
      <c r="E1994" s="5" t="s">
        <v>2515</v>
      </c>
    </row>
    <row r="1995" spans="5:5" x14ac:dyDescent="0.25">
      <c r="E1995" s="5" t="s">
        <v>2516</v>
      </c>
    </row>
    <row r="1996" spans="5:5" x14ac:dyDescent="0.25">
      <c r="E1996" s="5" t="s">
        <v>2517</v>
      </c>
    </row>
    <row r="1997" spans="5:5" x14ac:dyDescent="0.25">
      <c r="E1997" s="5" t="s">
        <v>2518</v>
      </c>
    </row>
    <row r="1998" spans="5:5" x14ac:dyDescent="0.25">
      <c r="E1998" s="5" t="s">
        <v>2519</v>
      </c>
    </row>
    <row r="1999" spans="5:5" x14ac:dyDescent="0.25">
      <c r="E1999" s="5" t="s">
        <v>2520</v>
      </c>
    </row>
    <row r="2000" spans="5:5" x14ac:dyDescent="0.25">
      <c r="E2000" s="5" t="s">
        <v>2521</v>
      </c>
    </row>
    <row r="2001" spans="5:5" x14ac:dyDescent="0.25">
      <c r="E2001" s="5" t="s">
        <v>2522</v>
      </c>
    </row>
    <row r="2002" spans="5:5" x14ac:dyDescent="0.25">
      <c r="E2002" s="5" t="s">
        <v>2523</v>
      </c>
    </row>
    <row r="2003" spans="5:5" x14ac:dyDescent="0.25">
      <c r="E2003" s="5" t="s">
        <v>2524</v>
      </c>
    </row>
    <row r="2004" spans="5:5" x14ac:dyDescent="0.25">
      <c r="E2004" s="5" t="s">
        <v>2525</v>
      </c>
    </row>
    <row r="2005" spans="5:5" x14ac:dyDescent="0.25">
      <c r="E2005" s="5" t="s">
        <v>2526</v>
      </c>
    </row>
    <row r="2006" spans="5:5" x14ac:dyDescent="0.25">
      <c r="E2006" s="5" t="s">
        <v>2527</v>
      </c>
    </row>
    <row r="2007" spans="5:5" x14ac:dyDescent="0.25">
      <c r="E2007" s="5" t="s">
        <v>2528</v>
      </c>
    </row>
    <row r="2008" spans="5:5" x14ac:dyDescent="0.25">
      <c r="E2008" s="5" t="s">
        <v>2529</v>
      </c>
    </row>
    <row r="2009" spans="5:5" x14ac:dyDescent="0.25">
      <c r="E2009" s="5" t="s">
        <v>2530</v>
      </c>
    </row>
    <row r="2010" spans="5:5" x14ac:dyDescent="0.25">
      <c r="E2010" s="5" t="s">
        <v>2531</v>
      </c>
    </row>
    <row r="2011" spans="5:5" x14ac:dyDescent="0.25">
      <c r="E2011" s="5" t="s">
        <v>2532</v>
      </c>
    </row>
    <row r="2012" spans="5:5" x14ac:dyDescent="0.25">
      <c r="E2012" s="5" t="s">
        <v>2533</v>
      </c>
    </row>
    <row r="2013" spans="5:5" x14ac:dyDescent="0.25">
      <c r="E2013" s="5" t="s">
        <v>2534</v>
      </c>
    </row>
    <row r="2014" spans="5:5" x14ac:dyDescent="0.25">
      <c r="E2014" s="5" t="s">
        <v>2535</v>
      </c>
    </row>
    <row r="2015" spans="5:5" x14ac:dyDescent="0.25">
      <c r="E2015" s="5" t="s">
        <v>2536</v>
      </c>
    </row>
    <row r="2016" spans="5:5" x14ac:dyDescent="0.25">
      <c r="E2016" s="5" t="s">
        <v>2537</v>
      </c>
    </row>
    <row r="2017" spans="5:5" x14ac:dyDescent="0.25">
      <c r="E2017" s="5" t="s">
        <v>2538</v>
      </c>
    </row>
    <row r="2018" spans="5:5" x14ac:dyDescent="0.25">
      <c r="E2018" s="5" t="s">
        <v>2539</v>
      </c>
    </row>
    <row r="2019" spans="5:5" x14ac:dyDescent="0.25">
      <c r="E2019" s="5" t="s">
        <v>2540</v>
      </c>
    </row>
    <row r="2020" spans="5:5" x14ac:dyDescent="0.25">
      <c r="E2020" s="5" t="s">
        <v>2541</v>
      </c>
    </row>
    <row r="2021" spans="5:5" x14ac:dyDescent="0.25">
      <c r="E2021" s="5" t="s">
        <v>2542</v>
      </c>
    </row>
    <row r="2022" spans="5:5" x14ac:dyDescent="0.25">
      <c r="E2022" s="5" t="s">
        <v>2543</v>
      </c>
    </row>
    <row r="2023" spans="5:5" x14ac:dyDescent="0.25">
      <c r="E2023" s="5" t="s">
        <v>2544</v>
      </c>
    </row>
    <row r="2024" spans="5:5" x14ac:dyDescent="0.25">
      <c r="E2024" s="5" t="s">
        <v>2545</v>
      </c>
    </row>
    <row r="2025" spans="5:5" x14ac:dyDescent="0.25">
      <c r="E2025" s="5" t="s">
        <v>2546</v>
      </c>
    </row>
    <row r="2026" spans="5:5" x14ac:dyDescent="0.25">
      <c r="E2026" s="5" t="s">
        <v>2547</v>
      </c>
    </row>
    <row r="2027" spans="5:5" x14ac:dyDescent="0.25">
      <c r="E2027" s="5" t="s">
        <v>2548</v>
      </c>
    </row>
    <row r="2028" spans="5:5" x14ac:dyDescent="0.25">
      <c r="E2028" s="5" t="s">
        <v>2549</v>
      </c>
    </row>
    <row r="2029" spans="5:5" x14ac:dyDescent="0.25">
      <c r="E2029" s="5" t="s">
        <v>2550</v>
      </c>
    </row>
    <row r="2030" spans="5:5" x14ac:dyDescent="0.25">
      <c r="E2030" s="5" t="s">
        <v>2551</v>
      </c>
    </row>
    <row r="2031" spans="5:5" x14ac:dyDescent="0.25">
      <c r="E2031" s="5" t="s">
        <v>2552</v>
      </c>
    </row>
    <row r="2032" spans="5:5" x14ac:dyDescent="0.25">
      <c r="E2032" s="5" t="s">
        <v>2553</v>
      </c>
    </row>
    <row r="2033" spans="5:5" x14ac:dyDescent="0.25">
      <c r="E2033" s="5" t="s">
        <v>2554</v>
      </c>
    </row>
    <row r="2034" spans="5:5" x14ac:dyDescent="0.25">
      <c r="E2034" s="5" t="s">
        <v>2555</v>
      </c>
    </row>
    <row r="2035" spans="5:5" x14ac:dyDescent="0.25">
      <c r="E2035" s="5" t="s">
        <v>2556</v>
      </c>
    </row>
    <row r="2036" spans="5:5" x14ac:dyDescent="0.25">
      <c r="E2036" s="5" t="s">
        <v>2557</v>
      </c>
    </row>
    <row r="2037" spans="5:5" x14ac:dyDescent="0.25">
      <c r="E2037" s="5" t="s">
        <v>2558</v>
      </c>
    </row>
    <row r="2038" spans="5:5" x14ac:dyDescent="0.25">
      <c r="E2038" s="5" t="s">
        <v>2559</v>
      </c>
    </row>
    <row r="2039" spans="5:5" x14ac:dyDescent="0.25">
      <c r="E2039" s="5" t="s">
        <v>2560</v>
      </c>
    </row>
    <row r="2040" spans="5:5" x14ac:dyDescent="0.25">
      <c r="E2040" s="5" t="s">
        <v>2561</v>
      </c>
    </row>
    <row r="2041" spans="5:5" x14ac:dyDescent="0.25">
      <c r="E2041" s="5" t="s">
        <v>2562</v>
      </c>
    </row>
    <row r="2042" spans="5:5" x14ac:dyDescent="0.25">
      <c r="E2042" s="5" t="s">
        <v>2563</v>
      </c>
    </row>
    <row r="2043" spans="5:5" x14ac:dyDescent="0.25">
      <c r="E2043" s="5" t="s">
        <v>2564</v>
      </c>
    </row>
    <row r="2044" spans="5:5" x14ac:dyDescent="0.25">
      <c r="E2044" s="5" t="s">
        <v>2565</v>
      </c>
    </row>
    <row r="2045" spans="5:5" x14ac:dyDescent="0.25">
      <c r="E2045" s="5" t="s">
        <v>2566</v>
      </c>
    </row>
    <row r="2046" spans="5:5" x14ac:dyDescent="0.25">
      <c r="E2046" s="5" t="s">
        <v>2567</v>
      </c>
    </row>
    <row r="2047" spans="5:5" x14ac:dyDescent="0.25">
      <c r="E2047" s="5" t="s">
        <v>2568</v>
      </c>
    </row>
    <row r="2048" spans="5:5" x14ac:dyDescent="0.25">
      <c r="E2048" s="5" t="s">
        <v>2569</v>
      </c>
    </row>
    <row r="2049" spans="5:5" x14ac:dyDescent="0.25">
      <c r="E2049" s="5" t="s">
        <v>2570</v>
      </c>
    </row>
    <row r="2050" spans="5:5" x14ac:dyDescent="0.25">
      <c r="E2050" s="5" t="s">
        <v>2571</v>
      </c>
    </row>
    <row r="2051" spans="5:5" x14ac:dyDescent="0.25">
      <c r="E2051" s="5" t="s">
        <v>2572</v>
      </c>
    </row>
    <row r="2052" spans="5:5" x14ac:dyDescent="0.25">
      <c r="E2052" s="5" t="s">
        <v>2573</v>
      </c>
    </row>
    <row r="2053" spans="5:5" x14ac:dyDescent="0.25">
      <c r="E2053" s="5" t="s">
        <v>2574</v>
      </c>
    </row>
    <row r="2054" spans="5:5" x14ac:dyDescent="0.25">
      <c r="E2054" s="5" t="s">
        <v>2575</v>
      </c>
    </row>
    <row r="2055" spans="5:5" x14ac:dyDescent="0.25">
      <c r="E2055" s="5" t="s">
        <v>2576</v>
      </c>
    </row>
    <row r="2056" spans="5:5" x14ac:dyDescent="0.25">
      <c r="E2056" s="5" t="s">
        <v>2577</v>
      </c>
    </row>
    <row r="2057" spans="5:5" x14ac:dyDescent="0.25">
      <c r="E2057" s="5" t="s">
        <v>2578</v>
      </c>
    </row>
    <row r="2058" spans="5:5" x14ac:dyDescent="0.25">
      <c r="E2058" s="5" t="s">
        <v>2579</v>
      </c>
    </row>
    <row r="2059" spans="5:5" x14ac:dyDescent="0.25">
      <c r="E2059" s="5" t="s">
        <v>2580</v>
      </c>
    </row>
    <row r="2060" spans="5:5" x14ac:dyDescent="0.25">
      <c r="E2060" s="5" t="s">
        <v>2581</v>
      </c>
    </row>
    <row r="2061" spans="5:5" x14ac:dyDescent="0.25">
      <c r="E2061" s="5" t="s">
        <v>2582</v>
      </c>
    </row>
    <row r="2062" spans="5:5" x14ac:dyDescent="0.25">
      <c r="E2062" s="5" t="s">
        <v>2583</v>
      </c>
    </row>
    <row r="2063" spans="5:5" x14ac:dyDescent="0.25">
      <c r="E2063" s="5" t="s">
        <v>2584</v>
      </c>
    </row>
    <row r="2064" spans="5:5" x14ac:dyDescent="0.25">
      <c r="E2064" s="5" t="s">
        <v>2585</v>
      </c>
    </row>
    <row r="2065" spans="5:5" x14ac:dyDescent="0.25">
      <c r="E2065" s="5" t="s">
        <v>2586</v>
      </c>
    </row>
    <row r="2066" spans="5:5" x14ac:dyDescent="0.25">
      <c r="E2066" s="5" t="s">
        <v>2587</v>
      </c>
    </row>
    <row r="2067" spans="5:5" x14ac:dyDescent="0.25">
      <c r="E2067" s="5" t="s">
        <v>2588</v>
      </c>
    </row>
    <row r="2068" spans="5:5" x14ac:dyDescent="0.25">
      <c r="E2068" s="5" t="s">
        <v>2589</v>
      </c>
    </row>
    <row r="2069" spans="5:5" x14ac:dyDescent="0.25">
      <c r="E2069" s="5" t="s">
        <v>2590</v>
      </c>
    </row>
    <row r="2070" spans="5:5" x14ac:dyDescent="0.25">
      <c r="E2070" s="5" t="s">
        <v>2591</v>
      </c>
    </row>
    <row r="2071" spans="5:5" x14ac:dyDescent="0.25">
      <c r="E2071" s="5" t="s">
        <v>2592</v>
      </c>
    </row>
    <row r="2072" spans="5:5" x14ac:dyDescent="0.25">
      <c r="E2072" s="5" t="s">
        <v>2593</v>
      </c>
    </row>
    <row r="2073" spans="5:5" x14ac:dyDescent="0.25">
      <c r="E2073" s="5" t="s">
        <v>2594</v>
      </c>
    </row>
    <row r="2074" spans="5:5" x14ac:dyDescent="0.25">
      <c r="E2074" s="5" t="s">
        <v>2595</v>
      </c>
    </row>
    <row r="2075" spans="5:5" x14ac:dyDescent="0.25">
      <c r="E2075" s="5" t="s">
        <v>2596</v>
      </c>
    </row>
    <row r="2076" spans="5:5" x14ac:dyDescent="0.25">
      <c r="E2076" s="5" t="s">
        <v>2597</v>
      </c>
    </row>
    <row r="2077" spans="5:5" x14ac:dyDescent="0.25">
      <c r="E2077" s="5" t="s">
        <v>2598</v>
      </c>
    </row>
    <row r="2078" spans="5:5" x14ac:dyDescent="0.25">
      <c r="E2078" s="5" t="s">
        <v>2599</v>
      </c>
    </row>
    <row r="2079" spans="5:5" x14ac:dyDescent="0.25">
      <c r="E2079" s="5" t="s">
        <v>2600</v>
      </c>
    </row>
    <row r="2080" spans="5:5" x14ac:dyDescent="0.25">
      <c r="E2080" s="5" t="s">
        <v>2601</v>
      </c>
    </row>
    <row r="2081" spans="5:5" x14ac:dyDescent="0.25">
      <c r="E2081" s="5" t="s">
        <v>2602</v>
      </c>
    </row>
    <row r="2082" spans="5:5" x14ac:dyDescent="0.25">
      <c r="E2082" s="5" t="s">
        <v>2603</v>
      </c>
    </row>
    <row r="2083" spans="5:5" x14ac:dyDescent="0.25">
      <c r="E2083" s="5" t="s">
        <v>2604</v>
      </c>
    </row>
    <row r="2084" spans="5:5" x14ac:dyDescent="0.25">
      <c r="E2084" s="5" t="s">
        <v>2605</v>
      </c>
    </row>
    <row r="2085" spans="5:5" x14ac:dyDescent="0.25">
      <c r="E2085" s="5" t="s">
        <v>2606</v>
      </c>
    </row>
    <row r="2086" spans="5:5" x14ac:dyDescent="0.25">
      <c r="E2086" s="5" t="s">
        <v>2607</v>
      </c>
    </row>
    <row r="2087" spans="5:5" x14ac:dyDescent="0.25">
      <c r="E2087" s="5" t="s">
        <v>2608</v>
      </c>
    </row>
    <row r="2088" spans="5:5" x14ac:dyDescent="0.25">
      <c r="E2088" s="5" t="s">
        <v>2609</v>
      </c>
    </row>
    <row r="2089" spans="5:5" x14ac:dyDescent="0.25">
      <c r="E2089" s="5" t="s">
        <v>2610</v>
      </c>
    </row>
    <row r="2090" spans="5:5" x14ac:dyDescent="0.25">
      <c r="E2090" s="5" t="s">
        <v>2611</v>
      </c>
    </row>
    <row r="2091" spans="5:5" x14ac:dyDescent="0.25">
      <c r="E2091" s="5" t="s">
        <v>2612</v>
      </c>
    </row>
    <row r="2092" spans="5:5" x14ac:dyDescent="0.25">
      <c r="E2092" s="5" t="s">
        <v>2613</v>
      </c>
    </row>
    <row r="2093" spans="5:5" x14ac:dyDescent="0.25">
      <c r="E2093" s="5" t="s">
        <v>2614</v>
      </c>
    </row>
    <row r="2094" spans="5:5" x14ac:dyDescent="0.25">
      <c r="E2094" s="5" t="s">
        <v>2615</v>
      </c>
    </row>
    <row r="2095" spans="5:5" x14ac:dyDescent="0.25">
      <c r="E2095" s="5" t="s">
        <v>2616</v>
      </c>
    </row>
    <row r="2096" spans="5:5" x14ac:dyDescent="0.25">
      <c r="E2096" s="5" t="s">
        <v>2617</v>
      </c>
    </row>
    <row r="2097" spans="5:5" x14ac:dyDescent="0.25">
      <c r="E2097" s="5" t="s">
        <v>2618</v>
      </c>
    </row>
    <row r="2098" spans="5:5" x14ac:dyDescent="0.25">
      <c r="E2098" s="5" t="s">
        <v>2619</v>
      </c>
    </row>
    <row r="2099" spans="5:5" x14ac:dyDescent="0.25">
      <c r="E2099" s="5" t="s">
        <v>2620</v>
      </c>
    </row>
    <row r="2100" spans="5:5" x14ac:dyDescent="0.25">
      <c r="E2100" s="5" t="s">
        <v>2621</v>
      </c>
    </row>
    <row r="2101" spans="5:5" x14ac:dyDescent="0.25">
      <c r="E2101" s="5" t="s">
        <v>2622</v>
      </c>
    </row>
    <row r="2102" spans="5:5" x14ac:dyDescent="0.25">
      <c r="E2102" s="5" t="s">
        <v>2623</v>
      </c>
    </row>
    <row r="2103" spans="5:5" x14ac:dyDescent="0.25">
      <c r="E2103" s="5" t="s">
        <v>2624</v>
      </c>
    </row>
    <row r="2104" spans="5:5" x14ac:dyDescent="0.25">
      <c r="E2104" s="5" t="s">
        <v>2625</v>
      </c>
    </row>
    <row r="2105" spans="5:5" x14ac:dyDescent="0.25">
      <c r="E2105" s="5" t="s">
        <v>2626</v>
      </c>
    </row>
    <row r="2106" spans="5:5" x14ac:dyDescent="0.25">
      <c r="E2106" s="5" t="s">
        <v>2627</v>
      </c>
    </row>
    <row r="2107" spans="5:5" x14ac:dyDescent="0.25">
      <c r="E2107" s="5" t="s">
        <v>2628</v>
      </c>
    </row>
    <row r="2108" spans="5:5" x14ac:dyDescent="0.25">
      <c r="E2108" s="5" t="s">
        <v>2629</v>
      </c>
    </row>
    <row r="2109" spans="5:5" x14ac:dyDescent="0.25">
      <c r="E2109" s="5" t="s">
        <v>2630</v>
      </c>
    </row>
    <row r="2110" spans="5:5" x14ac:dyDescent="0.25">
      <c r="E2110" s="5" t="s">
        <v>2631</v>
      </c>
    </row>
    <row r="2111" spans="5:5" x14ac:dyDescent="0.25">
      <c r="E2111" s="5" t="s">
        <v>2632</v>
      </c>
    </row>
    <row r="2112" spans="5:5" x14ac:dyDescent="0.25">
      <c r="E2112" s="5" t="s">
        <v>2633</v>
      </c>
    </row>
    <row r="2113" spans="5:5" x14ac:dyDescent="0.25">
      <c r="E2113" s="5" t="s">
        <v>2634</v>
      </c>
    </row>
    <row r="2114" spans="5:5" x14ac:dyDescent="0.25">
      <c r="E2114" s="5" t="s">
        <v>2635</v>
      </c>
    </row>
    <row r="2115" spans="5:5" x14ac:dyDescent="0.25">
      <c r="E2115" s="5" t="s">
        <v>2636</v>
      </c>
    </row>
    <row r="2116" spans="5:5" x14ac:dyDescent="0.25">
      <c r="E2116" s="5" t="s">
        <v>2637</v>
      </c>
    </row>
    <row r="2117" spans="5:5" x14ac:dyDescent="0.25">
      <c r="E2117" s="5" t="s">
        <v>2638</v>
      </c>
    </row>
    <row r="2118" spans="5:5" x14ac:dyDescent="0.25">
      <c r="E2118" s="5" t="s">
        <v>2639</v>
      </c>
    </row>
    <row r="2119" spans="5:5" x14ac:dyDescent="0.25">
      <c r="E2119" s="5" t="s">
        <v>2640</v>
      </c>
    </row>
    <row r="2120" spans="5:5" x14ac:dyDescent="0.25">
      <c r="E2120" s="5" t="s">
        <v>2641</v>
      </c>
    </row>
    <row r="2121" spans="5:5" x14ac:dyDescent="0.25">
      <c r="E2121" s="5" t="s">
        <v>2642</v>
      </c>
    </row>
    <row r="2122" spans="5:5" x14ac:dyDescent="0.25">
      <c r="E2122" s="5" t="s">
        <v>2643</v>
      </c>
    </row>
    <row r="2123" spans="5:5" x14ac:dyDescent="0.25">
      <c r="E2123" s="5" t="s">
        <v>2644</v>
      </c>
    </row>
    <row r="2124" spans="5:5" x14ac:dyDescent="0.25">
      <c r="E2124" s="5" t="s">
        <v>2645</v>
      </c>
    </row>
    <row r="2125" spans="5:5" x14ac:dyDescent="0.25">
      <c r="E2125" s="5" t="s">
        <v>2646</v>
      </c>
    </row>
    <row r="2126" spans="5:5" x14ac:dyDescent="0.25">
      <c r="E2126" s="5" t="s">
        <v>2647</v>
      </c>
    </row>
    <row r="2127" spans="5:5" x14ac:dyDescent="0.25">
      <c r="E2127" s="5" t="s">
        <v>2648</v>
      </c>
    </row>
    <row r="2128" spans="5:5" x14ac:dyDescent="0.25">
      <c r="E2128" s="5" t="s">
        <v>2649</v>
      </c>
    </row>
    <row r="2129" spans="5:5" x14ac:dyDescent="0.25">
      <c r="E2129" s="5" t="s">
        <v>2650</v>
      </c>
    </row>
    <row r="2130" spans="5:5" x14ac:dyDescent="0.25">
      <c r="E2130" s="5" t="s">
        <v>2651</v>
      </c>
    </row>
    <row r="2131" spans="5:5" x14ac:dyDescent="0.25">
      <c r="E2131" s="5" t="s">
        <v>2652</v>
      </c>
    </row>
    <row r="2132" spans="5:5" x14ac:dyDescent="0.25">
      <c r="E2132" s="5" t="s">
        <v>2653</v>
      </c>
    </row>
    <row r="2133" spans="5:5" x14ac:dyDescent="0.25">
      <c r="E2133" s="5" t="s">
        <v>2654</v>
      </c>
    </row>
    <row r="2134" spans="5:5" x14ac:dyDescent="0.25">
      <c r="E2134" s="5" t="s">
        <v>2655</v>
      </c>
    </row>
    <row r="2135" spans="5:5" x14ac:dyDescent="0.25">
      <c r="E2135" s="5" t="s">
        <v>2656</v>
      </c>
    </row>
    <row r="2136" spans="5:5" x14ac:dyDescent="0.25">
      <c r="E2136" s="5" t="s">
        <v>2657</v>
      </c>
    </row>
    <row r="2137" spans="5:5" x14ac:dyDescent="0.25">
      <c r="E2137" s="5" t="s">
        <v>2658</v>
      </c>
    </row>
    <row r="2138" spans="5:5" x14ac:dyDescent="0.25">
      <c r="E2138" s="5" t="s">
        <v>2659</v>
      </c>
    </row>
    <row r="2139" spans="5:5" x14ac:dyDescent="0.25">
      <c r="E2139" s="5" t="s">
        <v>2660</v>
      </c>
    </row>
    <row r="2140" spans="5:5" x14ac:dyDescent="0.25">
      <c r="E2140" s="5" t="s">
        <v>2661</v>
      </c>
    </row>
    <row r="2141" spans="5:5" x14ac:dyDescent="0.25">
      <c r="E2141" s="5" t="s">
        <v>2662</v>
      </c>
    </row>
    <row r="2142" spans="5:5" x14ac:dyDescent="0.25">
      <c r="E2142" s="5" t="s">
        <v>2663</v>
      </c>
    </row>
    <row r="2143" spans="5:5" x14ac:dyDescent="0.25">
      <c r="E2143" s="5" t="s">
        <v>2664</v>
      </c>
    </row>
    <row r="2144" spans="5:5" x14ac:dyDescent="0.25">
      <c r="E2144" s="5" t="s">
        <v>2665</v>
      </c>
    </row>
    <row r="2145" spans="5:5" x14ac:dyDescent="0.25">
      <c r="E2145" s="5" t="s">
        <v>2666</v>
      </c>
    </row>
    <row r="2146" spans="5:5" x14ac:dyDescent="0.25">
      <c r="E2146" s="5" t="s">
        <v>2667</v>
      </c>
    </row>
    <row r="2147" spans="5:5" x14ac:dyDescent="0.25">
      <c r="E2147" s="5" t="s">
        <v>2668</v>
      </c>
    </row>
    <row r="2148" spans="5:5" x14ac:dyDescent="0.25">
      <c r="E2148" s="5" t="s">
        <v>2669</v>
      </c>
    </row>
    <row r="2149" spans="5:5" x14ac:dyDescent="0.25">
      <c r="E2149" s="5" t="s">
        <v>2670</v>
      </c>
    </row>
    <row r="2150" spans="5:5" x14ac:dyDescent="0.25">
      <c r="E2150" s="5" t="s">
        <v>2671</v>
      </c>
    </row>
    <row r="2151" spans="5:5" x14ac:dyDescent="0.25">
      <c r="E2151" s="5" t="s">
        <v>2672</v>
      </c>
    </row>
    <row r="2152" spans="5:5" x14ac:dyDescent="0.25">
      <c r="E2152" s="5" t="s">
        <v>2673</v>
      </c>
    </row>
    <row r="2153" spans="5:5" x14ac:dyDescent="0.25">
      <c r="E2153" s="5" t="s">
        <v>2674</v>
      </c>
    </row>
    <row r="2154" spans="5:5" x14ac:dyDescent="0.25">
      <c r="E2154" s="5" t="s">
        <v>2675</v>
      </c>
    </row>
    <row r="2155" spans="5:5" x14ac:dyDescent="0.25">
      <c r="E2155" s="5" t="s">
        <v>2676</v>
      </c>
    </row>
    <row r="2156" spans="5:5" x14ac:dyDescent="0.25">
      <c r="E2156" s="5" t="s">
        <v>2677</v>
      </c>
    </row>
    <row r="2157" spans="5:5" x14ac:dyDescent="0.25">
      <c r="E2157" s="5" t="s">
        <v>2678</v>
      </c>
    </row>
    <row r="2158" spans="5:5" x14ac:dyDescent="0.25">
      <c r="E2158" s="5" t="s">
        <v>2679</v>
      </c>
    </row>
    <row r="2159" spans="5:5" x14ac:dyDescent="0.25">
      <c r="E2159" s="5" t="s">
        <v>2680</v>
      </c>
    </row>
    <row r="2160" spans="5:5" x14ac:dyDescent="0.25">
      <c r="E2160" s="5" t="s">
        <v>2681</v>
      </c>
    </row>
    <row r="2161" spans="5:5" x14ac:dyDescent="0.25">
      <c r="E2161" s="5" t="s">
        <v>2682</v>
      </c>
    </row>
    <row r="2162" spans="5:5" x14ac:dyDescent="0.25">
      <c r="E2162" s="5" t="s">
        <v>2683</v>
      </c>
    </row>
    <row r="2163" spans="5:5" x14ac:dyDescent="0.25">
      <c r="E2163" s="5" t="s">
        <v>2684</v>
      </c>
    </row>
    <row r="2164" spans="5:5" x14ac:dyDescent="0.25">
      <c r="E2164" s="5" t="s">
        <v>2685</v>
      </c>
    </row>
    <row r="2165" spans="5:5" x14ac:dyDescent="0.25">
      <c r="E2165" s="5" t="s">
        <v>2686</v>
      </c>
    </row>
    <row r="2166" spans="5:5" x14ac:dyDescent="0.25">
      <c r="E2166" s="5" t="s">
        <v>2687</v>
      </c>
    </row>
    <row r="2167" spans="5:5" x14ac:dyDescent="0.25">
      <c r="E2167" s="5" t="s">
        <v>2688</v>
      </c>
    </row>
    <row r="2168" spans="5:5" x14ac:dyDescent="0.25">
      <c r="E2168" s="5" t="s">
        <v>2689</v>
      </c>
    </row>
    <row r="2169" spans="5:5" x14ac:dyDescent="0.25">
      <c r="E2169" s="5" t="s">
        <v>2690</v>
      </c>
    </row>
    <row r="2170" spans="5:5" x14ac:dyDescent="0.25">
      <c r="E2170" s="5" t="s">
        <v>2691</v>
      </c>
    </row>
    <row r="2171" spans="5:5" x14ac:dyDescent="0.25">
      <c r="E2171" s="5" t="s">
        <v>2692</v>
      </c>
    </row>
    <row r="2172" spans="5:5" x14ac:dyDescent="0.25">
      <c r="E2172" s="5" t="s">
        <v>2693</v>
      </c>
    </row>
    <row r="2173" spans="5:5" x14ac:dyDescent="0.25">
      <c r="E2173" s="5" t="s">
        <v>2694</v>
      </c>
    </row>
    <row r="2174" spans="5:5" x14ac:dyDescent="0.25">
      <c r="E2174" s="5" t="s">
        <v>2695</v>
      </c>
    </row>
    <row r="2175" spans="5:5" x14ac:dyDescent="0.25">
      <c r="E2175" s="5" t="s">
        <v>2696</v>
      </c>
    </row>
    <row r="2176" spans="5:5" x14ac:dyDescent="0.25">
      <c r="E2176" s="5" t="s">
        <v>2697</v>
      </c>
    </row>
    <row r="2177" spans="5:5" x14ac:dyDescent="0.25">
      <c r="E2177" s="5" t="s">
        <v>2698</v>
      </c>
    </row>
    <row r="2178" spans="5:5" x14ac:dyDescent="0.25">
      <c r="E2178" s="5" t="s">
        <v>2699</v>
      </c>
    </row>
    <row r="2179" spans="5:5" x14ac:dyDescent="0.25">
      <c r="E2179" s="5" t="s">
        <v>2700</v>
      </c>
    </row>
    <row r="2180" spans="5:5" x14ac:dyDescent="0.25">
      <c r="E2180" s="5" t="s">
        <v>2701</v>
      </c>
    </row>
    <row r="2181" spans="5:5" x14ac:dyDescent="0.25">
      <c r="E2181" s="5" t="s">
        <v>2702</v>
      </c>
    </row>
    <row r="2182" spans="5:5" x14ac:dyDescent="0.25">
      <c r="E2182" s="5" t="s">
        <v>2703</v>
      </c>
    </row>
    <row r="2183" spans="5:5" x14ac:dyDescent="0.25">
      <c r="E2183" s="5" t="s">
        <v>2704</v>
      </c>
    </row>
    <row r="2184" spans="5:5" x14ac:dyDescent="0.25">
      <c r="E2184" s="5" t="s">
        <v>2705</v>
      </c>
    </row>
    <row r="2185" spans="5:5" x14ac:dyDescent="0.25">
      <c r="E2185" s="5" t="s">
        <v>2706</v>
      </c>
    </row>
    <row r="2186" spans="5:5" x14ac:dyDescent="0.25">
      <c r="E2186" s="5" t="s">
        <v>2707</v>
      </c>
    </row>
    <row r="2187" spans="5:5" x14ac:dyDescent="0.25">
      <c r="E2187" s="5" t="s">
        <v>2708</v>
      </c>
    </row>
    <row r="2188" spans="5:5" x14ac:dyDescent="0.25">
      <c r="E2188" s="5" t="s">
        <v>2709</v>
      </c>
    </row>
    <row r="2189" spans="5:5" x14ac:dyDescent="0.25">
      <c r="E2189" s="5" t="s">
        <v>2710</v>
      </c>
    </row>
    <row r="2190" spans="5:5" x14ac:dyDescent="0.25">
      <c r="E2190" s="5" t="s">
        <v>2711</v>
      </c>
    </row>
    <row r="2191" spans="5:5" x14ac:dyDescent="0.25">
      <c r="E2191" s="5" t="s">
        <v>2712</v>
      </c>
    </row>
    <row r="2192" spans="5:5" x14ac:dyDescent="0.25">
      <c r="E2192" s="5" t="s">
        <v>2713</v>
      </c>
    </row>
    <row r="2193" spans="5:5" x14ac:dyDescent="0.25">
      <c r="E2193" s="5" t="s">
        <v>2714</v>
      </c>
    </row>
    <row r="2194" spans="5:5" x14ac:dyDescent="0.25">
      <c r="E2194" s="5" t="s">
        <v>2715</v>
      </c>
    </row>
    <row r="2195" spans="5:5" x14ac:dyDescent="0.25">
      <c r="E2195" s="5" t="s">
        <v>2716</v>
      </c>
    </row>
    <row r="2196" spans="5:5" x14ac:dyDescent="0.25">
      <c r="E2196" s="5" t="s">
        <v>2717</v>
      </c>
    </row>
    <row r="2197" spans="5:5" x14ac:dyDescent="0.25">
      <c r="E2197" s="5" t="s">
        <v>2718</v>
      </c>
    </row>
    <row r="2198" spans="5:5" x14ac:dyDescent="0.25">
      <c r="E2198" s="5" t="s">
        <v>2719</v>
      </c>
    </row>
    <row r="2199" spans="5:5" x14ac:dyDescent="0.25">
      <c r="E2199" s="5" t="s">
        <v>2720</v>
      </c>
    </row>
    <row r="2200" spans="5:5" x14ac:dyDescent="0.25">
      <c r="E2200" s="5" t="s">
        <v>2721</v>
      </c>
    </row>
    <row r="2201" spans="5:5" x14ac:dyDescent="0.25">
      <c r="E2201" s="5" t="s">
        <v>2722</v>
      </c>
    </row>
    <row r="2202" spans="5:5" x14ac:dyDescent="0.25">
      <c r="E2202" s="5" t="s">
        <v>2723</v>
      </c>
    </row>
    <row r="2203" spans="5:5" x14ac:dyDescent="0.25">
      <c r="E2203" s="5" t="s">
        <v>2724</v>
      </c>
    </row>
    <row r="2204" spans="5:5" x14ac:dyDescent="0.25">
      <c r="E2204" s="5" t="s">
        <v>2725</v>
      </c>
    </row>
    <row r="2205" spans="5:5" x14ac:dyDescent="0.25">
      <c r="E2205" s="5" t="s">
        <v>2726</v>
      </c>
    </row>
    <row r="2206" spans="5:5" x14ac:dyDescent="0.25">
      <c r="E2206" s="5" t="s">
        <v>2727</v>
      </c>
    </row>
    <row r="2207" spans="5:5" x14ac:dyDescent="0.25">
      <c r="E2207" s="5" t="s">
        <v>2728</v>
      </c>
    </row>
    <row r="2208" spans="5:5" x14ac:dyDescent="0.25">
      <c r="E2208" s="5" t="s">
        <v>2729</v>
      </c>
    </row>
    <row r="2209" spans="5:5" x14ac:dyDescent="0.25">
      <c r="E2209" s="5" t="s">
        <v>2730</v>
      </c>
    </row>
    <row r="2210" spans="5:5" x14ac:dyDescent="0.25">
      <c r="E2210" s="5" t="s">
        <v>2731</v>
      </c>
    </row>
    <row r="2211" spans="5:5" x14ac:dyDescent="0.25">
      <c r="E2211" s="5" t="s">
        <v>2732</v>
      </c>
    </row>
    <row r="2212" spans="5:5" x14ac:dyDescent="0.25">
      <c r="E2212" s="5" t="s">
        <v>2733</v>
      </c>
    </row>
    <row r="2213" spans="5:5" x14ac:dyDescent="0.25">
      <c r="E2213" s="5" t="s">
        <v>2734</v>
      </c>
    </row>
    <row r="2214" spans="5:5" x14ac:dyDescent="0.25">
      <c r="E2214" s="5" t="s">
        <v>2735</v>
      </c>
    </row>
    <row r="2215" spans="5:5" x14ac:dyDescent="0.25">
      <c r="E2215" s="5" t="s">
        <v>2736</v>
      </c>
    </row>
    <row r="2216" spans="5:5" x14ac:dyDescent="0.25">
      <c r="E2216" s="5" t="s">
        <v>2737</v>
      </c>
    </row>
    <row r="2217" spans="5:5" x14ac:dyDescent="0.25">
      <c r="E2217" s="5" t="s">
        <v>2738</v>
      </c>
    </row>
    <row r="2218" spans="5:5" x14ac:dyDescent="0.25">
      <c r="E2218" s="5" t="s">
        <v>2739</v>
      </c>
    </row>
    <row r="2219" spans="5:5" x14ac:dyDescent="0.25">
      <c r="E2219" s="5" t="s">
        <v>2740</v>
      </c>
    </row>
    <row r="2220" spans="5:5" x14ac:dyDescent="0.25">
      <c r="E2220" s="5" t="s">
        <v>2741</v>
      </c>
    </row>
    <row r="2221" spans="5:5" x14ac:dyDescent="0.25">
      <c r="E2221" s="5" t="s">
        <v>2742</v>
      </c>
    </row>
    <row r="2222" spans="5:5" x14ac:dyDescent="0.25">
      <c r="E2222" s="5" t="s">
        <v>2743</v>
      </c>
    </row>
    <row r="2223" spans="5:5" x14ac:dyDescent="0.25">
      <c r="E2223" s="5" t="s">
        <v>2744</v>
      </c>
    </row>
    <row r="2224" spans="5:5" x14ac:dyDescent="0.25">
      <c r="E2224" s="5" t="s">
        <v>2745</v>
      </c>
    </row>
    <row r="2225" spans="5:5" x14ac:dyDescent="0.25">
      <c r="E2225" s="5" t="s">
        <v>2746</v>
      </c>
    </row>
    <row r="2226" spans="5:5" x14ac:dyDescent="0.25">
      <c r="E2226" s="5" t="s">
        <v>2747</v>
      </c>
    </row>
    <row r="2227" spans="5:5" x14ac:dyDescent="0.25">
      <c r="E2227" s="5" t="s">
        <v>2748</v>
      </c>
    </row>
    <row r="2228" spans="5:5" x14ac:dyDescent="0.25">
      <c r="E2228" s="5" t="s">
        <v>2749</v>
      </c>
    </row>
    <row r="2229" spans="5:5" x14ac:dyDescent="0.25">
      <c r="E2229" s="5" t="s">
        <v>2750</v>
      </c>
    </row>
    <row r="2230" spans="5:5" x14ac:dyDescent="0.25">
      <c r="E2230" s="5" t="s">
        <v>2751</v>
      </c>
    </row>
    <row r="2231" spans="5:5" x14ac:dyDescent="0.25">
      <c r="E2231" s="5" t="s">
        <v>2752</v>
      </c>
    </row>
    <row r="2232" spans="5:5" x14ac:dyDescent="0.25">
      <c r="E2232" s="5" t="s">
        <v>2753</v>
      </c>
    </row>
    <row r="2233" spans="5:5" x14ac:dyDescent="0.25">
      <c r="E2233" s="5" t="s">
        <v>2754</v>
      </c>
    </row>
    <row r="2234" spans="5:5" x14ac:dyDescent="0.25">
      <c r="E2234" s="5" t="s">
        <v>2755</v>
      </c>
    </row>
    <row r="2235" spans="5:5" x14ac:dyDescent="0.25">
      <c r="E2235" s="5" t="s">
        <v>2756</v>
      </c>
    </row>
    <row r="2236" spans="5:5" x14ac:dyDescent="0.25">
      <c r="E2236" s="5" t="s">
        <v>2757</v>
      </c>
    </row>
    <row r="2237" spans="5:5" x14ac:dyDescent="0.25">
      <c r="E2237" s="5" t="s">
        <v>2758</v>
      </c>
    </row>
    <row r="2238" spans="5:5" x14ac:dyDescent="0.25">
      <c r="E2238" s="5" t="s">
        <v>2759</v>
      </c>
    </row>
    <row r="2239" spans="5:5" x14ac:dyDescent="0.25">
      <c r="E2239" s="5" t="s">
        <v>2760</v>
      </c>
    </row>
    <row r="2240" spans="5:5" x14ac:dyDescent="0.25">
      <c r="E2240" s="5" t="s">
        <v>2761</v>
      </c>
    </row>
    <row r="2241" spans="5:5" x14ac:dyDescent="0.25">
      <c r="E2241" s="5" t="s">
        <v>2762</v>
      </c>
    </row>
    <row r="2242" spans="5:5" x14ac:dyDescent="0.25">
      <c r="E2242" s="5" t="s">
        <v>2763</v>
      </c>
    </row>
    <row r="2243" spans="5:5" x14ac:dyDescent="0.25">
      <c r="E2243" s="5" t="s">
        <v>2764</v>
      </c>
    </row>
    <row r="2244" spans="5:5" x14ac:dyDescent="0.25">
      <c r="E2244" s="5" t="s">
        <v>2765</v>
      </c>
    </row>
    <row r="2245" spans="5:5" x14ac:dyDescent="0.25">
      <c r="E2245" s="5" t="s">
        <v>2766</v>
      </c>
    </row>
    <row r="2246" spans="5:5" x14ac:dyDescent="0.25">
      <c r="E2246" s="5" t="s">
        <v>2767</v>
      </c>
    </row>
    <row r="2247" spans="5:5" x14ac:dyDescent="0.25">
      <c r="E2247" s="5" t="s">
        <v>2768</v>
      </c>
    </row>
    <row r="2248" spans="5:5" x14ac:dyDescent="0.25">
      <c r="E2248" s="5" t="s">
        <v>2769</v>
      </c>
    </row>
    <row r="2249" spans="5:5" x14ac:dyDescent="0.25">
      <c r="E2249" s="5" t="s">
        <v>2770</v>
      </c>
    </row>
    <row r="2250" spans="5:5" x14ac:dyDescent="0.25">
      <c r="E2250" s="5" t="s">
        <v>2771</v>
      </c>
    </row>
    <row r="2251" spans="5:5" x14ac:dyDescent="0.25">
      <c r="E2251" s="5" t="s">
        <v>2772</v>
      </c>
    </row>
    <row r="2252" spans="5:5" x14ac:dyDescent="0.25">
      <c r="E2252" s="5" t="s">
        <v>2773</v>
      </c>
    </row>
    <row r="2253" spans="5:5" x14ac:dyDescent="0.25">
      <c r="E2253" s="5" t="s">
        <v>2774</v>
      </c>
    </row>
    <row r="2254" spans="5:5" x14ac:dyDescent="0.25">
      <c r="E2254" s="5" t="s">
        <v>2775</v>
      </c>
    </row>
    <row r="2255" spans="5:5" x14ac:dyDescent="0.25">
      <c r="E2255" s="5" t="s">
        <v>2776</v>
      </c>
    </row>
    <row r="2256" spans="5:5" x14ac:dyDescent="0.25">
      <c r="E2256" s="5" t="s">
        <v>2777</v>
      </c>
    </row>
    <row r="2257" spans="5:5" x14ac:dyDescent="0.25">
      <c r="E2257" s="5" t="s">
        <v>2778</v>
      </c>
    </row>
    <row r="2258" spans="5:5" x14ac:dyDescent="0.25">
      <c r="E2258" s="5" t="s">
        <v>2779</v>
      </c>
    </row>
    <row r="2259" spans="5:5" x14ac:dyDescent="0.25">
      <c r="E2259" s="5" t="s">
        <v>2780</v>
      </c>
    </row>
    <row r="2260" spans="5:5" x14ac:dyDescent="0.25">
      <c r="E2260" s="5" t="s">
        <v>2781</v>
      </c>
    </row>
    <row r="2261" spans="5:5" x14ac:dyDescent="0.25">
      <c r="E2261" s="5" t="s">
        <v>2782</v>
      </c>
    </row>
    <row r="2262" spans="5:5" x14ac:dyDescent="0.25">
      <c r="E2262" s="5" t="s">
        <v>2783</v>
      </c>
    </row>
    <row r="2263" spans="5:5" x14ac:dyDescent="0.25">
      <c r="E2263" s="5" t="s">
        <v>2784</v>
      </c>
    </row>
    <row r="2264" spans="5:5" x14ac:dyDescent="0.25">
      <c r="E2264" s="5" t="s">
        <v>2785</v>
      </c>
    </row>
    <row r="2265" spans="5:5" x14ac:dyDescent="0.25">
      <c r="E2265" s="5" t="s">
        <v>2786</v>
      </c>
    </row>
    <row r="2266" spans="5:5" x14ac:dyDescent="0.25">
      <c r="E2266" s="5" t="s">
        <v>2787</v>
      </c>
    </row>
    <row r="2267" spans="5:5" x14ac:dyDescent="0.25">
      <c r="E2267" s="5" t="s">
        <v>2788</v>
      </c>
    </row>
    <row r="2268" spans="5:5" x14ac:dyDescent="0.25">
      <c r="E2268" s="5" t="s">
        <v>2789</v>
      </c>
    </row>
    <row r="2269" spans="5:5" x14ac:dyDescent="0.25">
      <c r="E2269" s="5" t="s">
        <v>2790</v>
      </c>
    </row>
    <row r="2270" spans="5:5" x14ac:dyDescent="0.25">
      <c r="E2270" s="5" t="s">
        <v>2791</v>
      </c>
    </row>
    <row r="2271" spans="5:5" x14ac:dyDescent="0.25">
      <c r="E2271" s="5" t="s">
        <v>2792</v>
      </c>
    </row>
    <row r="2272" spans="5:5" x14ac:dyDescent="0.25">
      <c r="E2272" s="5" t="s">
        <v>2793</v>
      </c>
    </row>
    <row r="2273" spans="5:5" x14ac:dyDescent="0.25">
      <c r="E2273" s="5" t="s">
        <v>2794</v>
      </c>
    </row>
    <row r="2274" spans="5:5" x14ac:dyDescent="0.25">
      <c r="E2274" s="5" t="s">
        <v>2795</v>
      </c>
    </row>
    <row r="2275" spans="5:5" x14ac:dyDescent="0.25">
      <c r="E2275" s="5" t="s">
        <v>2796</v>
      </c>
    </row>
    <row r="2276" spans="5:5" x14ac:dyDescent="0.25">
      <c r="E2276" s="5" t="s">
        <v>2797</v>
      </c>
    </row>
    <row r="2277" spans="5:5" x14ac:dyDescent="0.25">
      <c r="E2277" s="5" t="s">
        <v>2798</v>
      </c>
    </row>
    <row r="2278" spans="5:5" x14ac:dyDescent="0.25">
      <c r="E2278" s="5" t="s">
        <v>2799</v>
      </c>
    </row>
    <row r="2279" spans="5:5" x14ac:dyDescent="0.25">
      <c r="E2279" s="5" t="s">
        <v>2800</v>
      </c>
    </row>
    <row r="2280" spans="5:5" x14ac:dyDescent="0.25">
      <c r="E2280" s="5" t="s">
        <v>2801</v>
      </c>
    </row>
    <row r="2281" spans="5:5" x14ac:dyDescent="0.25">
      <c r="E2281" s="5" t="s">
        <v>2802</v>
      </c>
    </row>
    <row r="2282" spans="5:5" x14ac:dyDescent="0.25">
      <c r="E2282" s="5" t="s">
        <v>2803</v>
      </c>
    </row>
    <row r="2283" spans="5:5" x14ac:dyDescent="0.25">
      <c r="E2283" s="5" t="s">
        <v>2804</v>
      </c>
    </row>
    <row r="2284" spans="5:5" x14ac:dyDescent="0.25">
      <c r="E2284" s="5" t="s">
        <v>2805</v>
      </c>
    </row>
    <row r="2285" spans="5:5" x14ac:dyDescent="0.25">
      <c r="E2285" s="5" t="s">
        <v>2806</v>
      </c>
    </row>
    <row r="2286" spans="5:5" x14ac:dyDescent="0.25">
      <c r="E2286" s="5" t="s">
        <v>2807</v>
      </c>
    </row>
    <row r="2287" spans="5:5" x14ac:dyDescent="0.25">
      <c r="E2287" s="5" t="s">
        <v>2808</v>
      </c>
    </row>
    <row r="2288" spans="5:5" x14ac:dyDescent="0.25">
      <c r="E2288" s="5" t="s">
        <v>2809</v>
      </c>
    </row>
    <row r="2289" spans="5:5" x14ac:dyDescent="0.25">
      <c r="E2289" s="5" t="s">
        <v>2810</v>
      </c>
    </row>
    <row r="2290" spans="5:5" x14ac:dyDescent="0.25">
      <c r="E2290" s="5" t="s">
        <v>2811</v>
      </c>
    </row>
    <row r="2291" spans="5:5" x14ac:dyDescent="0.25">
      <c r="E2291" s="5" t="s">
        <v>2812</v>
      </c>
    </row>
    <row r="2292" spans="5:5" x14ac:dyDescent="0.25">
      <c r="E2292" s="5" t="s">
        <v>2813</v>
      </c>
    </row>
    <row r="2293" spans="5:5" x14ac:dyDescent="0.25">
      <c r="E2293" s="5" t="s">
        <v>2814</v>
      </c>
    </row>
    <row r="2294" spans="5:5" x14ac:dyDescent="0.25">
      <c r="E2294" s="5" t="s">
        <v>2815</v>
      </c>
    </row>
    <row r="2295" spans="5:5" x14ac:dyDescent="0.25">
      <c r="E2295" s="5" t="s">
        <v>2816</v>
      </c>
    </row>
    <row r="2296" spans="5:5" x14ac:dyDescent="0.25">
      <c r="E2296" s="5" t="s">
        <v>2817</v>
      </c>
    </row>
    <row r="2297" spans="5:5" x14ac:dyDescent="0.25">
      <c r="E2297" s="5" t="s">
        <v>2818</v>
      </c>
    </row>
    <row r="2298" spans="5:5" x14ac:dyDescent="0.25">
      <c r="E2298" s="5" t="s">
        <v>2819</v>
      </c>
    </row>
    <row r="2299" spans="5:5" x14ac:dyDescent="0.25">
      <c r="E2299" s="5" t="s">
        <v>2820</v>
      </c>
    </row>
    <row r="2300" spans="5:5" x14ac:dyDescent="0.25">
      <c r="E2300" s="5" t="s">
        <v>2821</v>
      </c>
    </row>
    <row r="2301" spans="5:5" x14ac:dyDescent="0.25">
      <c r="E2301" s="5" t="s">
        <v>2822</v>
      </c>
    </row>
    <row r="2302" spans="5:5" x14ac:dyDescent="0.25">
      <c r="E2302" s="5" t="s">
        <v>2823</v>
      </c>
    </row>
    <row r="2303" spans="5:5" x14ac:dyDescent="0.25">
      <c r="E2303" s="5" t="s">
        <v>2824</v>
      </c>
    </row>
    <row r="2304" spans="5:5" x14ac:dyDescent="0.25">
      <c r="E2304" s="5" t="s">
        <v>2825</v>
      </c>
    </row>
    <row r="2305" spans="5:5" x14ac:dyDescent="0.25">
      <c r="E2305" s="5" t="s">
        <v>2826</v>
      </c>
    </row>
    <row r="2306" spans="5:5" x14ac:dyDescent="0.25">
      <c r="E2306" s="5" t="s">
        <v>2827</v>
      </c>
    </row>
    <row r="2307" spans="5:5" x14ac:dyDescent="0.25">
      <c r="E2307" s="5" t="s">
        <v>2828</v>
      </c>
    </row>
    <row r="2308" spans="5:5" x14ac:dyDescent="0.25">
      <c r="E2308" s="5" t="s">
        <v>2829</v>
      </c>
    </row>
    <row r="2309" spans="5:5" x14ac:dyDescent="0.25">
      <c r="E2309" s="5" t="s">
        <v>2830</v>
      </c>
    </row>
    <row r="2310" spans="5:5" x14ac:dyDescent="0.25">
      <c r="E2310" s="5" t="s">
        <v>2831</v>
      </c>
    </row>
    <row r="2311" spans="5:5" x14ac:dyDescent="0.25">
      <c r="E2311" s="5" t="s">
        <v>2832</v>
      </c>
    </row>
    <row r="2312" spans="5:5" x14ac:dyDescent="0.25">
      <c r="E2312" s="5" t="s">
        <v>2833</v>
      </c>
    </row>
    <row r="2313" spans="5:5" x14ac:dyDescent="0.25">
      <c r="E2313" s="5" t="s">
        <v>2834</v>
      </c>
    </row>
    <row r="2314" spans="5:5" x14ac:dyDescent="0.25">
      <c r="E2314" s="5" t="s">
        <v>2835</v>
      </c>
    </row>
    <row r="2315" spans="5:5" x14ac:dyDescent="0.25">
      <c r="E2315" s="5" t="s">
        <v>2836</v>
      </c>
    </row>
    <row r="2316" spans="5:5" x14ac:dyDescent="0.25">
      <c r="E2316" s="5" t="s">
        <v>2837</v>
      </c>
    </row>
    <row r="2317" spans="5:5" x14ac:dyDescent="0.25">
      <c r="E2317" s="5" t="s">
        <v>2838</v>
      </c>
    </row>
    <row r="2318" spans="5:5" x14ac:dyDescent="0.25">
      <c r="E2318" s="5" t="s">
        <v>2839</v>
      </c>
    </row>
    <row r="2319" spans="5:5" x14ac:dyDescent="0.25">
      <c r="E2319" s="5" t="s">
        <v>2840</v>
      </c>
    </row>
    <row r="2320" spans="5:5" x14ac:dyDescent="0.25">
      <c r="E2320" s="5" t="s">
        <v>2841</v>
      </c>
    </row>
    <row r="2321" spans="5:5" x14ac:dyDescent="0.25">
      <c r="E2321" s="5" t="s">
        <v>2842</v>
      </c>
    </row>
    <row r="2322" spans="5:5" x14ac:dyDescent="0.25">
      <c r="E2322" s="5" t="s">
        <v>2843</v>
      </c>
    </row>
    <row r="2323" spans="5:5" x14ac:dyDescent="0.25">
      <c r="E2323" s="5" t="s">
        <v>2844</v>
      </c>
    </row>
    <row r="2324" spans="5:5" x14ac:dyDescent="0.25">
      <c r="E2324" s="5" t="s">
        <v>2845</v>
      </c>
    </row>
    <row r="2325" spans="5:5" x14ac:dyDescent="0.25">
      <c r="E2325" s="5" t="s">
        <v>2846</v>
      </c>
    </row>
    <row r="2326" spans="5:5" x14ac:dyDescent="0.25">
      <c r="E2326" s="5" t="s">
        <v>2847</v>
      </c>
    </row>
    <row r="2327" spans="5:5" x14ac:dyDescent="0.25">
      <c r="E2327" s="5" t="s">
        <v>2848</v>
      </c>
    </row>
    <row r="2328" spans="5:5" x14ac:dyDescent="0.25">
      <c r="E2328" s="5" t="s">
        <v>2849</v>
      </c>
    </row>
    <row r="2329" spans="5:5" x14ac:dyDescent="0.25">
      <c r="E2329" s="5" t="s">
        <v>2850</v>
      </c>
    </row>
    <row r="2330" spans="5:5" x14ac:dyDescent="0.25">
      <c r="E2330" s="5" t="s">
        <v>2851</v>
      </c>
    </row>
    <row r="2331" spans="5:5" x14ac:dyDescent="0.25">
      <c r="E2331" s="5" t="s">
        <v>2852</v>
      </c>
    </row>
    <row r="2332" spans="5:5" x14ac:dyDescent="0.25">
      <c r="E2332" s="5" t="s">
        <v>2853</v>
      </c>
    </row>
    <row r="2333" spans="5:5" x14ac:dyDescent="0.25">
      <c r="E2333" s="5" t="s">
        <v>2854</v>
      </c>
    </row>
    <row r="2334" spans="5:5" x14ac:dyDescent="0.25">
      <c r="E2334" s="5" t="s">
        <v>2855</v>
      </c>
    </row>
    <row r="2335" spans="5:5" x14ac:dyDescent="0.25">
      <c r="E2335" s="5" t="s">
        <v>2856</v>
      </c>
    </row>
    <row r="2336" spans="5:5" x14ac:dyDescent="0.25">
      <c r="E2336" s="5" t="s">
        <v>2857</v>
      </c>
    </row>
    <row r="2337" spans="5:5" x14ac:dyDescent="0.25">
      <c r="E2337" s="5" t="s">
        <v>2858</v>
      </c>
    </row>
    <row r="2338" spans="5:5" x14ac:dyDescent="0.25">
      <c r="E2338" s="5" t="s">
        <v>2859</v>
      </c>
    </row>
    <row r="2339" spans="5:5" x14ac:dyDescent="0.25">
      <c r="E2339" s="5" t="s">
        <v>2860</v>
      </c>
    </row>
    <row r="2340" spans="5:5" x14ac:dyDescent="0.25">
      <c r="E2340" s="5" t="s">
        <v>2861</v>
      </c>
    </row>
    <row r="2341" spans="5:5" x14ac:dyDescent="0.25">
      <c r="E2341" s="5" t="s">
        <v>2862</v>
      </c>
    </row>
    <row r="2342" spans="5:5" x14ac:dyDescent="0.25">
      <c r="E2342" s="5" t="s">
        <v>2863</v>
      </c>
    </row>
    <row r="2343" spans="5:5" x14ac:dyDescent="0.25">
      <c r="E2343" s="5" t="s">
        <v>2864</v>
      </c>
    </row>
    <row r="2344" spans="5:5" x14ac:dyDescent="0.25">
      <c r="E2344" s="5" t="s">
        <v>2865</v>
      </c>
    </row>
    <row r="2345" spans="5:5" x14ac:dyDescent="0.25">
      <c r="E2345" s="5" t="s">
        <v>2866</v>
      </c>
    </row>
    <row r="2346" spans="5:5" x14ac:dyDescent="0.25">
      <c r="E2346" s="5" t="s">
        <v>2867</v>
      </c>
    </row>
    <row r="2347" spans="5:5" x14ac:dyDescent="0.25">
      <c r="E2347" s="5" t="s">
        <v>2868</v>
      </c>
    </row>
    <row r="2348" spans="5:5" x14ac:dyDescent="0.25">
      <c r="E2348" s="5" t="s">
        <v>2869</v>
      </c>
    </row>
    <row r="2349" spans="5:5" x14ac:dyDescent="0.25">
      <c r="E2349" s="5" t="s">
        <v>2870</v>
      </c>
    </row>
    <row r="2350" spans="5:5" x14ac:dyDescent="0.25">
      <c r="E2350" s="5" t="s">
        <v>2871</v>
      </c>
    </row>
    <row r="2351" spans="5:5" x14ac:dyDescent="0.25">
      <c r="E2351" s="5" t="s">
        <v>2872</v>
      </c>
    </row>
    <row r="2352" spans="5:5" x14ac:dyDescent="0.25">
      <c r="E2352" s="5" t="s">
        <v>2873</v>
      </c>
    </row>
    <row r="2353" spans="5:5" x14ac:dyDescent="0.25">
      <c r="E2353" s="5" t="s">
        <v>2874</v>
      </c>
    </row>
    <row r="2354" spans="5:5" x14ac:dyDescent="0.25">
      <c r="E2354" s="5" t="s">
        <v>2875</v>
      </c>
    </row>
    <row r="2355" spans="5:5" x14ac:dyDescent="0.25">
      <c r="E2355" s="5" t="s">
        <v>2876</v>
      </c>
    </row>
    <row r="2356" spans="5:5" x14ac:dyDescent="0.25">
      <c r="E2356" s="5" t="s">
        <v>2877</v>
      </c>
    </row>
    <row r="2357" spans="5:5" x14ac:dyDescent="0.25">
      <c r="E2357" s="5" t="s">
        <v>2878</v>
      </c>
    </row>
    <row r="2358" spans="5:5" x14ac:dyDescent="0.25">
      <c r="E2358" s="5" t="s">
        <v>2879</v>
      </c>
    </row>
    <row r="2359" spans="5:5" x14ac:dyDescent="0.25">
      <c r="E2359" s="5" t="s">
        <v>2880</v>
      </c>
    </row>
    <row r="2360" spans="5:5" x14ac:dyDescent="0.25">
      <c r="E2360" s="5" t="s">
        <v>2881</v>
      </c>
    </row>
    <row r="2361" spans="5:5" x14ac:dyDescent="0.25">
      <c r="E2361" s="5" t="s">
        <v>2882</v>
      </c>
    </row>
    <row r="2362" spans="5:5" x14ac:dyDescent="0.25">
      <c r="E2362" s="5" t="s">
        <v>2883</v>
      </c>
    </row>
    <row r="2363" spans="5:5" x14ac:dyDescent="0.25">
      <c r="E2363" s="5" t="s">
        <v>2884</v>
      </c>
    </row>
    <row r="2364" spans="5:5" x14ac:dyDescent="0.25">
      <c r="E2364" s="5" t="s">
        <v>2885</v>
      </c>
    </row>
    <row r="2365" spans="5:5" x14ac:dyDescent="0.25">
      <c r="E2365" s="5" t="s">
        <v>2886</v>
      </c>
    </row>
    <row r="2366" spans="5:5" x14ac:dyDescent="0.25">
      <c r="E2366" s="5" t="s">
        <v>2887</v>
      </c>
    </row>
    <row r="2367" spans="5:5" x14ac:dyDescent="0.25">
      <c r="E2367" s="5" t="s">
        <v>2888</v>
      </c>
    </row>
    <row r="2368" spans="5:5" x14ac:dyDescent="0.25">
      <c r="E2368" s="5" t="s">
        <v>2889</v>
      </c>
    </row>
    <row r="2369" spans="5:5" x14ac:dyDescent="0.25">
      <c r="E2369" s="5" t="s">
        <v>2890</v>
      </c>
    </row>
    <row r="2370" spans="5:5" x14ac:dyDescent="0.25">
      <c r="E2370" s="5" t="s">
        <v>2891</v>
      </c>
    </row>
    <row r="2371" spans="5:5" x14ac:dyDescent="0.25">
      <c r="E2371" s="5" t="s">
        <v>2892</v>
      </c>
    </row>
    <row r="2372" spans="5:5" x14ac:dyDescent="0.25">
      <c r="E2372" s="5" t="s">
        <v>2893</v>
      </c>
    </row>
    <row r="2373" spans="5:5" x14ac:dyDescent="0.25">
      <c r="E2373" s="5" t="s">
        <v>2894</v>
      </c>
    </row>
    <row r="2374" spans="5:5" x14ac:dyDescent="0.25">
      <c r="E2374" s="5" t="s">
        <v>2895</v>
      </c>
    </row>
    <row r="2375" spans="5:5" x14ac:dyDescent="0.25">
      <c r="E2375" s="5" t="s">
        <v>2896</v>
      </c>
    </row>
    <row r="2376" spans="5:5" x14ac:dyDescent="0.25">
      <c r="E2376" s="5" t="s">
        <v>2897</v>
      </c>
    </row>
    <row r="2377" spans="5:5" x14ac:dyDescent="0.25">
      <c r="E2377" s="5" t="s">
        <v>2898</v>
      </c>
    </row>
    <row r="2378" spans="5:5" x14ac:dyDescent="0.25">
      <c r="E2378" s="5" t="s">
        <v>2899</v>
      </c>
    </row>
    <row r="2379" spans="5:5" x14ac:dyDescent="0.25">
      <c r="E2379" s="5" t="s">
        <v>2900</v>
      </c>
    </row>
    <row r="2380" spans="5:5" x14ac:dyDescent="0.25">
      <c r="E2380" s="5" t="s">
        <v>2901</v>
      </c>
    </row>
    <row r="2381" spans="5:5" x14ac:dyDescent="0.25">
      <c r="E2381" s="5" t="s">
        <v>2902</v>
      </c>
    </row>
    <row r="2382" spans="5:5" x14ac:dyDescent="0.25">
      <c r="E2382" s="5" t="s">
        <v>2903</v>
      </c>
    </row>
    <row r="2383" spans="5:5" x14ac:dyDescent="0.25">
      <c r="E2383" s="5" t="s">
        <v>2904</v>
      </c>
    </row>
    <row r="2384" spans="5:5" x14ac:dyDescent="0.25">
      <c r="E2384" s="5" t="s">
        <v>2905</v>
      </c>
    </row>
    <row r="2385" spans="5:5" x14ac:dyDescent="0.25">
      <c r="E2385" s="5" t="s">
        <v>2906</v>
      </c>
    </row>
    <row r="2386" spans="5:5" x14ac:dyDescent="0.25">
      <c r="E2386" s="5" t="s">
        <v>2907</v>
      </c>
    </row>
    <row r="2387" spans="5:5" x14ac:dyDescent="0.25">
      <c r="E2387" s="5" t="s">
        <v>2908</v>
      </c>
    </row>
    <row r="2388" spans="5:5" x14ac:dyDescent="0.25">
      <c r="E2388" s="5" t="s">
        <v>2909</v>
      </c>
    </row>
    <row r="2389" spans="5:5" x14ac:dyDescent="0.25">
      <c r="E2389" s="5" t="s">
        <v>2910</v>
      </c>
    </row>
    <row r="2390" spans="5:5" x14ac:dyDescent="0.25">
      <c r="E2390" s="5" t="s">
        <v>2911</v>
      </c>
    </row>
    <row r="2391" spans="5:5" x14ac:dyDescent="0.25">
      <c r="E2391" s="5" t="s">
        <v>2912</v>
      </c>
    </row>
    <row r="2392" spans="5:5" x14ac:dyDescent="0.25">
      <c r="E2392" s="5" t="s">
        <v>2913</v>
      </c>
    </row>
    <row r="2393" spans="5:5" x14ac:dyDescent="0.25">
      <c r="E2393" s="5" t="s">
        <v>2914</v>
      </c>
    </row>
    <row r="2394" spans="5:5" x14ac:dyDescent="0.25">
      <c r="E2394" s="5" t="s">
        <v>2915</v>
      </c>
    </row>
    <row r="2395" spans="5:5" x14ac:dyDescent="0.25">
      <c r="E2395" s="5" t="s">
        <v>2916</v>
      </c>
    </row>
    <row r="2396" spans="5:5" x14ac:dyDescent="0.25">
      <c r="E2396" s="5" t="s">
        <v>2917</v>
      </c>
    </row>
    <row r="2397" spans="5:5" x14ac:dyDescent="0.25">
      <c r="E2397" s="5" t="s">
        <v>2918</v>
      </c>
    </row>
    <row r="2398" spans="5:5" x14ac:dyDescent="0.25">
      <c r="E2398" s="5" t="s">
        <v>2919</v>
      </c>
    </row>
    <row r="2399" spans="5:5" x14ac:dyDescent="0.25">
      <c r="E2399" s="5" t="s">
        <v>2920</v>
      </c>
    </row>
    <row r="2400" spans="5:5" x14ac:dyDescent="0.25">
      <c r="E2400" s="5" t="s">
        <v>2921</v>
      </c>
    </row>
    <row r="2401" spans="5:5" x14ac:dyDescent="0.25">
      <c r="E2401" s="5" t="s">
        <v>2922</v>
      </c>
    </row>
    <row r="2402" spans="5:5" x14ac:dyDescent="0.25">
      <c r="E2402" s="5" t="s">
        <v>2923</v>
      </c>
    </row>
    <row r="2403" spans="5:5" x14ac:dyDescent="0.25">
      <c r="E2403" s="5" t="s">
        <v>2924</v>
      </c>
    </row>
    <row r="2404" spans="5:5" x14ac:dyDescent="0.25">
      <c r="E2404" s="5" t="s">
        <v>2925</v>
      </c>
    </row>
    <row r="2405" spans="5:5" x14ac:dyDescent="0.25">
      <c r="E2405" s="5" t="s">
        <v>2926</v>
      </c>
    </row>
    <row r="2406" spans="5:5" x14ac:dyDescent="0.25">
      <c r="E2406" s="5" t="s">
        <v>2927</v>
      </c>
    </row>
    <row r="2407" spans="5:5" x14ac:dyDescent="0.25">
      <c r="E2407" s="5" t="s">
        <v>2928</v>
      </c>
    </row>
    <row r="2408" spans="5:5" x14ac:dyDescent="0.25">
      <c r="E2408" s="5" t="s">
        <v>2929</v>
      </c>
    </row>
    <row r="2409" spans="5:5" x14ac:dyDescent="0.25">
      <c r="E2409" s="5" t="s">
        <v>2930</v>
      </c>
    </row>
    <row r="2410" spans="5:5" x14ac:dyDescent="0.25">
      <c r="E2410" s="5" t="s">
        <v>2931</v>
      </c>
    </row>
    <row r="2411" spans="5:5" x14ac:dyDescent="0.25">
      <c r="E2411" s="5" t="s">
        <v>2932</v>
      </c>
    </row>
    <row r="2412" spans="5:5" x14ac:dyDescent="0.25">
      <c r="E2412" s="5" t="s">
        <v>2933</v>
      </c>
    </row>
    <row r="2413" spans="5:5" x14ac:dyDescent="0.25">
      <c r="E2413" s="5" t="s">
        <v>2934</v>
      </c>
    </row>
    <row r="2414" spans="5:5" x14ac:dyDescent="0.25">
      <c r="E2414" s="5" t="s">
        <v>2935</v>
      </c>
    </row>
    <row r="2415" spans="5:5" x14ac:dyDescent="0.25">
      <c r="E2415" s="5" t="s">
        <v>2936</v>
      </c>
    </row>
    <row r="2416" spans="5:5" x14ac:dyDescent="0.25">
      <c r="E2416" s="5" t="s">
        <v>2937</v>
      </c>
    </row>
    <row r="2417" spans="5:5" x14ac:dyDescent="0.25">
      <c r="E2417" s="5" t="s">
        <v>2938</v>
      </c>
    </row>
    <row r="2418" spans="5:5" x14ac:dyDescent="0.25">
      <c r="E2418" s="5" t="s">
        <v>2939</v>
      </c>
    </row>
    <row r="2419" spans="5:5" x14ac:dyDescent="0.25">
      <c r="E2419" s="5" t="s">
        <v>2940</v>
      </c>
    </row>
    <row r="2420" spans="5:5" x14ac:dyDescent="0.25">
      <c r="E2420" s="5" t="s">
        <v>2941</v>
      </c>
    </row>
    <row r="2421" spans="5:5" x14ac:dyDescent="0.25">
      <c r="E2421" s="5" t="s">
        <v>2942</v>
      </c>
    </row>
    <row r="2422" spans="5:5" x14ac:dyDescent="0.25">
      <c r="E2422" s="5" t="s">
        <v>2943</v>
      </c>
    </row>
    <row r="2423" spans="5:5" x14ac:dyDescent="0.25">
      <c r="E2423" s="5" t="s">
        <v>2944</v>
      </c>
    </row>
    <row r="2424" spans="5:5" x14ac:dyDescent="0.25">
      <c r="E2424" s="5" t="s">
        <v>2945</v>
      </c>
    </row>
    <row r="2425" spans="5:5" x14ac:dyDescent="0.25">
      <c r="E2425" s="5" t="s">
        <v>2946</v>
      </c>
    </row>
    <row r="2426" spans="5:5" x14ac:dyDescent="0.25">
      <c r="E2426" s="5" t="s">
        <v>2947</v>
      </c>
    </row>
    <row r="2427" spans="5:5" x14ac:dyDescent="0.25">
      <c r="E2427" s="5" t="s">
        <v>2948</v>
      </c>
    </row>
    <row r="2428" spans="5:5" x14ac:dyDescent="0.25">
      <c r="E2428" s="5" t="s">
        <v>2949</v>
      </c>
    </row>
    <row r="2429" spans="5:5" x14ac:dyDescent="0.25">
      <c r="E2429" s="5" t="s">
        <v>2950</v>
      </c>
    </row>
    <row r="2430" spans="5:5" x14ac:dyDescent="0.25">
      <c r="E2430" s="5" t="s">
        <v>2951</v>
      </c>
    </row>
    <row r="2431" spans="5:5" x14ac:dyDescent="0.25">
      <c r="E2431" s="5" t="s">
        <v>2952</v>
      </c>
    </row>
    <row r="2432" spans="5:5" x14ac:dyDescent="0.25">
      <c r="E2432" s="5" t="s">
        <v>2953</v>
      </c>
    </row>
    <row r="2433" spans="5:5" x14ac:dyDescent="0.25">
      <c r="E2433" s="5" t="s">
        <v>2954</v>
      </c>
    </row>
    <row r="2434" spans="5:5" x14ac:dyDescent="0.25">
      <c r="E2434" s="5" t="s">
        <v>2955</v>
      </c>
    </row>
    <row r="2435" spans="5:5" x14ac:dyDescent="0.25">
      <c r="E2435" s="5" t="s">
        <v>2956</v>
      </c>
    </row>
    <row r="2436" spans="5:5" x14ac:dyDescent="0.25">
      <c r="E2436" s="5" t="s">
        <v>2957</v>
      </c>
    </row>
    <row r="2437" spans="5:5" x14ac:dyDescent="0.25">
      <c r="E2437" s="5" t="s">
        <v>2958</v>
      </c>
    </row>
    <row r="2438" spans="5:5" x14ac:dyDescent="0.25">
      <c r="E2438" s="5" t="s">
        <v>2959</v>
      </c>
    </row>
    <row r="2439" spans="5:5" x14ac:dyDescent="0.25">
      <c r="E2439" s="5" t="s">
        <v>2960</v>
      </c>
    </row>
    <row r="2440" spans="5:5" x14ac:dyDescent="0.25">
      <c r="E2440" s="5" t="s">
        <v>2961</v>
      </c>
    </row>
    <row r="2441" spans="5:5" x14ac:dyDescent="0.25">
      <c r="E2441" s="5" t="s">
        <v>2962</v>
      </c>
    </row>
    <row r="2442" spans="5:5" x14ac:dyDescent="0.25">
      <c r="E2442" s="5" t="s">
        <v>2963</v>
      </c>
    </row>
    <row r="2443" spans="5:5" x14ac:dyDescent="0.25">
      <c r="E2443" s="5" t="s">
        <v>2964</v>
      </c>
    </row>
    <row r="2444" spans="5:5" x14ac:dyDescent="0.25">
      <c r="E2444" s="5" t="s">
        <v>2965</v>
      </c>
    </row>
    <row r="2445" spans="5:5" x14ac:dyDescent="0.25">
      <c r="E2445" s="5" t="s">
        <v>2966</v>
      </c>
    </row>
    <row r="2446" spans="5:5" x14ac:dyDescent="0.25">
      <c r="E2446" s="5" t="s">
        <v>2967</v>
      </c>
    </row>
    <row r="2447" spans="5:5" x14ac:dyDescent="0.25">
      <c r="E2447" s="5" t="s">
        <v>2968</v>
      </c>
    </row>
    <row r="2448" spans="5:5" x14ac:dyDescent="0.25">
      <c r="E2448" s="5" t="s">
        <v>2969</v>
      </c>
    </row>
    <row r="2449" spans="5:5" x14ac:dyDescent="0.25">
      <c r="E2449" s="5" t="s">
        <v>2970</v>
      </c>
    </row>
    <row r="2450" spans="5:5" x14ac:dyDescent="0.25">
      <c r="E2450" s="5" t="s">
        <v>2971</v>
      </c>
    </row>
    <row r="2451" spans="5:5" x14ac:dyDescent="0.25">
      <c r="E2451" s="5" t="s">
        <v>2972</v>
      </c>
    </row>
    <row r="2452" spans="5:5" x14ac:dyDescent="0.25">
      <c r="E2452" s="5" t="s">
        <v>2973</v>
      </c>
    </row>
    <row r="2453" spans="5:5" x14ac:dyDescent="0.25">
      <c r="E2453" s="5" t="s">
        <v>2974</v>
      </c>
    </row>
    <row r="2454" spans="5:5" x14ac:dyDescent="0.25">
      <c r="E2454" s="5" t="s">
        <v>2975</v>
      </c>
    </row>
    <row r="2455" spans="5:5" x14ac:dyDescent="0.25">
      <c r="E2455" s="5" t="s">
        <v>2976</v>
      </c>
    </row>
    <row r="2456" spans="5:5" x14ac:dyDescent="0.25">
      <c r="E2456" s="5" t="s">
        <v>2977</v>
      </c>
    </row>
    <row r="2457" spans="5:5" x14ac:dyDescent="0.25">
      <c r="E2457" s="5" t="s">
        <v>2978</v>
      </c>
    </row>
    <row r="2458" spans="5:5" x14ac:dyDescent="0.25">
      <c r="E2458" s="5" t="s">
        <v>2979</v>
      </c>
    </row>
    <row r="2459" spans="5:5" x14ac:dyDescent="0.25">
      <c r="E2459" s="5" t="s">
        <v>2980</v>
      </c>
    </row>
    <row r="2460" spans="5:5" x14ac:dyDescent="0.25">
      <c r="E2460" s="5" t="s">
        <v>2981</v>
      </c>
    </row>
    <row r="2461" spans="5:5" x14ac:dyDescent="0.25">
      <c r="E2461" s="5" t="s">
        <v>2982</v>
      </c>
    </row>
    <row r="2462" spans="5:5" x14ac:dyDescent="0.25">
      <c r="E2462" s="5" t="s">
        <v>2983</v>
      </c>
    </row>
    <row r="2463" spans="5:5" x14ac:dyDescent="0.25">
      <c r="E2463" s="5" t="s">
        <v>2984</v>
      </c>
    </row>
    <row r="2464" spans="5:5" x14ac:dyDescent="0.25">
      <c r="E2464" s="5" t="s">
        <v>2985</v>
      </c>
    </row>
    <row r="2465" spans="5:5" x14ac:dyDescent="0.25">
      <c r="E2465" s="5" t="s">
        <v>2986</v>
      </c>
    </row>
    <row r="2466" spans="5:5" x14ac:dyDescent="0.25">
      <c r="E2466" s="5" t="s">
        <v>2987</v>
      </c>
    </row>
    <row r="2467" spans="5:5" x14ac:dyDescent="0.25">
      <c r="E2467" s="5" t="s">
        <v>2988</v>
      </c>
    </row>
    <row r="2468" spans="5:5" x14ac:dyDescent="0.25">
      <c r="E2468" s="5" t="s">
        <v>2989</v>
      </c>
    </row>
    <row r="2469" spans="5:5" x14ac:dyDescent="0.25">
      <c r="E2469" s="5" t="s">
        <v>2990</v>
      </c>
    </row>
    <row r="2470" spans="5:5" x14ac:dyDescent="0.25">
      <c r="E2470" s="5" t="s">
        <v>2991</v>
      </c>
    </row>
    <row r="2471" spans="5:5" x14ac:dyDescent="0.25">
      <c r="E2471" s="5" t="s">
        <v>2992</v>
      </c>
    </row>
    <row r="2472" spans="5:5" x14ac:dyDescent="0.25">
      <c r="E2472" s="5" t="s">
        <v>2993</v>
      </c>
    </row>
    <row r="2473" spans="5:5" x14ac:dyDescent="0.25">
      <c r="E2473" s="5" t="s">
        <v>2994</v>
      </c>
    </row>
    <row r="2474" spans="5:5" x14ac:dyDescent="0.25">
      <c r="E2474" s="5" t="s">
        <v>2995</v>
      </c>
    </row>
    <row r="2475" spans="5:5" x14ac:dyDescent="0.25">
      <c r="E2475" s="5" t="s">
        <v>2996</v>
      </c>
    </row>
    <row r="2476" spans="5:5" x14ac:dyDescent="0.25">
      <c r="E2476" s="5" t="s">
        <v>2997</v>
      </c>
    </row>
    <row r="2477" spans="5:5" x14ac:dyDescent="0.25">
      <c r="E2477" s="5" t="s">
        <v>2998</v>
      </c>
    </row>
    <row r="2478" spans="5:5" x14ac:dyDescent="0.25">
      <c r="E2478" s="5" t="s">
        <v>2999</v>
      </c>
    </row>
    <row r="2479" spans="5:5" x14ac:dyDescent="0.25">
      <c r="E2479" s="5" t="s">
        <v>3000</v>
      </c>
    </row>
    <row r="2480" spans="5:5" x14ac:dyDescent="0.25">
      <c r="E2480" s="5" t="s">
        <v>3001</v>
      </c>
    </row>
    <row r="2481" spans="5:5" x14ac:dyDescent="0.25">
      <c r="E2481" s="5" t="s">
        <v>3002</v>
      </c>
    </row>
    <row r="2482" spans="5:5" x14ac:dyDescent="0.25">
      <c r="E2482" s="5" t="s">
        <v>3003</v>
      </c>
    </row>
    <row r="2483" spans="5:5" x14ac:dyDescent="0.25">
      <c r="E2483" s="5" t="s">
        <v>3004</v>
      </c>
    </row>
    <row r="2484" spans="5:5" x14ac:dyDescent="0.25">
      <c r="E2484" s="5" t="s">
        <v>3005</v>
      </c>
    </row>
    <row r="2485" spans="5:5" x14ac:dyDescent="0.25">
      <c r="E2485" s="5" t="s">
        <v>3006</v>
      </c>
    </row>
    <row r="2486" spans="5:5" x14ac:dyDescent="0.25">
      <c r="E2486" s="5" t="s">
        <v>3007</v>
      </c>
    </row>
    <row r="2487" spans="5:5" x14ac:dyDescent="0.25">
      <c r="E2487" s="5" t="s">
        <v>3008</v>
      </c>
    </row>
    <row r="2488" spans="5:5" x14ac:dyDescent="0.25">
      <c r="E2488" s="5" t="s">
        <v>3009</v>
      </c>
    </row>
    <row r="2489" spans="5:5" x14ac:dyDescent="0.25">
      <c r="E2489" s="5" t="s">
        <v>3010</v>
      </c>
    </row>
    <row r="2490" spans="5:5" x14ac:dyDescent="0.25">
      <c r="E2490" s="5" t="s">
        <v>3011</v>
      </c>
    </row>
    <row r="2491" spans="5:5" x14ac:dyDescent="0.25">
      <c r="E2491" s="5" t="s">
        <v>3012</v>
      </c>
    </row>
    <row r="2492" spans="5:5" x14ac:dyDescent="0.25">
      <c r="E2492" s="5" t="s">
        <v>3013</v>
      </c>
    </row>
    <row r="2493" spans="5:5" x14ac:dyDescent="0.25">
      <c r="E2493" s="5" t="s">
        <v>3014</v>
      </c>
    </row>
    <row r="2494" spans="5:5" x14ac:dyDescent="0.25">
      <c r="E2494" s="5" t="s">
        <v>3015</v>
      </c>
    </row>
    <row r="2495" spans="5:5" x14ac:dyDescent="0.25">
      <c r="E2495" s="5" t="s">
        <v>3016</v>
      </c>
    </row>
    <row r="2496" spans="5:5" x14ac:dyDescent="0.25">
      <c r="E2496" s="5" t="s">
        <v>3017</v>
      </c>
    </row>
    <row r="2497" spans="5:5" x14ac:dyDescent="0.25">
      <c r="E2497" s="5" t="s">
        <v>3018</v>
      </c>
    </row>
    <row r="2498" spans="5:5" x14ac:dyDescent="0.25">
      <c r="E2498" s="5" t="s">
        <v>3019</v>
      </c>
    </row>
    <row r="2499" spans="5:5" x14ac:dyDescent="0.25">
      <c r="E2499" s="5" t="s">
        <v>3020</v>
      </c>
    </row>
    <row r="2500" spans="5:5" x14ac:dyDescent="0.25">
      <c r="E2500" s="5" t="s">
        <v>3021</v>
      </c>
    </row>
    <row r="2501" spans="5:5" x14ac:dyDescent="0.25">
      <c r="E2501" s="5" t="s">
        <v>3022</v>
      </c>
    </row>
    <row r="2502" spans="5:5" x14ac:dyDescent="0.25">
      <c r="E2502" s="5" t="s">
        <v>3023</v>
      </c>
    </row>
    <row r="2503" spans="5:5" x14ac:dyDescent="0.25">
      <c r="E2503" s="5" t="s">
        <v>3024</v>
      </c>
    </row>
    <row r="2504" spans="5:5" x14ac:dyDescent="0.25">
      <c r="E2504" s="5" t="s">
        <v>3025</v>
      </c>
    </row>
    <row r="2505" spans="5:5" x14ac:dyDescent="0.25">
      <c r="E2505" s="5" t="s">
        <v>3026</v>
      </c>
    </row>
    <row r="2506" spans="5:5" x14ac:dyDescent="0.25">
      <c r="E2506" s="5" t="s">
        <v>3027</v>
      </c>
    </row>
    <row r="2507" spans="5:5" x14ac:dyDescent="0.25">
      <c r="E2507" s="5" t="s">
        <v>3028</v>
      </c>
    </row>
    <row r="2508" spans="5:5" x14ac:dyDescent="0.25">
      <c r="E2508" s="5" t="s">
        <v>3029</v>
      </c>
    </row>
    <row r="2509" spans="5:5" x14ac:dyDescent="0.25">
      <c r="E2509" s="5" t="s">
        <v>3030</v>
      </c>
    </row>
    <row r="2510" spans="5:5" x14ac:dyDescent="0.25">
      <c r="E2510" s="5" t="s">
        <v>3031</v>
      </c>
    </row>
    <row r="2511" spans="5:5" x14ac:dyDescent="0.25">
      <c r="E2511" s="5" t="s">
        <v>3032</v>
      </c>
    </row>
    <row r="2512" spans="5:5" x14ac:dyDescent="0.25">
      <c r="E2512" s="5" t="s">
        <v>3033</v>
      </c>
    </row>
    <row r="2513" spans="5:5" x14ac:dyDescent="0.25">
      <c r="E2513" s="5" t="s">
        <v>3034</v>
      </c>
    </row>
    <row r="2514" spans="5:5" x14ac:dyDescent="0.25">
      <c r="E2514" s="5" t="s">
        <v>3035</v>
      </c>
    </row>
    <row r="2515" spans="5:5" x14ac:dyDescent="0.25">
      <c r="E2515" s="5" t="s">
        <v>3036</v>
      </c>
    </row>
    <row r="2516" spans="5:5" x14ac:dyDescent="0.25">
      <c r="E2516" s="5" t="s">
        <v>3037</v>
      </c>
    </row>
    <row r="2517" spans="5:5" x14ac:dyDescent="0.25">
      <c r="E2517" s="5" t="s">
        <v>3038</v>
      </c>
    </row>
    <row r="2518" spans="5:5" x14ac:dyDescent="0.25">
      <c r="E2518" s="5" t="s">
        <v>3039</v>
      </c>
    </row>
    <row r="2519" spans="5:5" x14ac:dyDescent="0.25">
      <c r="E2519" s="5" t="s">
        <v>3040</v>
      </c>
    </row>
    <row r="2520" spans="5:5" x14ac:dyDescent="0.25">
      <c r="E2520" s="5" t="s">
        <v>3041</v>
      </c>
    </row>
    <row r="2521" spans="5:5" x14ac:dyDescent="0.25">
      <c r="E2521" s="5" t="s">
        <v>3042</v>
      </c>
    </row>
    <row r="2522" spans="5:5" x14ac:dyDescent="0.25">
      <c r="E2522" s="5" t="s">
        <v>3043</v>
      </c>
    </row>
    <row r="2523" spans="5:5" x14ac:dyDescent="0.25">
      <c r="E2523" s="5" t="s">
        <v>3044</v>
      </c>
    </row>
    <row r="2524" spans="5:5" x14ac:dyDescent="0.25">
      <c r="E2524" s="5" t="s">
        <v>3045</v>
      </c>
    </row>
    <row r="2525" spans="5:5" x14ac:dyDescent="0.25">
      <c r="E2525" s="5" t="s">
        <v>3046</v>
      </c>
    </row>
    <row r="2526" spans="5:5" x14ac:dyDescent="0.25">
      <c r="E2526" s="5" t="s">
        <v>3047</v>
      </c>
    </row>
    <row r="2527" spans="5:5" x14ac:dyDescent="0.25">
      <c r="E2527" s="5" t="s">
        <v>3048</v>
      </c>
    </row>
    <row r="2528" spans="5:5" x14ac:dyDescent="0.25">
      <c r="E2528" s="5" t="s">
        <v>3049</v>
      </c>
    </row>
    <row r="2529" spans="5:5" x14ac:dyDescent="0.25">
      <c r="E2529" s="5" t="s">
        <v>3050</v>
      </c>
    </row>
    <row r="2530" spans="5:5" x14ac:dyDescent="0.25">
      <c r="E2530" s="5" t="s">
        <v>3051</v>
      </c>
    </row>
    <row r="2531" spans="5:5" x14ac:dyDescent="0.25">
      <c r="E2531" s="5" t="s">
        <v>3052</v>
      </c>
    </row>
    <row r="2532" spans="5:5" x14ac:dyDescent="0.25">
      <c r="E2532" s="5" t="s">
        <v>3053</v>
      </c>
    </row>
    <row r="2533" spans="5:5" x14ac:dyDescent="0.25">
      <c r="E2533" s="5" t="s">
        <v>3054</v>
      </c>
    </row>
    <row r="2534" spans="5:5" x14ac:dyDescent="0.25">
      <c r="E2534" s="5" t="s">
        <v>3055</v>
      </c>
    </row>
    <row r="2535" spans="5:5" x14ac:dyDescent="0.25">
      <c r="E2535" s="5" t="s">
        <v>3056</v>
      </c>
    </row>
    <row r="2536" spans="5:5" x14ac:dyDescent="0.25">
      <c r="E2536" s="5" t="s">
        <v>3057</v>
      </c>
    </row>
    <row r="2537" spans="5:5" x14ac:dyDescent="0.25">
      <c r="E2537" s="5" t="s">
        <v>3058</v>
      </c>
    </row>
    <row r="2538" spans="5:5" x14ac:dyDescent="0.25">
      <c r="E2538" s="5" t="s">
        <v>3059</v>
      </c>
    </row>
    <row r="2539" spans="5:5" x14ac:dyDescent="0.25">
      <c r="E2539" s="5" t="s">
        <v>3060</v>
      </c>
    </row>
    <row r="2540" spans="5:5" x14ac:dyDescent="0.25">
      <c r="E2540" s="5" t="s">
        <v>3061</v>
      </c>
    </row>
    <row r="2541" spans="5:5" x14ac:dyDescent="0.25">
      <c r="E2541" s="5" t="s">
        <v>3062</v>
      </c>
    </row>
    <row r="2542" spans="5:5" x14ac:dyDescent="0.25">
      <c r="E2542" s="5" t="s">
        <v>3063</v>
      </c>
    </row>
    <row r="2543" spans="5:5" x14ac:dyDescent="0.25">
      <c r="E2543" s="5" t="s">
        <v>3064</v>
      </c>
    </row>
    <row r="2544" spans="5:5" x14ac:dyDescent="0.25">
      <c r="E2544" s="5" t="s">
        <v>3065</v>
      </c>
    </row>
    <row r="2545" spans="5:5" x14ac:dyDescent="0.25">
      <c r="E2545" s="5" t="s">
        <v>3066</v>
      </c>
    </row>
    <row r="2546" spans="5:5" x14ac:dyDescent="0.25">
      <c r="E2546" s="5" t="s">
        <v>3067</v>
      </c>
    </row>
    <row r="2547" spans="5:5" x14ac:dyDescent="0.25">
      <c r="E2547" s="5" t="s">
        <v>3068</v>
      </c>
    </row>
    <row r="2548" spans="5:5" x14ac:dyDescent="0.25">
      <c r="E2548" s="5" t="s">
        <v>3069</v>
      </c>
    </row>
    <row r="2549" spans="5:5" x14ac:dyDescent="0.25">
      <c r="E2549" s="5" t="s">
        <v>3070</v>
      </c>
    </row>
    <row r="2550" spans="5:5" x14ac:dyDescent="0.25">
      <c r="E2550" s="5" t="s">
        <v>3071</v>
      </c>
    </row>
    <row r="2551" spans="5:5" x14ac:dyDescent="0.25">
      <c r="E2551" s="5" t="s">
        <v>3072</v>
      </c>
    </row>
    <row r="2552" spans="5:5" x14ac:dyDescent="0.25">
      <c r="E2552" s="5" t="s">
        <v>3073</v>
      </c>
    </row>
    <row r="2553" spans="5:5" x14ac:dyDescent="0.25">
      <c r="E2553" s="5" t="s">
        <v>3074</v>
      </c>
    </row>
    <row r="2554" spans="5:5" x14ac:dyDescent="0.25">
      <c r="E2554" s="5" t="s">
        <v>3075</v>
      </c>
    </row>
    <row r="2555" spans="5:5" x14ac:dyDescent="0.25">
      <c r="E2555" s="5" t="s">
        <v>3076</v>
      </c>
    </row>
    <row r="2556" spans="5:5" x14ac:dyDescent="0.25">
      <c r="E2556" s="5" t="s">
        <v>3077</v>
      </c>
    </row>
    <row r="2557" spans="5:5" x14ac:dyDescent="0.25">
      <c r="E2557" s="5" t="s">
        <v>3078</v>
      </c>
    </row>
    <row r="2558" spans="5:5" x14ac:dyDescent="0.25">
      <c r="E2558" s="5" t="s">
        <v>3079</v>
      </c>
    </row>
    <row r="2559" spans="5:5" x14ac:dyDescent="0.25">
      <c r="E2559" s="5" t="s">
        <v>3080</v>
      </c>
    </row>
    <row r="2560" spans="5:5" x14ac:dyDescent="0.25">
      <c r="E2560" s="5" t="s">
        <v>3081</v>
      </c>
    </row>
    <row r="2561" spans="5:5" x14ac:dyDescent="0.25">
      <c r="E2561" s="5" t="s">
        <v>3082</v>
      </c>
    </row>
    <row r="2562" spans="5:5" x14ac:dyDescent="0.25">
      <c r="E2562" s="5" t="s">
        <v>3083</v>
      </c>
    </row>
    <row r="2563" spans="5:5" x14ac:dyDescent="0.25">
      <c r="E2563" s="5" t="s">
        <v>3084</v>
      </c>
    </row>
    <row r="2564" spans="5:5" x14ac:dyDescent="0.25">
      <c r="E2564" s="5" t="s">
        <v>3085</v>
      </c>
    </row>
    <row r="2565" spans="5:5" x14ac:dyDescent="0.25">
      <c r="E2565" s="5" t="s">
        <v>3086</v>
      </c>
    </row>
    <row r="2566" spans="5:5" x14ac:dyDescent="0.25">
      <c r="E2566" s="5" t="s">
        <v>3087</v>
      </c>
    </row>
    <row r="2567" spans="5:5" x14ac:dyDescent="0.25">
      <c r="E2567" s="5" t="s">
        <v>3088</v>
      </c>
    </row>
    <row r="2568" spans="5:5" x14ac:dyDescent="0.25">
      <c r="E2568" s="5" t="s">
        <v>3089</v>
      </c>
    </row>
    <row r="2569" spans="5:5" x14ac:dyDescent="0.25">
      <c r="E2569" s="5" t="s">
        <v>3090</v>
      </c>
    </row>
    <row r="2570" spans="5:5" x14ac:dyDescent="0.25">
      <c r="E2570" s="5" t="s">
        <v>3091</v>
      </c>
    </row>
    <row r="2571" spans="5:5" x14ac:dyDescent="0.25">
      <c r="E2571" s="5" t="s">
        <v>3092</v>
      </c>
    </row>
    <row r="2572" spans="5:5" x14ac:dyDescent="0.25">
      <c r="E2572" s="5" t="s">
        <v>3093</v>
      </c>
    </row>
    <row r="2573" spans="5:5" x14ac:dyDescent="0.25">
      <c r="E2573" s="5" t="s">
        <v>3094</v>
      </c>
    </row>
    <row r="2574" spans="5:5" x14ac:dyDescent="0.25">
      <c r="E2574" s="5" t="s">
        <v>3095</v>
      </c>
    </row>
    <row r="2575" spans="5:5" x14ac:dyDescent="0.25">
      <c r="E2575" s="5" t="s">
        <v>3096</v>
      </c>
    </row>
    <row r="2576" spans="5:5" x14ac:dyDescent="0.25">
      <c r="E2576" s="5" t="s">
        <v>3097</v>
      </c>
    </row>
    <row r="2577" spans="5:5" x14ac:dyDescent="0.25">
      <c r="E2577" s="5" t="s">
        <v>3098</v>
      </c>
    </row>
    <row r="2578" spans="5:5" x14ac:dyDescent="0.25">
      <c r="E2578" s="5" t="s">
        <v>3099</v>
      </c>
    </row>
    <row r="2579" spans="5:5" x14ac:dyDescent="0.25">
      <c r="E2579" s="5" t="s">
        <v>3100</v>
      </c>
    </row>
    <row r="2580" spans="5:5" x14ac:dyDescent="0.25">
      <c r="E2580" s="5" t="s">
        <v>3101</v>
      </c>
    </row>
    <row r="2581" spans="5:5" x14ac:dyDescent="0.25">
      <c r="E2581" s="5" t="s">
        <v>3102</v>
      </c>
    </row>
    <row r="2582" spans="5:5" x14ac:dyDescent="0.25">
      <c r="E2582" s="5" t="s">
        <v>3103</v>
      </c>
    </row>
    <row r="2583" spans="5:5" x14ac:dyDescent="0.25">
      <c r="E2583" s="5" t="s">
        <v>3104</v>
      </c>
    </row>
    <row r="2584" spans="5:5" x14ac:dyDescent="0.25">
      <c r="E2584" s="5" t="s">
        <v>3105</v>
      </c>
    </row>
    <row r="2585" spans="5:5" x14ac:dyDescent="0.25">
      <c r="E2585" s="5" t="s">
        <v>3106</v>
      </c>
    </row>
    <row r="2586" spans="5:5" x14ac:dyDescent="0.25">
      <c r="E2586" s="5" t="s">
        <v>3107</v>
      </c>
    </row>
    <row r="2587" spans="5:5" x14ac:dyDescent="0.25">
      <c r="E2587" s="5" t="s">
        <v>3108</v>
      </c>
    </row>
    <row r="2588" spans="5:5" x14ac:dyDescent="0.25">
      <c r="E2588" s="5" t="s">
        <v>3109</v>
      </c>
    </row>
    <row r="2589" spans="5:5" x14ac:dyDescent="0.25">
      <c r="E2589" s="5" t="s">
        <v>3110</v>
      </c>
    </row>
    <row r="2590" spans="5:5" x14ac:dyDescent="0.25">
      <c r="E2590" s="5" t="s">
        <v>3111</v>
      </c>
    </row>
    <row r="2591" spans="5:5" x14ac:dyDescent="0.25">
      <c r="E2591" s="5" t="s">
        <v>3112</v>
      </c>
    </row>
    <row r="2592" spans="5:5" x14ac:dyDescent="0.25">
      <c r="E2592" s="5" t="s">
        <v>3113</v>
      </c>
    </row>
    <row r="2593" spans="5:5" x14ac:dyDescent="0.25">
      <c r="E2593" s="5" t="s">
        <v>3114</v>
      </c>
    </row>
    <row r="2594" spans="5:5" x14ac:dyDescent="0.25">
      <c r="E2594" s="5" t="s">
        <v>3115</v>
      </c>
    </row>
    <row r="2595" spans="5:5" x14ac:dyDescent="0.25">
      <c r="E2595" s="5" t="s">
        <v>3116</v>
      </c>
    </row>
    <row r="2596" spans="5:5" x14ac:dyDescent="0.25">
      <c r="E2596" s="5" t="s">
        <v>3117</v>
      </c>
    </row>
    <row r="2597" spans="5:5" x14ac:dyDescent="0.25">
      <c r="E2597" s="5" t="s">
        <v>3118</v>
      </c>
    </row>
    <row r="2598" spans="5:5" x14ac:dyDescent="0.25">
      <c r="E2598" s="5" t="s">
        <v>3119</v>
      </c>
    </row>
    <row r="2599" spans="5:5" x14ac:dyDescent="0.25">
      <c r="E2599" s="5" t="s">
        <v>3120</v>
      </c>
    </row>
    <row r="2600" spans="5:5" x14ac:dyDescent="0.25">
      <c r="E2600" s="5" t="s">
        <v>3121</v>
      </c>
    </row>
    <row r="2601" spans="5:5" x14ac:dyDescent="0.25">
      <c r="E2601" s="5" t="s">
        <v>3122</v>
      </c>
    </row>
    <row r="2602" spans="5:5" x14ac:dyDescent="0.25">
      <c r="E2602" s="5" t="s">
        <v>3123</v>
      </c>
    </row>
    <row r="2603" spans="5:5" x14ac:dyDescent="0.25">
      <c r="E2603" s="5" t="s">
        <v>3124</v>
      </c>
    </row>
    <row r="2604" spans="5:5" x14ac:dyDescent="0.25">
      <c r="E2604" s="5" t="s">
        <v>3125</v>
      </c>
    </row>
    <row r="2605" spans="5:5" x14ac:dyDescent="0.25">
      <c r="E2605" s="5" t="s">
        <v>3126</v>
      </c>
    </row>
    <row r="2606" spans="5:5" x14ac:dyDescent="0.25">
      <c r="E2606" s="5" t="s">
        <v>3127</v>
      </c>
    </row>
    <row r="2607" spans="5:5" x14ac:dyDescent="0.25">
      <c r="E2607" s="5" t="s">
        <v>3128</v>
      </c>
    </row>
    <row r="2608" spans="5:5" x14ac:dyDescent="0.25">
      <c r="E2608" s="5" t="s">
        <v>3129</v>
      </c>
    </row>
    <row r="2609" spans="5:5" x14ac:dyDescent="0.25">
      <c r="E2609" s="5" t="s">
        <v>3130</v>
      </c>
    </row>
    <row r="2610" spans="5:5" x14ac:dyDescent="0.25">
      <c r="E2610" s="5" t="s">
        <v>3131</v>
      </c>
    </row>
    <row r="2611" spans="5:5" x14ac:dyDescent="0.25">
      <c r="E2611" s="5" t="s">
        <v>3132</v>
      </c>
    </row>
    <row r="2612" spans="5:5" x14ac:dyDescent="0.25">
      <c r="E2612" s="5" t="s">
        <v>3133</v>
      </c>
    </row>
    <row r="2613" spans="5:5" x14ac:dyDescent="0.25">
      <c r="E2613" s="5" t="s">
        <v>3134</v>
      </c>
    </row>
    <row r="2614" spans="5:5" x14ac:dyDescent="0.25">
      <c r="E2614" s="5" t="s">
        <v>3135</v>
      </c>
    </row>
    <row r="2615" spans="5:5" x14ac:dyDescent="0.25">
      <c r="E2615" s="5" t="s">
        <v>3136</v>
      </c>
    </row>
    <row r="2616" spans="5:5" x14ac:dyDescent="0.25">
      <c r="E2616" s="5" t="s">
        <v>3137</v>
      </c>
    </row>
    <row r="2617" spans="5:5" x14ac:dyDescent="0.25">
      <c r="E2617" s="5" t="s">
        <v>3138</v>
      </c>
    </row>
    <row r="2618" spans="5:5" x14ac:dyDescent="0.25">
      <c r="E2618" s="5" t="s">
        <v>3139</v>
      </c>
    </row>
    <row r="2619" spans="5:5" x14ac:dyDescent="0.25">
      <c r="E2619" s="5" t="s">
        <v>3140</v>
      </c>
    </row>
    <row r="2620" spans="5:5" x14ac:dyDescent="0.25">
      <c r="E2620" s="5" t="s">
        <v>3141</v>
      </c>
    </row>
    <row r="2621" spans="5:5" x14ac:dyDescent="0.25">
      <c r="E2621" s="5" t="s">
        <v>3142</v>
      </c>
    </row>
    <row r="2622" spans="5:5" x14ac:dyDescent="0.25">
      <c r="E2622" s="5" t="s">
        <v>3143</v>
      </c>
    </row>
    <row r="2623" spans="5:5" x14ac:dyDescent="0.25">
      <c r="E2623" s="5" t="s">
        <v>3144</v>
      </c>
    </row>
    <row r="2624" spans="5:5" x14ac:dyDescent="0.25">
      <c r="E2624" s="5" t="s">
        <v>3145</v>
      </c>
    </row>
    <row r="2625" spans="5:5" x14ac:dyDescent="0.25">
      <c r="E2625" s="5" t="s">
        <v>3146</v>
      </c>
    </row>
    <row r="2626" spans="5:5" x14ac:dyDescent="0.25">
      <c r="E2626" s="5" t="s">
        <v>3147</v>
      </c>
    </row>
    <row r="2627" spans="5:5" x14ac:dyDescent="0.25">
      <c r="E2627" s="5" t="s">
        <v>3148</v>
      </c>
    </row>
    <row r="2628" spans="5:5" x14ac:dyDescent="0.25">
      <c r="E2628" s="5" t="s">
        <v>3149</v>
      </c>
    </row>
    <row r="2629" spans="5:5" x14ac:dyDescent="0.25">
      <c r="E2629" s="5" t="s">
        <v>3150</v>
      </c>
    </row>
    <row r="2630" spans="5:5" x14ac:dyDescent="0.25">
      <c r="E2630" s="5" t="s">
        <v>3151</v>
      </c>
    </row>
    <row r="2631" spans="5:5" x14ac:dyDescent="0.25">
      <c r="E2631" s="5" t="s">
        <v>3152</v>
      </c>
    </row>
    <row r="2632" spans="5:5" x14ac:dyDescent="0.25">
      <c r="E2632" s="5" t="s">
        <v>3153</v>
      </c>
    </row>
    <row r="2633" spans="5:5" x14ac:dyDescent="0.25">
      <c r="E2633" s="5" t="s">
        <v>3154</v>
      </c>
    </row>
    <row r="2634" spans="5:5" x14ac:dyDescent="0.25">
      <c r="E2634" s="5" t="s">
        <v>3155</v>
      </c>
    </row>
    <row r="2635" spans="5:5" x14ac:dyDescent="0.25">
      <c r="E2635" s="5" t="s">
        <v>3156</v>
      </c>
    </row>
    <row r="2636" spans="5:5" x14ac:dyDescent="0.25">
      <c r="E2636" s="5" t="s">
        <v>3157</v>
      </c>
    </row>
    <row r="2637" spans="5:5" x14ac:dyDescent="0.25">
      <c r="E2637" s="5" t="s">
        <v>3158</v>
      </c>
    </row>
    <row r="2638" spans="5:5" x14ac:dyDescent="0.25">
      <c r="E2638" s="5" t="s">
        <v>3159</v>
      </c>
    </row>
    <row r="2639" spans="5:5" x14ac:dyDescent="0.25">
      <c r="E2639" s="5" t="s">
        <v>3160</v>
      </c>
    </row>
    <row r="2640" spans="5:5" x14ac:dyDescent="0.25">
      <c r="E2640" s="5" t="s">
        <v>3161</v>
      </c>
    </row>
    <row r="2641" spans="5:5" x14ac:dyDescent="0.25">
      <c r="E2641" s="5" t="s">
        <v>3162</v>
      </c>
    </row>
    <row r="2642" spans="5:5" x14ac:dyDescent="0.25">
      <c r="E2642" s="5" t="s">
        <v>3163</v>
      </c>
    </row>
    <row r="2643" spans="5:5" x14ac:dyDescent="0.25">
      <c r="E2643" s="5" t="s">
        <v>3164</v>
      </c>
    </row>
    <row r="2644" spans="5:5" x14ac:dyDescent="0.25">
      <c r="E2644" s="5" t="s">
        <v>3165</v>
      </c>
    </row>
    <row r="2645" spans="5:5" x14ac:dyDescent="0.25">
      <c r="E2645" s="5" t="s">
        <v>3166</v>
      </c>
    </row>
    <row r="2646" spans="5:5" x14ac:dyDescent="0.25">
      <c r="E2646" s="5" t="s">
        <v>3167</v>
      </c>
    </row>
    <row r="2647" spans="5:5" x14ac:dyDescent="0.25">
      <c r="E2647" s="5" t="s">
        <v>3168</v>
      </c>
    </row>
    <row r="2648" spans="5:5" x14ac:dyDescent="0.25">
      <c r="E2648" s="5" t="s">
        <v>3169</v>
      </c>
    </row>
    <row r="2649" spans="5:5" x14ac:dyDescent="0.25">
      <c r="E2649" s="5" t="s">
        <v>3170</v>
      </c>
    </row>
    <row r="2650" spans="5:5" x14ac:dyDescent="0.25">
      <c r="E2650" s="5" t="s">
        <v>3171</v>
      </c>
    </row>
    <row r="2651" spans="5:5" x14ac:dyDescent="0.25">
      <c r="E2651" s="5" t="s">
        <v>3172</v>
      </c>
    </row>
    <row r="2652" spans="5:5" x14ac:dyDescent="0.25">
      <c r="E2652" s="5" t="s">
        <v>3173</v>
      </c>
    </row>
    <row r="2653" spans="5:5" x14ac:dyDescent="0.25">
      <c r="E2653" s="5" t="s">
        <v>3174</v>
      </c>
    </row>
    <row r="2654" spans="5:5" x14ac:dyDescent="0.25">
      <c r="E2654" s="5" t="s">
        <v>3175</v>
      </c>
    </row>
    <row r="2655" spans="5:5" x14ac:dyDescent="0.25">
      <c r="E2655" s="5" t="s">
        <v>3176</v>
      </c>
    </row>
    <row r="2656" spans="5:5" x14ac:dyDescent="0.25">
      <c r="E2656" s="5" t="s">
        <v>3177</v>
      </c>
    </row>
    <row r="2657" spans="5:5" x14ac:dyDescent="0.25">
      <c r="E2657" s="5" t="s">
        <v>3178</v>
      </c>
    </row>
    <row r="2658" spans="5:5" x14ac:dyDescent="0.25">
      <c r="E2658" s="5" t="s">
        <v>3179</v>
      </c>
    </row>
    <row r="2659" spans="5:5" x14ac:dyDescent="0.25">
      <c r="E2659" s="5" t="s">
        <v>3180</v>
      </c>
    </row>
    <row r="2660" spans="5:5" x14ac:dyDescent="0.25">
      <c r="E2660" s="5" t="s">
        <v>3181</v>
      </c>
    </row>
    <row r="2661" spans="5:5" x14ac:dyDescent="0.25">
      <c r="E2661" s="5" t="s">
        <v>3182</v>
      </c>
    </row>
    <row r="2662" spans="5:5" x14ac:dyDescent="0.25">
      <c r="E2662" s="5" t="s">
        <v>3183</v>
      </c>
    </row>
    <row r="2663" spans="5:5" x14ac:dyDescent="0.25">
      <c r="E2663" s="5" t="s">
        <v>3184</v>
      </c>
    </row>
    <row r="2664" spans="5:5" x14ac:dyDescent="0.25">
      <c r="E2664" s="5" t="s">
        <v>3185</v>
      </c>
    </row>
    <row r="2665" spans="5:5" x14ac:dyDescent="0.25">
      <c r="E2665" s="5" t="s">
        <v>3186</v>
      </c>
    </row>
    <row r="2666" spans="5:5" x14ac:dyDescent="0.25">
      <c r="E2666" s="5" t="s">
        <v>3187</v>
      </c>
    </row>
    <row r="2667" spans="5:5" x14ac:dyDescent="0.25">
      <c r="E2667" s="5" t="s">
        <v>3188</v>
      </c>
    </row>
    <row r="2668" spans="5:5" x14ac:dyDescent="0.25">
      <c r="E2668" s="5" t="s">
        <v>3189</v>
      </c>
    </row>
    <row r="2669" spans="5:5" x14ac:dyDescent="0.25">
      <c r="E2669" s="5" t="s">
        <v>3190</v>
      </c>
    </row>
    <row r="2670" spans="5:5" x14ac:dyDescent="0.25">
      <c r="E2670" s="5" t="s">
        <v>3191</v>
      </c>
    </row>
    <row r="2671" spans="5:5" x14ac:dyDescent="0.25">
      <c r="E2671" s="5" t="s">
        <v>3192</v>
      </c>
    </row>
    <row r="2672" spans="5:5" x14ac:dyDescent="0.25">
      <c r="E2672" s="5" t="s">
        <v>3193</v>
      </c>
    </row>
    <row r="2673" spans="5:5" x14ac:dyDescent="0.25">
      <c r="E2673" s="5" t="s">
        <v>3194</v>
      </c>
    </row>
    <row r="2674" spans="5:5" x14ac:dyDescent="0.25">
      <c r="E2674" s="5" t="s">
        <v>3195</v>
      </c>
    </row>
    <row r="2675" spans="5:5" x14ac:dyDescent="0.25">
      <c r="E2675" s="5" t="s">
        <v>3196</v>
      </c>
    </row>
    <row r="2676" spans="5:5" x14ac:dyDescent="0.25">
      <c r="E2676" s="5" t="s">
        <v>3197</v>
      </c>
    </row>
    <row r="2677" spans="5:5" x14ac:dyDescent="0.25">
      <c r="E2677" s="5" t="s">
        <v>3198</v>
      </c>
    </row>
    <row r="2678" spans="5:5" x14ac:dyDescent="0.25">
      <c r="E2678" s="5" t="s">
        <v>3199</v>
      </c>
    </row>
    <row r="2679" spans="5:5" x14ac:dyDescent="0.25">
      <c r="E2679" s="5" t="s">
        <v>3200</v>
      </c>
    </row>
    <row r="2680" spans="5:5" x14ac:dyDescent="0.25">
      <c r="E2680" s="5" t="s">
        <v>3201</v>
      </c>
    </row>
    <row r="2681" spans="5:5" x14ac:dyDescent="0.25">
      <c r="E2681" s="5" t="s">
        <v>3202</v>
      </c>
    </row>
    <row r="2682" spans="5:5" x14ac:dyDescent="0.25">
      <c r="E2682" s="5" t="s">
        <v>3203</v>
      </c>
    </row>
    <row r="2683" spans="5:5" x14ac:dyDescent="0.25">
      <c r="E2683" s="5" t="s">
        <v>3204</v>
      </c>
    </row>
    <row r="2684" spans="5:5" x14ac:dyDescent="0.25">
      <c r="E2684" s="5" t="s">
        <v>3205</v>
      </c>
    </row>
    <row r="2685" spans="5:5" x14ac:dyDescent="0.25">
      <c r="E2685" s="5" t="s">
        <v>3206</v>
      </c>
    </row>
    <row r="2686" spans="5:5" x14ac:dyDescent="0.25">
      <c r="E2686" s="5" t="s">
        <v>3207</v>
      </c>
    </row>
    <row r="2687" spans="5:5" x14ac:dyDescent="0.25">
      <c r="E2687" s="5" t="s">
        <v>3208</v>
      </c>
    </row>
    <row r="2688" spans="5:5" x14ac:dyDescent="0.25">
      <c r="E2688" s="5" t="s">
        <v>3209</v>
      </c>
    </row>
    <row r="2689" spans="5:5" x14ac:dyDescent="0.25">
      <c r="E2689" s="5" t="s">
        <v>3210</v>
      </c>
    </row>
    <row r="2690" spans="5:5" x14ac:dyDescent="0.25">
      <c r="E2690" s="5" t="s">
        <v>3211</v>
      </c>
    </row>
    <row r="2691" spans="5:5" x14ac:dyDescent="0.25">
      <c r="E2691" s="5" t="s">
        <v>3212</v>
      </c>
    </row>
    <row r="2692" spans="5:5" x14ac:dyDescent="0.25">
      <c r="E2692" s="5" t="s">
        <v>3213</v>
      </c>
    </row>
    <row r="2693" spans="5:5" x14ac:dyDescent="0.25">
      <c r="E2693" s="5" t="s">
        <v>3214</v>
      </c>
    </row>
    <row r="2694" spans="5:5" x14ac:dyDescent="0.25">
      <c r="E2694" s="5" t="s">
        <v>3215</v>
      </c>
    </row>
    <row r="2695" spans="5:5" x14ac:dyDescent="0.25">
      <c r="E2695" s="5" t="s">
        <v>3216</v>
      </c>
    </row>
    <row r="2696" spans="5:5" x14ac:dyDescent="0.25">
      <c r="E2696" s="5" t="s">
        <v>3217</v>
      </c>
    </row>
    <row r="2697" spans="5:5" x14ac:dyDescent="0.25">
      <c r="E2697" s="5" t="s">
        <v>3218</v>
      </c>
    </row>
    <row r="2698" spans="5:5" x14ac:dyDescent="0.25">
      <c r="E2698" s="5" t="s">
        <v>3219</v>
      </c>
    </row>
    <row r="2699" spans="5:5" x14ac:dyDescent="0.25">
      <c r="E2699" s="5" t="s">
        <v>3220</v>
      </c>
    </row>
    <row r="2700" spans="5:5" x14ac:dyDescent="0.25">
      <c r="E2700" s="5" t="s">
        <v>3221</v>
      </c>
    </row>
    <row r="2701" spans="5:5" x14ac:dyDescent="0.25">
      <c r="E2701" s="5" t="s">
        <v>3222</v>
      </c>
    </row>
    <row r="2702" spans="5:5" x14ac:dyDescent="0.25">
      <c r="E2702" s="5" t="s">
        <v>3223</v>
      </c>
    </row>
    <row r="2703" spans="5:5" x14ac:dyDescent="0.25">
      <c r="E2703" s="5" t="s">
        <v>3224</v>
      </c>
    </row>
    <row r="2704" spans="5:5" x14ac:dyDescent="0.25">
      <c r="E2704" s="5" t="s">
        <v>3225</v>
      </c>
    </row>
    <row r="2705" spans="5:5" x14ac:dyDescent="0.25">
      <c r="E2705" s="5" t="s">
        <v>3226</v>
      </c>
    </row>
    <row r="2706" spans="5:5" x14ac:dyDescent="0.25">
      <c r="E2706" s="5" t="s">
        <v>3227</v>
      </c>
    </row>
    <row r="2707" spans="5:5" x14ac:dyDescent="0.25">
      <c r="E2707" s="5" t="s">
        <v>3228</v>
      </c>
    </row>
    <row r="2708" spans="5:5" x14ac:dyDescent="0.25">
      <c r="E2708" s="5" t="s">
        <v>3229</v>
      </c>
    </row>
    <row r="2709" spans="5:5" x14ac:dyDescent="0.25">
      <c r="E2709" s="5" t="s">
        <v>3230</v>
      </c>
    </row>
    <row r="2710" spans="5:5" x14ac:dyDescent="0.25">
      <c r="E2710" s="5" t="s">
        <v>3231</v>
      </c>
    </row>
    <row r="2711" spans="5:5" x14ac:dyDescent="0.25">
      <c r="E2711" s="5" t="s">
        <v>3232</v>
      </c>
    </row>
    <row r="2712" spans="5:5" x14ac:dyDescent="0.25">
      <c r="E2712" s="5" t="s">
        <v>3233</v>
      </c>
    </row>
    <row r="2713" spans="5:5" x14ac:dyDescent="0.25">
      <c r="E2713" s="5" t="s">
        <v>3234</v>
      </c>
    </row>
    <row r="2714" spans="5:5" x14ac:dyDescent="0.25">
      <c r="E2714" s="5" t="s">
        <v>3235</v>
      </c>
    </row>
    <row r="2715" spans="5:5" x14ac:dyDescent="0.25">
      <c r="E2715" s="5" t="s">
        <v>3236</v>
      </c>
    </row>
    <row r="2716" spans="5:5" x14ac:dyDescent="0.25">
      <c r="E2716" s="5" t="s">
        <v>3237</v>
      </c>
    </row>
    <row r="2717" spans="5:5" x14ac:dyDescent="0.25">
      <c r="E2717" s="5" t="s">
        <v>3238</v>
      </c>
    </row>
    <row r="2718" spans="5:5" x14ac:dyDescent="0.25">
      <c r="E2718" s="5" t="s">
        <v>3239</v>
      </c>
    </row>
    <row r="2719" spans="5:5" x14ac:dyDescent="0.25">
      <c r="E2719" s="5" t="s">
        <v>3240</v>
      </c>
    </row>
    <row r="2720" spans="5:5" x14ac:dyDescent="0.25">
      <c r="E2720" s="5" t="s">
        <v>3241</v>
      </c>
    </row>
    <row r="2721" spans="5:5" x14ac:dyDescent="0.25">
      <c r="E2721" s="5" t="s">
        <v>3242</v>
      </c>
    </row>
    <row r="2722" spans="5:5" x14ac:dyDescent="0.25">
      <c r="E2722" s="5" t="s">
        <v>3243</v>
      </c>
    </row>
    <row r="2723" spans="5:5" x14ac:dyDescent="0.25">
      <c r="E2723" s="5" t="s">
        <v>3244</v>
      </c>
    </row>
    <row r="2724" spans="5:5" x14ac:dyDescent="0.25">
      <c r="E2724" s="5" t="s">
        <v>3245</v>
      </c>
    </row>
    <row r="2725" spans="5:5" x14ac:dyDescent="0.25">
      <c r="E2725" s="5" t="s">
        <v>3246</v>
      </c>
    </row>
    <row r="2726" spans="5:5" x14ac:dyDescent="0.25">
      <c r="E2726" s="5" t="s">
        <v>3247</v>
      </c>
    </row>
    <row r="2727" spans="5:5" x14ac:dyDescent="0.25">
      <c r="E2727" s="5" t="s">
        <v>3248</v>
      </c>
    </row>
    <row r="2728" spans="5:5" x14ac:dyDescent="0.25">
      <c r="E2728" s="5" t="s">
        <v>3249</v>
      </c>
    </row>
    <row r="2729" spans="5:5" x14ac:dyDescent="0.25">
      <c r="E2729" s="5" t="s">
        <v>3250</v>
      </c>
    </row>
    <row r="2730" spans="5:5" x14ac:dyDescent="0.25">
      <c r="E2730" s="5" t="s">
        <v>3251</v>
      </c>
    </row>
    <row r="2731" spans="5:5" x14ac:dyDescent="0.25">
      <c r="E2731" s="5" t="s">
        <v>3252</v>
      </c>
    </row>
    <row r="2732" spans="5:5" x14ac:dyDescent="0.25">
      <c r="E2732" s="5" t="s">
        <v>3253</v>
      </c>
    </row>
    <row r="2733" spans="5:5" x14ac:dyDescent="0.25">
      <c r="E2733" s="5" t="s">
        <v>3254</v>
      </c>
    </row>
    <row r="2734" spans="5:5" x14ac:dyDescent="0.25">
      <c r="E2734" s="5" t="s">
        <v>3255</v>
      </c>
    </row>
    <row r="2735" spans="5:5" x14ac:dyDescent="0.25">
      <c r="E2735" s="5" t="s">
        <v>3256</v>
      </c>
    </row>
    <row r="2736" spans="5:5" x14ac:dyDescent="0.25">
      <c r="E2736" s="5" t="s">
        <v>3257</v>
      </c>
    </row>
    <row r="2737" spans="5:5" x14ac:dyDescent="0.25">
      <c r="E2737" s="5" t="s">
        <v>3258</v>
      </c>
    </row>
    <row r="2738" spans="5:5" x14ac:dyDescent="0.25">
      <c r="E2738" s="5" t="s">
        <v>3259</v>
      </c>
    </row>
    <row r="2739" spans="5:5" x14ac:dyDescent="0.25">
      <c r="E2739" s="5" t="s">
        <v>3260</v>
      </c>
    </row>
    <row r="2740" spans="5:5" x14ac:dyDescent="0.25">
      <c r="E2740" s="5" t="s">
        <v>3261</v>
      </c>
    </row>
    <row r="2741" spans="5:5" x14ac:dyDescent="0.25">
      <c r="E2741" s="5" t="s">
        <v>3262</v>
      </c>
    </row>
    <row r="2742" spans="5:5" x14ac:dyDescent="0.25">
      <c r="E2742" s="5" t="s">
        <v>3263</v>
      </c>
    </row>
    <row r="2743" spans="5:5" x14ac:dyDescent="0.25">
      <c r="E2743" s="5" t="s">
        <v>3264</v>
      </c>
    </row>
    <row r="2744" spans="5:5" x14ac:dyDescent="0.25">
      <c r="E2744" s="5" t="s">
        <v>3265</v>
      </c>
    </row>
    <row r="2745" spans="5:5" x14ac:dyDescent="0.25">
      <c r="E2745" s="5" t="s">
        <v>3266</v>
      </c>
    </row>
    <row r="2746" spans="5:5" x14ac:dyDescent="0.25">
      <c r="E2746" s="5" t="s">
        <v>3267</v>
      </c>
    </row>
    <row r="2747" spans="5:5" x14ac:dyDescent="0.25">
      <c r="E2747" s="5" t="s">
        <v>3268</v>
      </c>
    </row>
    <row r="2748" spans="5:5" x14ac:dyDescent="0.25">
      <c r="E2748" s="5" t="s">
        <v>3269</v>
      </c>
    </row>
    <row r="2749" spans="5:5" x14ac:dyDescent="0.25">
      <c r="E2749" s="5" t="s">
        <v>3270</v>
      </c>
    </row>
    <row r="2750" spans="5:5" x14ac:dyDescent="0.25">
      <c r="E2750" s="5" t="s">
        <v>3271</v>
      </c>
    </row>
    <row r="2751" spans="5:5" x14ac:dyDescent="0.25">
      <c r="E2751" s="5" t="s">
        <v>3272</v>
      </c>
    </row>
    <row r="2752" spans="5:5" x14ac:dyDescent="0.25">
      <c r="E2752" s="5" t="s">
        <v>3273</v>
      </c>
    </row>
    <row r="2753" spans="5:5" x14ac:dyDescent="0.25">
      <c r="E2753" s="5" t="s">
        <v>3274</v>
      </c>
    </row>
    <row r="2754" spans="5:5" x14ac:dyDescent="0.25">
      <c r="E2754" s="5" t="s">
        <v>3275</v>
      </c>
    </row>
    <row r="2755" spans="5:5" x14ac:dyDescent="0.25">
      <c r="E2755" s="5" t="s">
        <v>3276</v>
      </c>
    </row>
    <row r="2756" spans="5:5" x14ac:dyDescent="0.25">
      <c r="E2756" s="5" t="s">
        <v>3277</v>
      </c>
    </row>
    <row r="2757" spans="5:5" x14ac:dyDescent="0.25">
      <c r="E2757" s="5" t="s">
        <v>3278</v>
      </c>
    </row>
    <row r="2758" spans="5:5" x14ac:dyDescent="0.25">
      <c r="E2758" s="5" t="s">
        <v>3279</v>
      </c>
    </row>
    <row r="2759" spans="5:5" x14ac:dyDescent="0.25">
      <c r="E2759" s="5" t="s">
        <v>3280</v>
      </c>
    </row>
    <row r="2760" spans="5:5" x14ac:dyDescent="0.25">
      <c r="E2760" s="5" t="s">
        <v>3281</v>
      </c>
    </row>
    <row r="2761" spans="5:5" x14ac:dyDescent="0.25">
      <c r="E2761" s="5" t="s">
        <v>3282</v>
      </c>
    </row>
    <row r="2762" spans="5:5" x14ac:dyDescent="0.25">
      <c r="E2762" s="5" t="s">
        <v>3283</v>
      </c>
    </row>
    <row r="2763" spans="5:5" x14ac:dyDescent="0.25">
      <c r="E2763" s="5" t="s">
        <v>3284</v>
      </c>
    </row>
    <row r="2764" spans="5:5" x14ac:dyDescent="0.25">
      <c r="E2764" s="5" t="s">
        <v>3285</v>
      </c>
    </row>
    <row r="2765" spans="5:5" x14ac:dyDescent="0.25">
      <c r="E2765" s="5" t="s">
        <v>3286</v>
      </c>
    </row>
    <row r="2766" spans="5:5" x14ac:dyDescent="0.25">
      <c r="E2766" s="5" t="s">
        <v>3287</v>
      </c>
    </row>
    <row r="2767" spans="5:5" x14ac:dyDescent="0.25">
      <c r="E2767" s="5" t="s">
        <v>3288</v>
      </c>
    </row>
    <row r="2768" spans="5:5" x14ac:dyDescent="0.25">
      <c r="E2768" s="5" t="s">
        <v>3289</v>
      </c>
    </row>
    <row r="2769" spans="5:5" x14ac:dyDescent="0.25">
      <c r="E2769" s="5" t="s">
        <v>3290</v>
      </c>
    </row>
    <row r="2770" spans="5:5" x14ac:dyDescent="0.25">
      <c r="E2770" s="5" t="s">
        <v>3291</v>
      </c>
    </row>
    <row r="2771" spans="5:5" x14ac:dyDescent="0.25">
      <c r="E2771" s="5" t="s">
        <v>3292</v>
      </c>
    </row>
    <row r="2772" spans="5:5" x14ac:dyDescent="0.25">
      <c r="E2772" s="5" t="s">
        <v>3293</v>
      </c>
    </row>
    <row r="2773" spans="5:5" x14ac:dyDescent="0.25">
      <c r="E2773" s="5" t="s">
        <v>3294</v>
      </c>
    </row>
    <row r="2774" spans="5:5" x14ac:dyDescent="0.25">
      <c r="E2774" s="5" t="s">
        <v>3295</v>
      </c>
    </row>
    <row r="2775" spans="5:5" x14ac:dyDescent="0.25">
      <c r="E2775" s="5" t="s">
        <v>3296</v>
      </c>
    </row>
    <row r="2776" spans="5:5" x14ac:dyDescent="0.25">
      <c r="E2776" s="5" t="s">
        <v>3297</v>
      </c>
    </row>
    <row r="2777" spans="5:5" x14ac:dyDescent="0.25">
      <c r="E2777" s="5" t="s">
        <v>3298</v>
      </c>
    </row>
    <row r="2778" spans="5:5" x14ac:dyDescent="0.25">
      <c r="E2778" s="5" t="s">
        <v>3299</v>
      </c>
    </row>
    <row r="2779" spans="5:5" x14ac:dyDescent="0.25">
      <c r="E2779" s="5" t="s">
        <v>3300</v>
      </c>
    </row>
    <row r="2780" spans="5:5" x14ac:dyDescent="0.25">
      <c r="E2780" s="5" t="s">
        <v>3301</v>
      </c>
    </row>
    <row r="2781" spans="5:5" x14ac:dyDescent="0.25">
      <c r="E2781" s="5" t="s">
        <v>3302</v>
      </c>
    </row>
    <row r="2782" spans="5:5" x14ac:dyDescent="0.25">
      <c r="E2782" s="5" t="s">
        <v>3303</v>
      </c>
    </row>
    <row r="2783" spans="5:5" x14ac:dyDescent="0.25">
      <c r="E2783" s="5" t="s">
        <v>3304</v>
      </c>
    </row>
    <row r="2784" spans="5:5" x14ac:dyDescent="0.25">
      <c r="E2784" s="5" t="s">
        <v>3305</v>
      </c>
    </row>
    <row r="2785" spans="5:5" x14ac:dyDescent="0.25">
      <c r="E2785" s="5" t="s">
        <v>3306</v>
      </c>
    </row>
    <row r="2786" spans="5:5" x14ac:dyDescent="0.25">
      <c r="E2786" s="5" t="s">
        <v>3307</v>
      </c>
    </row>
    <row r="2787" spans="5:5" x14ac:dyDescent="0.25">
      <c r="E2787" s="5" t="s">
        <v>3308</v>
      </c>
    </row>
    <row r="2788" spans="5:5" x14ac:dyDescent="0.25">
      <c r="E2788" s="5" t="s">
        <v>3309</v>
      </c>
    </row>
    <row r="2789" spans="5:5" x14ac:dyDescent="0.25">
      <c r="E2789" s="5" t="s">
        <v>3310</v>
      </c>
    </row>
    <row r="2790" spans="5:5" x14ac:dyDescent="0.25">
      <c r="E2790" s="5" t="s">
        <v>3311</v>
      </c>
    </row>
    <row r="2791" spans="5:5" x14ac:dyDescent="0.25">
      <c r="E2791" s="5" t="s">
        <v>3312</v>
      </c>
    </row>
    <row r="2792" spans="5:5" x14ac:dyDescent="0.25">
      <c r="E2792" s="5" t="s">
        <v>3313</v>
      </c>
    </row>
    <row r="2793" spans="5:5" x14ac:dyDescent="0.25">
      <c r="E2793" s="5" t="s">
        <v>3314</v>
      </c>
    </row>
    <row r="2794" spans="5:5" x14ac:dyDescent="0.25">
      <c r="E2794" s="5" t="s">
        <v>3315</v>
      </c>
    </row>
    <row r="2795" spans="5:5" x14ac:dyDescent="0.25">
      <c r="E2795" s="5" t="s">
        <v>3316</v>
      </c>
    </row>
    <row r="2796" spans="5:5" x14ac:dyDescent="0.25">
      <c r="E2796" s="5" t="s">
        <v>3317</v>
      </c>
    </row>
    <row r="2797" spans="5:5" x14ac:dyDescent="0.25">
      <c r="E2797" s="5" t="s">
        <v>3318</v>
      </c>
    </row>
    <row r="2798" spans="5:5" x14ac:dyDescent="0.25">
      <c r="E2798" s="5" t="s">
        <v>3319</v>
      </c>
    </row>
    <row r="2799" spans="5:5" x14ac:dyDescent="0.25">
      <c r="E2799" s="5" t="s">
        <v>3320</v>
      </c>
    </row>
    <row r="2800" spans="5:5" x14ac:dyDescent="0.25">
      <c r="E2800" s="5" t="s">
        <v>3321</v>
      </c>
    </row>
    <row r="2801" spans="5:5" x14ac:dyDescent="0.25">
      <c r="E2801" s="5" t="s">
        <v>3322</v>
      </c>
    </row>
    <row r="2802" spans="5:5" x14ac:dyDescent="0.25">
      <c r="E2802" s="5" t="s">
        <v>3323</v>
      </c>
    </row>
    <row r="2803" spans="5:5" x14ac:dyDescent="0.25">
      <c r="E2803" s="5" t="s">
        <v>3324</v>
      </c>
    </row>
    <row r="2804" spans="5:5" x14ac:dyDescent="0.25">
      <c r="E2804" s="5" t="s">
        <v>3325</v>
      </c>
    </row>
    <row r="2805" spans="5:5" x14ac:dyDescent="0.25">
      <c r="E2805" s="5" t="s">
        <v>3326</v>
      </c>
    </row>
    <row r="2806" spans="5:5" x14ac:dyDescent="0.25">
      <c r="E2806" s="5" t="s">
        <v>3327</v>
      </c>
    </row>
    <row r="2807" spans="5:5" x14ac:dyDescent="0.25">
      <c r="E2807" s="5" t="s">
        <v>3328</v>
      </c>
    </row>
    <row r="2808" spans="5:5" x14ac:dyDescent="0.25">
      <c r="E2808" s="5" t="s">
        <v>3329</v>
      </c>
    </row>
    <row r="2809" spans="5:5" x14ac:dyDescent="0.25">
      <c r="E2809" s="5" t="s">
        <v>3330</v>
      </c>
    </row>
    <row r="2810" spans="5:5" x14ac:dyDescent="0.25">
      <c r="E2810" s="5" t="s">
        <v>3331</v>
      </c>
    </row>
    <row r="2811" spans="5:5" x14ac:dyDescent="0.25">
      <c r="E2811" s="5" t="s">
        <v>3332</v>
      </c>
    </row>
    <row r="2812" spans="5:5" x14ac:dyDescent="0.25">
      <c r="E2812" s="5" t="s">
        <v>3333</v>
      </c>
    </row>
    <row r="2813" spans="5:5" x14ac:dyDescent="0.25">
      <c r="E2813" s="5" t="s">
        <v>3334</v>
      </c>
    </row>
    <row r="2814" spans="5:5" x14ac:dyDescent="0.25">
      <c r="E2814" s="5" t="s">
        <v>3335</v>
      </c>
    </row>
    <row r="2815" spans="5:5" x14ac:dyDescent="0.25">
      <c r="E2815" s="5" t="s">
        <v>3336</v>
      </c>
    </row>
    <row r="2816" spans="5:5" x14ac:dyDescent="0.25">
      <c r="E2816" s="5" t="s">
        <v>3337</v>
      </c>
    </row>
    <row r="2817" spans="5:5" x14ac:dyDescent="0.25">
      <c r="E2817" s="5" t="s">
        <v>3338</v>
      </c>
    </row>
    <row r="2818" spans="5:5" x14ac:dyDescent="0.25">
      <c r="E2818" s="5" t="s">
        <v>3339</v>
      </c>
    </row>
    <row r="2819" spans="5:5" x14ac:dyDescent="0.25">
      <c r="E2819" s="5" t="s">
        <v>3340</v>
      </c>
    </row>
    <row r="2820" spans="5:5" x14ac:dyDescent="0.25">
      <c r="E2820" s="5" t="s">
        <v>3341</v>
      </c>
    </row>
    <row r="2821" spans="5:5" x14ac:dyDescent="0.25">
      <c r="E2821" s="5" t="s">
        <v>3342</v>
      </c>
    </row>
    <row r="2822" spans="5:5" x14ac:dyDescent="0.25">
      <c r="E2822" s="5" t="s">
        <v>3343</v>
      </c>
    </row>
    <row r="2823" spans="5:5" x14ac:dyDescent="0.25">
      <c r="E2823" s="5" t="s">
        <v>3344</v>
      </c>
    </row>
    <row r="2824" spans="5:5" x14ac:dyDescent="0.25">
      <c r="E2824" s="5" t="s">
        <v>3345</v>
      </c>
    </row>
    <row r="2825" spans="5:5" x14ac:dyDescent="0.25">
      <c r="E2825" s="5" t="s">
        <v>3346</v>
      </c>
    </row>
    <row r="2826" spans="5:5" x14ac:dyDescent="0.25">
      <c r="E2826" s="5" t="s">
        <v>3347</v>
      </c>
    </row>
    <row r="2827" spans="5:5" x14ac:dyDescent="0.25">
      <c r="E2827" s="5" t="s">
        <v>3348</v>
      </c>
    </row>
    <row r="2828" spans="5:5" x14ac:dyDescent="0.25">
      <c r="E2828" s="5" t="s">
        <v>3349</v>
      </c>
    </row>
    <row r="2829" spans="5:5" x14ac:dyDescent="0.25">
      <c r="E2829" s="5" t="s">
        <v>3350</v>
      </c>
    </row>
    <row r="2830" spans="5:5" x14ac:dyDescent="0.25">
      <c r="E2830" s="5" t="s">
        <v>3351</v>
      </c>
    </row>
    <row r="2831" spans="5:5" x14ac:dyDescent="0.25">
      <c r="E2831" s="5" t="s">
        <v>3352</v>
      </c>
    </row>
    <row r="2832" spans="5:5" x14ac:dyDescent="0.25">
      <c r="E2832" s="5" t="s">
        <v>3353</v>
      </c>
    </row>
    <row r="2833" spans="5:5" x14ac:dyDescent="0.25">
      <c r="E2833" s="5" t="s">
        <v>3354</v>
      </c>
    </row>
    <row r="2834" spans="5:5" x14ac:dyDescent="0.25">
      <c r="E2834" s="5" t="s">
        <v>3355</v>
      </c>
    </row>
    <row r="2835" spans="5:5" x14ac:dyDescent="0.25">
      <c r="E2835" s="5" t="s">
        <v>3356</v>
      </c>
    </row>
    <row r="2836" spans="5:5" x14ac:dyDescent="0.25">
      <c r="E2836" s="5" t="s">
        <v>3357</v>
      </c>
    </row>
    <row r="2837" spans="5:5" x14ac:dyDescent="0.25">
      <c r="E2837" s="5" t="s">
        <v>3358</v>
      </c>
    </row>
    <row r="2838" spans="5:5" x14ac:dyDescent="0.25">
      <c r="E2838" s="5" t="s">
        <v>3359</v>
      </c>
    </row>
    <row r="2839" spans="5:5" x14ac:dyDescent="0.25">
      <c r="E2839" s="5" t="s">
        <v>3360</v>
      </c>
    </row>
    <row r="2840" spans="5:5" x14ac:dyDescent="0.25">
      <c r="E2840" s="5" t="s">
        <v>3361</v>
      </c>
    </row>
    <row r="2841" spans="5:5" x14ac:dyDescent="0.25">
      <c r="E2841" s="5" t="s">
        <v>3362</v>
      </c>
    </row>
    <row r="2842" spans="5:5" x14ac:dyDescent="0.25">
      <c r="E2842" s="5" t="s">
        <v>3363</v>
      </c>
    </row>
    <row r="2843" spans="5:5" x14ac:dyDescent="0.25">
      <c r="E2843" s="5" t="s">
        <v>3364</v>
      </c>
    </row>
    <row r="2844" spans="5:5" x14ac:dyDescent="0.25">
      <c r="E2844" s="5" t="s">
        <v>3365</v>
      </c>
    </row>
    <row r="2845" spans="5:5" x14ac:dyDescent="0.25">
      <c r="E2845" s="5" t="s">
        <v>3366</v>
      </c>
    </row>
    <row r="2846" spans="5:5" x14ac:dyDescent="0.25">
      <c r="E2846" s="5" t="s">
        <v>3367</v>
      </c>
    </row>
    <row r="2847" spans="5:5" x14ac:dyDescent="0.25">
      <c r="E2847" s="5" t="s">
        <v>3368</v>
      </c>
    </row>
    <row r="2848" spans="5:5" x14ac:dyDescent="0.25">
      <c r="E2848" s="5" t="s">
        <v>3369</v>
      </c>
    </row>
    <row r="2849" spans="5:5" x14ac:dyDescent="0.25">
      <c r="E2849" s="5" t="s">
        <v>3370</v>
      </c>
    </row>
    <row r="2850" spans="5:5" x14ac:dyDescent="0.25">
      <c r="E2850" s="5" t="s">
        <v>3371</v>
      </c>
    </row>
    <row r="2851" spans="5:5" x14ac:dyDescent="0.25">
      <c r="E2851" s="5" t="s">
        <v>3372</v>
      </c>
    </row>
    <row r="2852" spans="5:5" x14ac:dyDescent="0.25">
      <c r="E2852" s="5" t="s">
        <v>3373</v>
      </c>
    </row>
    <row r="2853" spans="5:5" x14ac:dyDescent="0.25">
      <c r="E2853" s="5" t="s">
        <v>3374</v>
      </c>
    </row>
    <row r="2854" spans="5:5" x14ac:dyDescent="0.25">
      <c r="E2854" s="5" t="s">
        <v>3375</v>
      </c>
    </row>
    <row r="2855" spans="5:5" x14ac:dyDescent="0.25">
      <c r="E2855" s="5" t="s">
        <v>3376</v>
      </c>
    </row>
    <row r="2856" spans="5:5" x14ac:dyDescent="0.25">
      <c r="E2856" s="5" t="s">
        <v>3377</v>
      </c>
    </row>
    <row r="2857" spans="5:5" x14ac:dyDescent="0.25">
      <c r="E2857" s="5" t="s">
        <v>3378</v>
      </c>
    </row>
    <row r="2858" spans="5:5" x14ac:dyDescent="0.25">
      <c r="E2858" s="5" t="s">
        <v>3379</v>
      </c>
    </row>
    <row r="2859" spans="5:5" x14ac:dyDescent="0.25">
      <c r="E2859" s="5" t="s">
        <v>3380</v>
      </c>
    </row>
    <row r="2860" spans="5:5" x14ac:dyDescent="0.25">
      <c r="E2860" s="5" t="s">
        <v>3381</v>
      </c>
    </row>
    <row r="2861" spans="5:5" x14ac:dyDescent="0.25">
      <c r="E2861" s="5" t="s">
        <v>3382</v>
      </c>
    </row>
    <row r="2862" spans="5:5" x14ac:dyDescent="0.25">
      <c r="E2862" s="5" t="s">
        <v>3383</v>
      </c>
    </row>
    <row r="2863" spans="5:5" x14ac:dyDescent="0.25">
      <c r="E2863" s="5" t="s">
        <v>3384</v>
      </c>
    </row>
    <row r="2864" spans="5:5" x14ac:dyDescent="0.25">
      <c r="E2864" s="5" t="s">
        <v>3385</v>
      </c>
    </row>
    <row r="2865" spans="5:5" x14ac:dyDescent="0.25">
      <c r="E2865" s="5" t="s">
        <v>3386</v>
      </c>
    </row>
    <row r="2866" spans="5:5" x14ac:dyDescent="0.25">
      <c r="E2866" s="5" t="s">
        <v>3387</v>
      </c>
    </row>
    <row r="2867" spans="5:5" x14ac:dyDescent="0.25">
      <c r="E2867" s="5" t="s">
        <v>3388</v>
      </c>
    </row>
    <row r="2868" spans="5:5" x14ac:dyDescent="0.25">
      <c r="E2868" s="5" t="s">
        <v>3389</v>
      </c>
    </row>
    <row r="2869" spans="5:5" x14ac:dyDescent="0.25">
      <c r="E2869" s="5" t="s">
        <v>3390</v>
      </c>
    </row>
    <row r="2870" spans="5:5" x14ac:dyDescent="0.25">
      <c r="E2870" s="5" t="s">
        <v>3391</v>
      </c>
    </row>
    <row r="2871" spans="5:5" x14ac:dyDescent="0.25">
      <c r="E2871" s="5" t="s">
        <v>3392</v>
      </c>
    </row>
    <row r="2872" spans="5:5" x14ac:dyDescent="0.25">
      <c r="E2872" s="5" t="s">
        <v>3393</v>
      </c>
    </row>
    <row r="2873" spans="5:5" x14ac:dyDescent="0.25">
      <c r="E2873" s="5" t="s">
        <v>3394</v>
      </c>
    </row>
    <row r="2874" spans="5:5" x14ac:dyDescent="0.25">
      <c r="E2874" s="5" t="s">
        <v>3395</v>
      </c>
    </row>
    <row r="2875" spans="5:5" x14ac:dyDescent="0.25">
      <c r="E2875" s="5" t="s">
        <v>3396</v>
      </c>
    </row>
    <row r="2876" spans="5:5" x14ac:dyDescent="0.25">
      <c r="E2876" s="5" t="s">
        <v>3397</v>
      </c>
    </row>
    <row r="2877" spans="5:5" x14ac:dyDescent="0.25">
      <c r="E2877" s="5" t="s">
        <v>3398</v>
      </c>
    </row>
    <row r="2878" spans="5:5" x14ac:dyDescent="0.25">
      <c r="E2878" s="5" t="s">
        <v>3399</v>
      </c>
    </row>
    <row r="2879" spans="5:5" x14ac:dyDescent="0.25">
      <c r="E2879" s="5" t="s">
        <v>3400</v>
      </c>
    </row>
    <row r="2880" spans="5:5" x14ac:dyDescent="0.25">
      <c r="E2880" s="5" t="s">
        <v>3401</v>
      </c>
    </row>
    <row r="2881" spans="5:5" x14ac:dyDescent="0.25">
      <c r="E2881" s="5" t="s">
        <v>3402</v>
      </c>
    </row>
    <row r="2882" spans="5:5" x14ac:dyDescent="0.25">
      <c r="E2882" s="5" t="s">
        <v>3403</v>
      </c>
    </row>
    <row r="2883" spans="5:5" x14ac:dyDescent="0.25">
      <c r="E2883" s="5" t="s">
        <v>3404</v>
      </c>
    </row>
    <row r="2884" spans="5:5" x14ac:dyDescent="0.25">
      <c r="E2884" s="5" t="s">
        <v>3405</v>
      </c>
    </row>
    <row r="2885" spans="5:5" x14ac:dyDescent="0.25">
      <c r="E2885" s="5" t="s">
        <v>3406</v>
      </c>
    </row>
    <row r="2886" spans="5:5" x14ac:dyDescent="0.25">
      <c r="E2886" s="5" t="s">
        <v>3407</v>
      </c>
    </row>
    <row r="2887" spans="5:5" x14ac:dyDescent="0.25">
      <c r="E2887" s="5" t="s">
        <v>3408</v>
      </c>
    </row>
    <row r="2888" spans="5:5" x14ac:dyDescent="0.25">
      <c r="E2888" s="5" t="s">
        <v>3409</v>
      </c>
    </row>
    <row r="2889" spans="5:5" x14ac:dyDescent="0.25">
      <c r="E2889" s="5" t="s">
        <v>3410</v>
      </c>
    </row>
    <row r="2890" spans="5:5" x14ac:dyDescent="0.25">
      <c r="E2890" s="5" t="s">
        <v>3411</v>
      </c>
    </row>
    <row r="2891" spans="5:5" x14ac:dyDescent="0.25">
      <c r="E2891" s="5" t="s">
        <v>3412</v>
      </c>
    </row>
    <row r="2892" spans="5:5" x14ac:dyDescent="0.25">
      <c r="E2892" s="5" t="s">
        <v>3413</v>
      </c>
    </row>
    <row r="2893" spans="5:5" x14ac:dyDescent="0.25">
      <c r="E2893" s="5" t="s">
        <v>3414</v>
      </c>
    </row>
    <row r="2894" spans="5:5" x14ac:dyDescent="0.25">
      <c r="E2894" s="5" t="s">
        <v>3415</v>
      </c>
    </row>
    <row r="2895" spans="5:5" x14ac:dyDescent="0.25">
      <c r="E2895" s="5" t="s">
        <v>3416</v>
      </c>
    </row>
    <row r="2896" spans="5:5" x14ac:dyDescent="0.25">
      <c r="E2896" s="5" t="s">
        <v>3417</v>
      </c>
    </row>
    <row r="2897" spans="5:5" x14ac:dyDescent="0.25">
      <c r="E2897" s="5" t="s">
        <v>3418</v>
      </c>
    </row>
    <row r="2898" spans="5:5" x14ac:dyDescent="0.25">
      <c r="E2898" s="5" t="s">
        <v>3419</v>
      </c>
    </row>
    <row r="2899" spans="5:5" x14ac:dyDescent="0.25">
      <c r="E2899" s="5" t="s">
        <v>3420</v>
      </c>
    </row>
    <row r="2900" spans="5:5" x14ac:dyDescent="0.25">
      <c r="E2900" s="5" t="s">
        <v>3421</v>
      </c>
    </row>
    <row r="2901" spans="5:5" x14ac:dyDescent="0.25">
      <c r="E2901" s="5" t="s">
        <v>3422</v>
      </c>
    </row>
    <row r="2902" spans="5:5" x14ac:dyDescent="0.25">
      <c r="E2902" s="5" t="s">
        <v>3423</v>
      </c>
    </row>
    <row r="2903" spans="5:5" x14ac:dyDescent="0.25">
      <c r="E2903" s="5" t="s">
        <v>3424</v>
      </c>
    </row>
    <row r="2904" spans="5:5" x14ac:dyDescent="0.25">
      <c r="E2904" s="5" t="s">
        <v>3425</v>
      </c>
    </row>
    <row r="2905" spans="5:5" x14ac:dyDescent="0.25">
      <c r="E2905" s="5" t="s">
        <v>3426</v>
      </c>
    </row>
    <row r="2906" spans="5:5" x14ac:dyDescent="0.25">
      <c r="E2906" s="5" t="s">
        <v>3427</v>
      </c>
    </row>
    <row r="2907" spans="5:5" x14ac:dyDescent="0.25">
      <c r="E2907" s="5" t="s">
        <v>3428</v>
      </c>
    </row>
    <row r="2908" spans="5:5" x14ac:dyDescent="0.25">
      <c r="E2908" s="5" t="s">
        <v>3429</v>
      </c>
    </row>
    <row r="2909" spans="5:5" x14ac:dyDescent="0.25">
      <c r="E2909" s="5" t="s">
        <v>3430</v>
      </c>
    </row>
    <row r="2910" spans="5:5" x14ac:dyDescent="0.25">
      <c r="E2910" s="5" t="s">
        <v>3431</v>
      </c>
    </row>
    <row r="2911" spans="5:5" x14ac:dyDescent="0.25">
      <c r="E2911" s="5" t="s">
        <v>3432</v>
      </c>
    </row>
    <row r="2912" spans="5:5" x14ac:dyDescent="0.25">
      <c r="E2912" s="5" t="s">
        <v>3433</v>
      </c>
    </row>
    <row r="2913" spans="5:5" x14ac:dyDescent="0.25">
      <c r="E2913" s="5" t="s">
        <v>3434</v>
      </c>
    </row>
    <row r="2914" spans="5:5" x14ac:dyDescent="0.25">
      <c r="E2914" s="5" t="s">
        <v>3435</v>
      </c>
    </row>
    <row r="2915" spans="5:5" x14ac:dyDescent="0.25">
      <c r="E2915" s="5" t="s">
        <v>3436</v>
      </c>
    </row>
    <row r="2916" spans="5:5" x14ac:dyDescent="0.25">
      <c r="E2916" s="5" t="s">
        <v>3437</v>
      </c>
    </row>
    <row r="2917" spans="5:5" x14ac:dyDescent="0.25">
      <c r="E2917" s="5" t="s">
        <v>3438</v>
      </c>
    </row>
    <row r="2918" spans="5:5" x14ac:dyDescent="0.25">
      <c r="E2918" s="5" t="s">
        <v>3439</v>
      </c>
    </row>
    <row r="2919" spans="5:5" x14ac:dyDescent="0.25">
      <c r="E2919" s="5" t="s">
        <v>3440</v>
      </c>
    </row>
    <row r="2920" spans="5:5" x14ac:dyDescent="0.25">
      <c r="E2920" s="5" t="s">
        <v>3441</v>
      </c>
    </row>
    <row r="2921" spans="5:5" x14ac:dyDescent="0.25">
      <c r="E2921" s="5" t="s">
        <v>3442</v>
      </c>
    </row>
    <row r="2922" spans="5:5" x14ac:dyDescent="0.25">
      <c r="E2922" s="5" t="s">
        <v>3443</v>
      </c>
    </row>
    <row r="2923" spans="5:5" x14ac:dyDescent="0.25">
      <c r="E2923" s="5" t="s">
        <v>3444</v>
      </c>
    </row>
    <row r="2924" spans="5:5" x14ac:dyDescent="0.25">
      <c r="E2924" s="5" t="s">
        <v>3445</v>
      </c>
    </row>
    <row r="2925" spans="5:5" x14ac:dyDescent="0.25">
      <c r="E2925" s="5" t="s">
        <v>3446</v>
      </c>
    </row>
    <row r="2926" spans="5:5" x14ac:dyDescent="0.25">
      <c r="E2926" s="5" t="s">
        <v>3447</v>
      </c>
    </row>
    <row r="2927" spans="5:5" x14ac:dyDescent="0.25">
      <c r="E2927" s="5" t="s">
        <v>3448</v>
      </c>
    </row>
    <row r="2928" spans="5:5" x14ac:dyDescent="0.25">
      <c r="E2928" s="5" t="s">
        <v>3449</v>
      </c>
    </row>
    <row r="2929" spans="5:5" x14ac:dyDescent="0.25">
      <c r="E2929" s="5" t="s">
        <v>3450</v>
      </c>
    </row>
    <row r="2930" spans="5:5" x14ac:dyDescent="0.25">
      <c r="E2930" s="5" t="s">
        <v>3451</v>
      </c>
    </row>
    <row r="2931" spans="5:5" x14ac:dyDescent="0.25">
      <c r="E2931" s="5" t="s">
        <v>3452</v>
      </c>
    </row>
    <row r="2932" spans="5:5" x14ac:dyDescent="0.25">
      <c r="E2932" s="5" t="s">
        <v>3453</v>
      </c>
    </row>
    <row r="2933" spans="5:5" x14ac:dyDescent="0.25">
      <c r="E2933" s="5" t="s">
        <v>3454</v>
      </c>
    </row>
    <row r="2934" spans="5:5" x14ac:dyDescent="0.25">
      <c r="E2934" s="5" t="s">
        <v>3455</v>
      </c>
    </row>
    <row r="2935" spans="5:5" x14ac:dyDescent="0.25">
      <c r="E2935" s="5" t="s">
        <v>3456</v>
      </c>
    </row>
    <row r="2936" spans="5:5" x14ac:dyDescent="0.25">
      <c r="E2936" s="5" t="s">
        <v>3457</v>
      </c>
    </row>
    <row r="2937" spans="5:5" x14ac:dyDescent="0.25">
      <c r="E2937" s="5" t="s">
        <v>3458</v>
      </c>
    </row>
    <row r="2938" spans="5:5" x14ac:dyDescent="0.25">
      <c r="E2938" s="5" t="s">
        <v>3459</v>
      </c>
    </row>
    <row r="2939" spans="5:5" x14ac:dyDescent="0.25">
      <c r="E2939" s="5" t="s">
        <v>3460</v>
      </c>
    </row>
    <row r="2940" spans="5:5" x14ac:dyDescent="0.25">
      <c r="E2940" s="5" t="s">
        <v>3461</v>
      </c>
    </row>
    <row r="2941" spans="5:5" x14ac:dyDescent="0.25">
      <c r="E2941" s="5" t="s">
        <v>3462</v>
      </c>
    </row>
    <row r="2942" spans="5:5" x14ac:dyDescent="0.25">
      <c r="E2942" s="5" t="s">
        <v>3463</v>
      </c>
    </row>
    <row r="2943" spans="5:5" x14ac:dyDescent="0.25">
      <c r="E2943" s="5" t="s">
        <v>3464</v>
      </c>
    </row>
    <row r="2944" spans="5:5" x14ac:dyDescent="0.25">
      <c r="E2944" s="5" t="s">
        <v>3465</v>
      </c>
    </row>
    <row r="2945" spans="5:5" x14ac:dyDescent="0.25">
      <c r="E2945" s="5" t="s">
        <v>3466</v>
      </c>
    </row>
    <row r="2946" spans="5:5" x14ac:dyDescent="0.25">
      <c r="E2946" s="5" t="s">
        <v>3467</v>
      </c>
    </row>
    <row r="2947" spans="5:5" x14ac:dyDescent="0.25">
      <c r="E2947" s="5" t="s">
        <v>3468</v>
      </c>
    </row>
    <row r="2948" spans="5:5" x14ac:dyDescent="0.25">
      <c r="E2948" s="5" t="s">
        <v>3469</v>
      </c>
    </row>
    <row r="2949" spans="5:5" x14ac:dyDescent="0.25">
      <c r="E2949" s="5" t="s">
        <v>3470</v>
      </c>
    </row>
    <row r="2950" spans="5:5" x14ac:dyDescent="0.25">
      <c r="E2950" s="5" t="s">
        <v>3471</v>
      </c>
    </row>
    <row r="2951" spans="5:5" x14ac:dyDescent="0.25">
      <c r="E2951" s="5" t="s">
        <v>3472</v>
      </c>
    </row>
    <row r="2952" spans="5:5" x14ac:dyDescent="0.25">
      <c r="E2952" s="5" t="s">
        <v>3473</v>
      </c>
    </row>
    <row r="2953" spans="5:5" x14ac:dyDescent="0.25">
      <c r="E2953" s="5" t="s">
        <v>3474</v>
      </c>
    </row>
    <row r="2954" spans="5:5" x14ac:dyDescent="0.25">
      <c r="E2954" s="5" t="s">
        <v>3475</v>
      </c>
    </row>
    <row r="2955" spans="5:5" x14ac:dyDescent="0.25">
      <c r="E2955" s="5" t="s">
        <v>3476</v>
      </c>
    </row>
    <row r="2956" spans="5:5" x14ac:dyDescent="0.25">
      <c r="E2956" s="5" t="s">
        <v>3477</v>
      </c>
    </row>
    <row r="2957" spans="5:5" x14ac:dyDescent="0.25">
      <c r="E2957" s="5" t="s">
        <v>3478</v>
      </c>
    </row>
    <row r="2958" spans="5:5" x14ac:dyDescent="0.25">
      <c r="E2958" s="5" t="s">
        <v>3479</v>
      </c>
    </row>
    <row r="2959" spans="5:5" x14ac:dyDescent="0.25">
      <c r="E2959" s="5" t="s">
        <v>3480</v>
      </c>
    </row>
    <row r="2960" spans="5:5" x14ac:dyDescent="0.25">
      <c r="E2960" s="5" t="s">
        <v>3481</v>
      </c>
    </row>
    <row r="2961" spans="5:5" x14ac:dyDescent="0.25">
      <c r="E2961" s="5" t="s">
        <v>3482</v>
      </c>
    </row>
    <row r="2962" spans="5:5" x14ac:dyDescent="0.25">
      <c r="E2962" s="5" t="s">
        <v>3483</v>
      </c>
    </row>
    <row r="2963" spans="5:5" x14ac:dyDescent="0.25">
      <c r="E2963" s="5" t="s">
        <v>3484</v>
      </c>
    </row>
    <row r="2964" spans="5:5" x14ac:dyDescent="0.25">
      <c r="E2964" s="5" t="s">
        <v>3485</v>
      </c>
    </row>
    <row r="2965" spans="5:5" x14ac:dyDescent="0.25">
      <c r="E2965" s="5" t="s">
        <v>3486</v>
      </c>
    </row>
    <row r="2966" spans="5:5" x14ac:dyDescent="0.25">
      <c r="E2966" s="5" t="s">
        <v>3487</v>
      </c>
    </row>
    <row r="2967" spans="5:5" x14ac:dyDescent="0.25">
      <c r="E2967" s="5" t="s">
        <v>3488</v>
      </c>
    </row>
    <row r="2968" spans="5:5" x14ac:dyDescent="0.25">
      <c r="E2968" s="5" t="s">
        <v>3489</v>
      </c>
    </row>
    <row r="2969" spans="5:5" x14ac:dyDescent="0.25">
      <c r="E2969" s="5" t="s">
        <v>3490</v>
      </c>
    </row>
    <row r="2970" spans="5:5" x14ac:dyDescent="0.25">
      <c r="E2970" s="5" t="s">
        <v>3491</v>
      </c>
    </row>
    <row r="2971" spans="5:5" x14ac:dyDescent="0.25">
      <c r="E2971" s="5" t="s">
        <v>3492</v>
      </c>
    </row>
    <row r="2972" spans="5:5" x14ac:dyDescent="0.25">
      <c r="E2972" s="5" t="s">
        <v>3493</v>
      </c>
    </row>
    <row r="2973" spans="5:5" x14ac:dyDescent="0.25">
      <c r="E2973" s="5" t="s">
        <v>3494</v>
      </c>
    </row>
    <row r="2974" spans="5:5" x14ac:dyDescent="0.25">
      <c r="E2974" s="5" t="s">
        <v>3495</v>
      </c>
    </row>
    <row r="2975" spans="5:5" x14ac:dyDescent="0.25">
      <c r="E2975" s="5" t="s">
        <v>3496</v>
      </c>
    </row>
    <row r="2976" spans="5:5" x14ac:dyDescent="0.25">
      <c r="E2976" s="5" t="s">
        <v>3497</v>
      </c>
    </row>
    <row r="2977" spans="5:5" x14ac:dyDescent="0.25">
      <c r="E2977" s="5" t="s">
        <v>3498</v>
      </c>
    </row>
    <row r="2978" spans="5:5" x14ac:dyDescent="0.25">
      <c r="E2978" s="5" t="s">
        <v>3499</v>
      </c>
    </row>
    <row r="2979" spans="5:5" x14ac:dyDescent="0.25">
      <c r="E2979" s="5" t="s">
        <v>3500</v>
      </c>
    </row>
    <row r="2980" spans="5:5" x14ac:dyDescent="0.25">
      <c r="E2980" s="5" t="s">
        <v>3501</v>
      </c>
    </row>
    <row r="2981" spans="5:5" x14ac:dyDescent="0.25">
      <c r="E2981" s="5" t="s">
        <v>3502</v>
      </c>
    </row>
    <row r="2982" spans="5:5" x14ac:dyDescent="0.25">
      <c r="E2982" s="5" t="s">
        <v>3503</v>
      </c>
    </row>
    <row r="2983" spans="5:5" x14ac:dyDescent="0.25">
      <c r="E2983" s="5" t="s">
        <v>3504</v>
      </c>
    </row>
    <row r="2984" spans="5:5" x14ac:dyDescent="0.25">
      <c r="E2984" s="5" t="s">
        <v>3505</v>
      </c>
    </row>
    <row r="2985" spans="5:5" x14ac:dyDescent="0.25">
      <c r="E2985" s="5" t="s">
        <v>3506</v>
      </c>
    </row>
    <row r="2986" spans="5:5" x14ac:dyDescent="0.25">
      <c r="E2986" s="5" t="s">
        <v>3507</v>
      </c>
    </row>
    <row r="2987" spans="5:5" x14ac:dyDescent="0.25">
      <c r="E2987" s="5" t="s">
        <v>3508</v>
      </c>
    </row>
    <row r="2988" spans="5:5" x14ac:dyDescent="0.25">
      <c r="E2988" s="5" t="s">
        <v>3509</v>
      </c>
    </row>
    <row r="2989" spans="5:5" x14ac:dyDescent="0.25">
      <c r="E2989" s="5" t="s">
        <v>3510</v>
      </c>
    </row>
    <row r="2990" spans="5:5" x14ac:dyDescent="0.25">
      <c r="E2990" s="5" t="s">
        <v>3511</v>
      </c>
    </row>
    <row r="2991" spans="5:5" x14ac:dyDescent="0.25">
      <c r="E2991" s="5" t="s">
        <v>3512</v>
      </c>
    </row>
    <row r="2992" spans="5:5" x14ac:dyDescent="0.25">
      <c r="E2992" s="5" t="s">
        <v>3513</v>
      </c>
    </row>
    <row r="2993" spans="5:5" x14ac:dyDescent="0.25">
      <c r="E2993" s="5" t="s">
        <v>3514</v>
      </c>
    </row>
    <row r="2994" spans="5:5" x14ac:dyDescent="0.25">
      <c r="E2994" s="5" t="s">
        <v>3515</v>
      </c>
    </row>
    <row r="2995" spans="5:5" x14ac:dyDescent="0.25">
      <c r="E2995" s="5" t="s">
        <v>3516</v>
      </c>
    </row>
    <row r="2996" spans="5:5" x14ac:dyDescent="0.25">
      <c r="E2996" s="5" t="s">
        <v>3517</v>
      </c>
    </row>
    <row r="2997" spans="5:5" x14ac:dyDescent="0.25">
      <c r="E2997" s="5" t="s">
        <v>3518</v>
      </c>
    </row>
    <row r="2998" spans="5:5" x14ac:dyDescent="0.25">
      <c r="E2998" s="5" t="s">
        <v>3519</v>
      </c>
    </row>
    <row r="2999" spans="5:5" x14ac:dyDescent="0.25">
      <c r="E2999" s="5" t="s">
        <v>3520</v>
      </c>
    </row>
    <row r="3000" spans="5:5" x14ac:dyDescent="0.25">
      <c r="E3000" s="5" t="s">
        <v>3521</v>
      </c>
    </row>
    <row r="3001" spans="5:5" x14ac:dyDescent="0.25">
      <c r="E3001" s="5" t="s">
        <v>3522</v>
      </c>
    </row>
    <row r="3002" spans="5:5" x14ac:dyDescent="0.25">
      <c r="E3002" s="5" t="s">
        <v>3523</v>
      </c>
    </row>
    <row r="3003" spans="5:5" x14ac:dyDescent="0.25">
      <c r="E3003" s="5" t="s">
        <v>3524</v>
      </c>
    </row>
    <row r="3004" spans="5:5" x14ac:dyDescent="0.25">
      <c r="E3004" s="5" t="s">
        <v>3525</v>
      </c>
    </row>
    <row r="3005" spans="5:5" x14ac:dyDescent="0.25">
      <c r="E3005" s="5" t="s">
        <v>3526</v>
      </c>
    </row>
    <row r="3006" spans="5:5" x14ac:dyDescent="0.25">
      <c r="E3006" s="5" t="s">
        <v>3527</v>
      </c>
    </row>
    <row r="3007" spans="5:5" x14ac:dyDescent="0.25">
      <c r="E3007" s="5" t="s">
        <v>3528</v>
      </c>
    </row>
    <row r="3008" spans="5:5" x14ac:dyDescent="0.25">
      <c r="E3008" s="5" t="s">
        <v>3529</v>
      </c>
    </row>
    <row r="3009" spans="5:5" x14ac:dyDescent="0.25">
      <c r="E3009" s="5" t="s">
        <v>3530</v>
      </c>
    </row>
    <row r="3010" spans="5:5" x14ac:dyDescent="0.25">
      <c r="E3010" s="5" t="s">
        <v>3531</v>
      </c>
    </row>
    <row r="3011" spans="5:5" x14ac:dyDescent="0.25">
      <c r="E3011" s="5" t="s">
        <v>3532</v>
      </c>
    </row>
    <row r="3012" spans="5:5" x14ac:dyDescent="0.25">
      <c r="E3012" s="5" t="s">
        <v>3533</v>
      </c>
    </row>
    <row r="3013" spans="5:5" x14ac:dyDescent="0.25">
      <c r="E3013" s="5" t="s">
        <v>3534</v>
      </c>
    </row>
    <row r="3014" spans="5:5" x14ac:dyDescent="0.25">
      <c r="E3014" s="5" t="s">
        <v>3535</v>
      </c>
    </row>
    <row r="3015" spans="5:5" x14ac:dyDescent="0.25">
      <c r="E3015" s="5" t="s">
        <v>3536</v>
      </c>
    </row>
    <row r="3016" spans="5:5" x14ac:dyDescent="0.25">
      <c r="E3016" s="5" t="s">
        <v>3537</v>
      </c>
    </row>
    <row r="3017" spans="5:5" x14ac:dyDescent="0.25">
      <c r="E3017" s="5" t="s">
        <v>3538</v>
      </c>
    </row>
    <row r="3018" spans="5:5" x14ac:dyDescent="0.25">
      <c r="E3018" s="5" t="s">
        <v>3539</v>
      </c>
    </row>
    <row r="3019" spans="5:5" x14ac:dyDescent="0.25">
      <c r="E3019" s="5" t="s">
        <v>3540</v>
      </c>
    </row>
    <row r="3020" spans="5:5" x14ac:dyDescent="0.25">
      <c r="E3020" s="5" t="s">
        <v>3541</v>
      </c>
    </row>
    <row r="3021" spans="5:5" x14ac:dyDescent="0.25">
      <c r="E3021" s="5" t="s">
        <v>3542</v>
      </c>
    </row>
    <row r="3022" spans="5:5" x14ac:dyDescent="0.25">
      <c r="E3022" s="5" t="s">
        <v>3543</v>
      </c>
    </row>
    <row r="3023" spans="5:5" x14ac:dyDescent="0.25">
      <c r="E3023" s="5" t="s">
        <v>3544</v>
      </c>
    </row>
    <row r="3024" spans="5:5" x14ac:dyDescent="0.25">
      <c r="E3024" s="5" t="s">
        <v>3545</v>
      </c>
    </row>
    <row r="3025" spans="5:5" x14ac:dyDescent="0.25">
      <c r="E3025" s="5" t="s">
        <v>3546</v>
      </c>
    </row>
    <row r="3026" spans="5:5" x14ac:dyDescent="0.25">
      <c r="E3026" s="5" t="s">
        <v>3547</v>
      </c>
    </row>
    <row r="3027" spans="5:5" x14ac:dyDescent="0.25">
      <c r="E3027" s="5" t="s">
        <v>3548</v>
      </c>
    </row>
    <row r="3028" spans="5:5" x14ac:dyDescent="0.25">
      <c r="E3028" s="5" t="s">
        <v>3549</v>
      </c>
    </row>
    <row r="3029" spans="5:5" x14ac:dyDescent="0.25">
      <c r="E3029" s="5" t="s">
        <v>3550</v>
      </c>
    </row>
    <row r="3030" spans="5:5" x14ac:dyDescent="0.25">
      <c r="E3030" s="5" t="s">
        <v>3551</v>
      </c>
    </row>
    <row r="3031" spans="5:5" x14ac:dyDescent="0.25">
      <c r="E3031" s="5" t="s">
        <v>3552</v>
      </c>
    </row>
    <row r="3032" spans="5:5" x14ac:dyDescent="0.25">
      <c r="E3032" s="5" t="s">
        <v>3553</v>
      </c>
    </row>
    <row r="3033" spans="5:5" x14ac:dyDescent="0.25">
      <c r="E3033" s="5" t="s">
        <v>3554</v>
      </c>
    </row>
    <row r="3034" spans="5:5" x14ac:dyDescent="0.25">
      <c r="E3034" s="5" t="s">
        <v>3555</v>
      </c>
    </row>
    <row r="3035" spans="5:5" x14ac:dyDescent="0.25">
      <c r="E3035" s="5" t="s">
        <v>3556</v>
      </c>
    </row>
    <row r="3036" spans="5:5" x14ac:dyDescent="0.25">
      <c r="E3036" s="5" t="s">
        <v>3557</v>
      </c>
    </row>
    <row r="3037" spans="5:5" x14ac:dyDescent="0.25">
      <c r="E3037" s="5" t="s">
        <v>3558</v>
      </c>
    </row>
    <row r="3038" spans="5:5" x14ac:dyDescent="0.25">
      <c r="E3038" s="5" t="s">
        <v>3559</v>
      </c>
    </row>
    <row r="3039" spans="5:5" x14ac:dyDescent="0.25">
      <c r="E3039" s="5" t="s">
        <v>3560</v>
      </c>
    </row>
    <row r="3040" spans="5:5" x14ac:dyDescent="0.25">
      <c r="E3040" s="5" t="s">
        <v>3561</v>
      </c>
    </row>
    <row r="3041" spans="5:5" x14ac:dyDescent="0.25">
      <c r="E3041" s="5" t="s">
        <v>3562</v>
      </c>
    </row>
    <row r="3042" spans="5:5" x14ac:dyDescent="0.25">
      <c r="E3042" s="5" t="s">
        <v>3563</v>
      </c>
    </row>
    <row r="3043" spans="5:5" x14ac:dyDescent="0.25">
      <c r="E3043" s="5" t="s">
        <v>3564</v>
      </c>
    </row>
    <row r="3044" spans="5:5" x14ac:dyDescent="0.25">
      <c r="E3044" s="5" t="s">
        <v>3565</v>
      </c>
    </row>
    <row r="3045" spans="5:5" x14ac:dyDescent="0.25">
      <c r="E3045" s="5" t="s">
        <v>3566</v>
      </c>
    </row>
    <row r="3046" spans="5:5" x14ac:dyDescent="0.25">
      <c r="E3046" s="5" t="s">
        <v>3567</v>
      </c>
    </row>
    <row r="3047" spans="5:5" x14ac:dyDescent="0.25">
      <c r="E3047" s="5" t="s">
        <v>3568</v>
      </c>
    </row>
    <row r="3048" spans="5:5" x14ac:dyDescent="0.25">
      <c r="E3048" s="5" t="s">
        <v>3569</v>
      </c>
    </row>
    <row r="3049" spans="5:5" x14ac:dyDescent="0.25">
      <c r="E3049" s="5" t="s">
        <v>3570</v>
      </c>
    </row>
    <row r="3050" spans="5:5" x14ac:dyDescent="0.25">
      <c r="E3050" s="5" t="s">
        <v>3571</v>
      </c>
    </row>
    <row r="3051" spans="5:5" x14ac:dyDescent="0.25">
      <c r="E3051" s="5" t="s">
        <v>3572</v>
      </c>
    </row>
    <row r="3052" spans="5:5" x14ac:dyDescent="0.25">
      <c r="E3052" s="5" t="s">
        <v>3573</v>
      </c>
    </row>
    <row r="3053" spans="5:5" x14ac:dyDescent="0.25">
      <c r="E3053" s="5" t="s">
        <v>3574</v>
      </c>
    </row>
    <row r="3054" spans="5:5" x14ac:dyDescent="0.25">
      <c r="E3054" s="5" t="s">
        <v>3575</v>
      </c>
    </row>
    <row r="3055" spans="5:5" x14ac:dyDescent="0.25">
      <c r="E3055" s="5" t="s">
        <v>3576</v>
      </c>
    </row>
    <row r="3056" spans="5:5" x14ac:dyDescent="0.25">
      <c r="E3056" s="5" t="s">
        <v>3577</v>
      </c>
    </row>
    <row r="3057" spans="5:5" x14ac:dyDescent="0.25">
      <c r="E3057" s="5" t="s">
        <v>3578</v>
      </c>
    </row>
    <row r="3058" spans="5:5" x14ac:dyDescent="0.25">
      <c r="E3058" s="5" t="s">
        <v>3579</v>
      </c>
    </row>
    <row r="3059" spans="5:5" x14ac:dyDescent="0.25">
      <c r="E3059" s="5" t="s">
        <v>3580</v>
      </c>
    </row>
    <row r="3060" spans="5:5" x14ac:dyDescent="0.25">
      <c r="E3060" s="5" t="s">
        <v>3581</v>
      </c>
    </row>
    <row r="3061" spans="5:5" x14ac:dyDescent="0.25">
      <c r="E3061" s="5" t="s">
        <v>3582</v>
      </c>
    </row>
    <row r="3062" spans="5:5" x14ac:dyDescent="0.25">
      <c r="E3062" s="5" t="s">
        <v>3583</v>
      </c>
    </row>
    <row r="3063" spans="5:5" x14ac:dyDescent="0.25">
      <c r="E3063" s="5" t="s">
        <v>3584</v>
      </c>
    </row>
    <row r="3064" spans="5:5" x14ac:dyDescent="0.25">
      <c r="E3064" s="5" t="s">
        <v>3585</v>
      </c>
    </row>
    <row r="3065" spans="5:5" x14ac:dyDescent="0.25">
      <c r="E3065" s="5" t="s">
        <v>3586</v>
      </c>
    </row>
    <row r="3066" spans="5:5" x14ac:dyDescent="0.25">
      <c r="E3066" s="5" t="s">
        <v>3587</v>
      </c>
    </row>
    <row r="3067" spans="5:5" x14ac:dyDescent="0.25">
      <c r="E3067" s="5" t="s">
        <v>3588</v>
      </c>
    </row>
    <row r="3068" spans="5:5" x14ac:dyDescent="0.25">
      <c r="E3068" s="5" t="s">
        <v>3589</v>
      </c>
    </row>
    <row r="3069" spans="5:5" x14ac:dyDescent="0.25">
      <c r="E3069" s="5" t="s">
        <v>3590</v>
      </c>
    </row>
    <row r="3070" spans="5:5" x14ac:dyDescent="0.25">
      <c r="E3070" s="5" t="s">
        <v>3591</v>
      </c>
    </row>
    <row r="3071" spans="5:5" x14ac:dyDescent="0.25">
      <c r="E3071" s="5" t="s">
        <v>3592</v>
      </c>
    </row>
    <row r="3072" spans="5:5" x14ac:dyDescent="0.25">
      <c r="E3072" s="5" t="s">
        <v>3593</v>
      </c>
    </row>
    <row r="3073" spans="5:5" x14ac:dyDescent="0.25">
      <c r="E3073" s="5" t="s">
        <v>3594</v>
      </c>
    </row>
    <row r="3074" spans="5:5" x14ac:dyDescent="0.25">
      <c r="E3074" s="5" t="s">
        <v>3595</v>
      </c>
    </row>
    <row r="3075" spans="5:5" x14ac:dyDescent="0.25">
      <c r="E3075" s="5" t="s">
        <v>3596</v>
      </c>
    </row>
    <row r="3076" spans="5:5" x14ac:dyDescent="0.25">
      <c r="E3076" s="5" t="s">
        <v>3597</v>
      </c>
    </row>
    <row r="3077" spans="5:5" x14ac:dyDescent="0.25">
      <c r="E3077" s="5" t="s">
        <v>3598</v>
      </c>
    </row>
    <row r="3078" spans="5:5" x14ac:dyDescent="0.25">
      <c r="E3078" s="5" t="s">
        <v>3599</v>
      </c>
    </row>
    <row r="3079" spans="5:5" x14ac:dyDescent="0.25">
      <c r="E3079" s="5" t="s">
        <v>3600</v>
      </c>
    </row>
    <row r="3080" spans="5:5" x14ac:dyDescent="0.25">
      <c r="E3080" s="5" t="s">
        <v>3601</v>
      </c>
    </row>
    <row r="3081" spans="5:5" x14ac:dyDescent="0.25">
      <c r="E3081" s="5" t="s">
        <v>3602</v>
      </c>
    </row>
    <row r="3082" spans="5:5" x14ac:dyDescent="0.25">
      <c r="E3082" s="5" t="s">
        <v>3603</v>
      </c>
    </row>
    <row r="3083" spans="5:5" x14ac:dyDescent="0.25">
      <c r="E3083" s="5" t="s">
        <v>3604</v>
      </c>
    </row>
    <row r="3084" spans="5:5" x14ac:dyDescent="0.25">
      <c r="E3084" s="5" t="s">
        <v>3605</v>
      </c>
    </row>
    <row r="3085" spans="5:5" x14ac:dyDescent="0.25">
      <c r="E3085" s="5" t="s">
        <v>3606</v>
      </c>
    </row>
    <row r="3086" spans="5:5" x14ac:dyDescent="0.25">
      <c r="E3086" s="5" t="s">
        <v>3607</v>
      </c>
    </row>
    <row r="3087" spans="5:5" x14ac:dyDescent="0.25">
      <c r="E3087" s="5" t="s">
        <v>3608</v>
      </c>
    </row>
    <row r="3088" spans="5:5" x14ac:dyDescent="0.25">
      <c r="E3088" s="5" t="s">
        <v>3609</v>
      </c>
    </row>
    <row r="3089" spans="5:5" x14ac:dyDescent="0.25">
      <c r="E3089" s="5" t="s">
        <v>3610</v>
      </c>
    </row>
    <row r="3090" spans="5:5" x14ac:dyDescent="0.25">
      <c r="E3090" s="5" t="s">
        <v>3611</v>
      </c>
    </row>
    <row r="3091" spans="5:5" x14ac:dyDescent="0.25">
      <c r="E3091" s="5" t="s">
        <v>3612</v>
      </c>
    </row>
    <row r="3092" spans="5:5" x14ac:dyDescent="0.25">
      <c r="E3092" s="5" t="s">
        <v>3613</v>
      </c>
    </row>
    <row r="3093" spans="5:5" x14ac:dyDescent="0.25">
      <c r="E3093" s="5" t="s">
        <v>3614</v>
      </c>
    </row>
    <row r="3094" spans="5:5" x14ac:dyDescent="0.25">
      <c r="E3094" s="5" t="s">
        <v>3615</v>
      </c>
    </row>
    <row r="3095" spans="5:5" x14ac:dyDescent="0.25">
      <c r="E3095" s="5" t="s">
        <v>3616</v>
      </c>
    </row>
    <row r="3096" spans="5:5" x14ac:dyDescent="0.25">
      <c r="E3096" s="5" t="s">
        <v>3617</v>
      </c>
    </row>
    <row r="3097" spans="5:5" x14ac:dyDescent="0.25">
      <c r="E3097" s="5" t="s">
        <v>3618</v>
      </c>
    </row>
    <row r="3098" spans="5:5" x14ac:dyDescent="0.25">
      <c r="E3098" s="5" t="s">
        <v>3619</v>
      </c>
    </row>
    <row r="3099" spans="5:5" x14ac:dyDescent="0.25">
      <c r="E3099" s="5" t="s">
        <v>3620</v>
      </c>
    </row>
    <row r="3100" spans="5:5" x14ac:dyDescent="0.25">
      <c r="E3100" s="5" t="s">
        <v>3621</v>
      </c>
    </row>
    <row r="3101" spans="5:5" x14ac:dyDescent="0.25">
      <c r="E3101" s="5" t="s">
        <v>3622</v>
      </c>
    </row>
    <row r="3102" spans="5:5" x14ac:dyDescent="0.25">
      <c r="E3102" s="5" t="s">
        <v>3623</v>
      </c>
    </row>
    <row r="3103" spans="5:5" x14ac:dyDescent="0.25">
      <c r="E3103" s="5" t="s">
        <v>3624</v>
      </c>
    </row>
    <row r="3104" spans="5:5" x14ac:dyDescent="0.25">
      <c r="E3104" s="5" t="s">
        <v>3625</v>
      </c>
    </row>
    <row r="3105" spans="5:5" x14ac:dyDescent="0.25">
      <c r="E3105" s="5" t="s">
        <v>3626</v>
      </c>
    </row>
    <row r="3106" spans="5:5" x14ac:dyDescent="0.25">
      <c r="E3106" s="5" t="s">
        <v>3627</v>
      </c>
    </row>
    <row r="3107" spans="5:5" x14ac:dyDescent="0.25">
      <c r="E3107" s="5" t="s">
        <v>3628</v>
      </c>
    </row>
    <row r="3108" spans="5:5" x14ac:dyDescent="0.25">
      <c r="E3108" s="5" t="s">
        <v>3629</v>
      </c>
    </row>
    <row r="3109" spans="5:5" x14ac:dyDescent="0.25">
      <c r="E3109" s="5" t="s">
        <v>3630</v>
      </c>
    </row>
    <row r="3110" spans="5:5" x14ac:dyDescent="0.25">
      <c r="E3110" s="5" t="s">
        <v>3631</v>
      </c>
    </row>
    <row r="3111" spans="5:5" x14ac:dyDescent="0.25">
      <c r="E3111" s="5" t="s">
        <v>3632</v>
      </c>
    </row>
    <row r="3112" spans="5:5" x14ac:dyDescent="0.25">
      <c r="E3112" s="5" t="s">
        <v>3633</v>
      </c>
    </row>
    <row r="3113" spans="5:5" x14ac:dyDescent="0.25">
      <c r="E3113" s="5" t="s">
        <v>3634</v>
      </c>
    </row>
    <row r="3114" spans="5:5" x14ac:dyDescent="0.25">
      <c r="E3114" s="5" t="s">
        <v>3635</v>
      </c>
    </row>
    <row r="3115" spans="5:5" x14ac:dyDescent="0.25">
      <c r="E3115" s="5" t="s">
        <v>3636</v>
      </c>
    </row>
    <row r="3116" spans="5:5" x14ac:dyDescent="0.25">
      <c r="E3116" s="5" t="s">
        <v>3637</v>
      </c>
    </row>
    <row r="3117" spans="5:5" x14ac:dyDescent="0.25">
      <c r="E3117" s="5" t="s">
        <v>3638</v>
      </c>
    </row>
    <row r="3118" spans="5:5" x14ac:dyDescent="0.25">
      <c r="E3118" s="5" t="s">
        <v>3639</v>
      </c>
    </row>
    <row r="3119" spans="5:5" x14ac:dyDescent="0.25">
      <c r="E3119" s="5" t="s">
        <v>3640</v>
      </c>
    </row>
    <row r="3120" spans="5:5" x14ac:dyDescent="0.25">
      <c r="E3120" s="5" t="s">
        <v>3641</v>
      </c>
    </row>
    <row r="3121" spans="5:5" x14ac:dyDescent="0.25">
      <c r="E3121" s="5" t="s">
        <v>3642</v>
      </c>
    </row>
    <row r="3122" spans="5:5" x14ac:dyDescent="0.25">
      <c r="E3122" s="5" t="s">
        <v>3643</v>
      </c>
    </row>
    <row r="3123" spans="5:5" x14ac:dyDescent="0.25">
      <c r="E3123" s="5" t="s">
        <v>3644</v>
      </c>
    </row>
    <row r="3124" spans="5:5" x14ac:dyDescent="0.25">
      <c r="E3124" s="5" t="s">
        <v>3645</v>
      </c>
    </row>
    <row r="3125" spans="5:5" x14ac:dyDescent="0.25">
      <c r="E3125" s="5" t="s">
        <v>3646</v>
      </c>
    </row>
    <row r="3126" spans="5:5" x14ac:dyDescent="0.25">
      <c r="E3126" s="5" t="s">
        <v>3647</v>
      </c>
    </row>
    <row r="3127" spans="5:5" x14ac:dyDescent="0.25">
      <c r="E3127" s="5" t="s">
        <v>3648</v>
      </c>
    </row>
    <row r="3128" spans="5:5" x14ac:dyDescent="0.25">
      <c r="E3128" s="5" t="s">
        <v>3649</v>
      </c>
    </row>
    <row r="3129" spans="5:5" x14ac:dyDescent="0.25">
      <c r="E3129" s="5" t="s">
        <v>3650</v>
      </c>
    </row>
    <row r="3130" spans="5:5" x14ac:dyDescent="0.25">
      <c r="E3130" s="5" t="s">
        <v>3651</v>
      </c>
    </row>
    <row r="3131" spans="5:5" x14ac:dyDescent="0.25">
      <c r="E3131" s="5" t="s">
        <v>3652</v>
      </c>
    </row>
    <row r="3132" spans="5:5" x14ac:dyDescent="0.25">
      <c r="E3132" s="5" t="s">
        <v>3653</v>
      </c>
    </row>
    <row r="3133" spans="5:5" x14ac:dyDescent="0.25">
      <c r="E3133" s="5" t="s">
        <v>3654</v>
      </c>
    </row>
    <row r="3134" spans="5:5" x14ac:dyDescent="0.25">
      <c r="E3134" s="5" t="s">
        <v>3655</v>
      </c>
    </row>
    <row r="3135" spans="5:5" x14ac:dyDescent="0.25">
      <c r="E3135" s="5" t="s">
        <v>3656</v>
      </c>
    </row>
    <row r="3136" spans="5:5" x14ac:dyDescent="0.25">
      <c r="E3136" s="5" t="s">
        <v>3657</v>
      </c>
    </row>
    <row r="3137" spans="5:5" x14ac:dyDescent="0.25">
      <c r="E3137" s="5" t="s">
        <v>3658</v>
      </c>
    </row>
    <row r="3138" spans="5:5" x14ac:dyDescent="0.25">
      <c r="E3138" s="5" t="s">
        <v>3659</v>
      </c>
    </row>
    <row r="3139" spans="5:5" x14ac:dyDescent="0.25">
      <c r="E3139" s="5" t="s">
        <v>3660</v>
      </c>
    </row>
    <row r="3140" spans="5:5" x14ac:dyDescent="0.25">
      <c r="E3140" s="5" t="s">
        <v>3661</v>
      </c>
    </row>
    <row r="3141" spans="5:5" x14ac:dyDescent="0.25">
      <c r="E3141" s="5" t="s">
        <v>3662</v>
      </c>
    </row>
    <row r="3142" spans="5:5" x14ac:dyDescent="0.25">
      <c r="E3142" s="5" t="s">
        <v>3663</v>
      </c>
    </row>
    <row r="3143" spans="5:5" x14ac:dyDescent="0.25">
      <c r="E3143" s="5" t="s">
        <v>3664</v>
      </c>
    </row>
    <row r="3144" spans="5:5" x14ac:dyDescent="0.25">
      <c r="E3144" s="5" t="s">
        <v>3665</v>
      </c>
    </row>
    <row r="3145" spans="5:5" x14ac:dyDescent="0.25">
      <c r="E3145" s="5" t="s">
        <v>3666</v>
      </c>
    </row>
    <row r="3146" spans="5:5" x14ac:dyDescent="0.25">
      <c r="E3146" s="5" t="s">
        <v>3667</v>
      </c>
    </row>
    <row r="3147" spans="5:5" x14ac:dyDescent="0.25">
      <c r="E3147" s="5" t="s">
        <v>3668</v>
      </c>
    </row>
    <row r="3148" spans="5:5" x14ac:dyDescent="0.25">
      <c r="E3148" s="5" t="s">
        <v>3669</v>
      </c>
    </row>
    <row r="3149" spans="5:5" x14ac:dyDescent="0.25">
      <c r="E3149" s="5" t="s">
        <v>3670</v>
      </c>
    </row>
    <row r="3150" spans="5:5" x14ac:dyDescent="0.25">
      <c r="E3150" s="5" t="s">
        <v>3671</v>
      </c>
    </row>
    <row r="3151" spans="5:5" x14ac:dyDescent="0.25">
      <c r="E3151" s="5" t="s">
        <v>3672</v>
      </c>
    </row>
    <row r="3152" spans="5:5" x14ac:dyDescent="0.25">
      <c r="E3152" s="5" t="s">
        <v>3673</v>
      </c>
    </row>
    <row r="3153" spans="5:5" x14ac:dyDescent="0.25">
      <c r="E3153" s="5" t="s">
        <v>3674</v>
      </c>
    </row>
    <row r="3154" spans="5:5" x14ac:dyDescent="0.25">
      <c r="E3154" s="5" t="s">
        <v>3675</v>
      </c>
    </row>
    <row r="3155" spans="5:5" x14ac:dyDescent="0.25">
      <c r="E3155" s="5" t="s">
        <v>3676</v>
      </c>
    </row>
    <row r="3156" spans="5:5" x14ac:dyDescent="0.25">
      <c r="E3156" s="5" t="s">
        <v>3677</v>
      </c>
    </row>
    <row r="3157" spans="5:5" x14ac:dyDescent="0.25">
      <c r="E3157" s="5" t="s">
        <v>3678</v>
      </c>
    </row>
    <row r="3158" spans="5:5" x14ac:dyDescent="0.25">
      <c r="E3158" s="5" t="s">
        <v>3679</v>
      </c>
    </row>
    <row r="3159" spans="5:5" x14ac:dyDescent="0.25">
      <c r="E3159" s="5" t="s">
        <v>3680</v>
      </c>
    </row>
    <row r="3160" spans="5:5" x14ac:dyDescent="0.25">
      <c r="E3160" s="5" t="s">
        <v>3681</v>
      </c>
    </row>
    <row r="3161" spans="5:5" x14ac:dyDescent="0.25">
      <c r="E3161" s="5" t="s">
        <v>3682</v>
      </c>
    </row>
    <row r="3162" spans="5:5" x14ac:dyDescent="0.25">
      <c r="E3162" s="5" t="s">
        <v>3683</v>
      </c>
    </row>
    <row r="3163" spans="5:5" x14ac:dyDescent="0.25">
      <c r="E3163" s="5" t="s">
        <v>3684</v>
      </c>
    </row>
    <row r="3164" spans="5:5" x14ac:dyDescent="0.25">
      <c r="E3164" s="5" t="s">
        <v>3685</v>
      </c>
    </row>
    <row r="3165" spans="5:5" x14ac:dyDescent="0.25">
      <c r="E3165" s="5" t="s">
        <v>3686</v>
      </c>
    </row>
    <row r="3166" spans="5:5" x14ac:dyDescent="0.25">
      <c r="E3166" s="5" t="s">
        <v>3687</v>
      </c>
    </row>
    <row r="3167" spans="5:5" x14ac:dyDescent="0.25">
      <c r="E3167" s="5" t="s">
        <v>3688</v>
      </c>
    </row>
    <row r="3168" spans="5:5" x14ac:dyDescent="0.25">
      <c r="E3168" s="5" t="s">
        <v>3689</v>
      </c>
    </row>
    <row r="3169" spans="5:5" x14ac:dyDescent="0.25">
      <c r="E3169" s="5" t="s">
        <v>3690</v>
      </c>
    </row>
    <row r="3170" spans="5:5" x14ac:dyDescent="0.25">
      <c r="E3170" s="5" t="s">
        <v>3691</v>
      </c>
    </row>
    <row r="3171" spans="5:5" x14ac:dyDescent="0.25">
      <c r="E3171" s="5" t="s">
        <v>3692</v>
      </c>
    </row>
    <row r="3172" spans="5:5" x14ac:dyDescent="0.25">
      <c r="E3172" s="5" t="s">
        <v>3693</v>
      </c>
    </row>
    <row r="3173" spans="5:5" x14ac:dyDescent="0.25">
      <c r="E3173" s="5" t="s">
        <v>3694</v>
      </c>
    </row>
    <row r="3174" spans="5:5" x14ac:dyDescent="0.25">
      <c r="E3174" s="5" t="s">
        <v>3695</v>
      </c>
    </row>
    <row r="3175" spans="5:5" x14ac:dyDescent="0.25">
      <c r="E3175" s="5" t="s">
        <v>3696</v>
      </c>
    </row>
    <row r="3176" spans="5:5" x14ac:dyDescent="0.25">
      <c r="E3176" s="5" t="s">
        <v>3697</v>
      </c>
    </row>
    <row r="3177" spans="5:5" x14ac:dyDescent="0.25">
      <c r="E3177" s="5" t="s">
        <v>3698</v>
      </c>
    </row>
    <row r="3178" spans="5:5" x14ac:dyDescent="0.25">
      <c r="E3178" s="5" t="s">
        <v>3699</v>
      </c>
    </row>
    <row r="3179" spans="5:5" x14ac:dyDescent="0.25">
      <c r="E3179" s="5" t="s">
        <v>3700</v>
      </c>
    </row>
    <row r="3180" spans="5:5" x14ac:dyDescent="0.25">
      <c r="E3180" s="5" t="s">
        <v>3701</v>
      </c>
    </row>
    <row r="3181" spans="5:5" x14ac:dyDescent="0.25">
      <c r="E3181" s="5" t="s">
        <v>3702</v>
      </c>
    </row>
    <row r="3182" spans="5:5" x14ac:dyDescent="0.25">
      <c r="E3182" s="5" t="s">
        <v>3703</v>
      </c>
    </row>
    <row r="3183" spans="5:5" x14ac:dyDescent="0.25">
      <c r="E3183" s="5" t="s">
        <v>3704</v>
      </c>
    </row>
    <row r="3184" spans="5:5" x14ac:dyDescent="0.25">
      <c r="E3184" s="5" t="s">
        <v>3705</v>
      </c>
    </row>
    <row r="3185" spans="5:5" x14ac:dyDescent="0.25">
      <c r="E3185" s="5" t="s">
        <v>3706</v>
      </c>
    </row>
    <row r="3186" spans="5:5" x14ac:dyDescent="0.25">
      <c r="E3186" s="5" t="s">
        <v>3707</v>
      </c>
    </row>
    <row r="3187" spans="5:5" x14ac:dyDescent="0.25">
      <c r="E3187" s="5" t="s">
        <v>3708</v>
      </c>
    </row>
    <row r="3188" spans="5:5" x14ac:dyDescent="0.25">
      <c r="E3188" s="5" t="s">
        <v>3709</v>
      </c>
    </row>
    <row r="3189" spans="5:5" x14ac:dyDescent="0.25">
      <c r="E3189" s="5" t="s">
        <v>3710</v>
      </c>
    </row>
    <row r="3190" spans="5:5" x14ac:dyDescent="0.25">
      <c r="E3190" s="5" t="s">
        <v>3711</v>
      </c>
    </row>
    <row r="3191" spans="5:5" x14ac:dyDescent="0.25">
      <c r="E3191" s="5" t="s">
        <v>3712</v>
      </c>
    </row>
    <row r="3192" spans="5:5" x14ac:dyDescent="0.25">
      <c r="E3192" s="5" t="s">
        <v>3713</v>
      </c>
    </row>
    <row r="3193" spans="5:5" x14ac:dyDescent="0.25">
      <c r="E3193" s="5" t="s">
        <v>3714</v>
      </c>
    </row>
    <row r="3194" spans="5:5" x14ac:dyDescent="0.25">
      <c r="E3194" s="5" t="s">
        <v>3715</v>
      </c>
    </row>
    <row r="3195" spans="5:5" x14ac:dyDescent="0.25">
      <c r="E3195" s="5" t="s">
        <v>3716</v>
      </c>
    </row>
    <row r="3196" spans="5:5" x14ac:dyDescent="0.25">
      <c r="E3196" s="5" t="s">
        <v>3717</v>
      </c>
    </row>
    <row r="3197" spans="5:5" x14ac:dyDescent="0.25">
      <c r="E3197" s="5" t="s">
        <v>3718</v>
      </c>
    </row>
    <row r="3198" spans="5:5" x14ac:dyDescent="0.25">
      <c r="E3198" s="5" t="s">
        <v>3719</v>
      </c>
    </row>
    <row r="3199" spans="5:5" x14ac:dyDescent="0.25">
      <c r="E3199" s="5" t="s">
        <v>3720</v>
      </c>
    </row>
    <row r="3200" spans="5:5" x14ac:dyDescent="0.25">
      <c r="E3200" s="5" t="s">
        <v>3721</v>
      </c>
    </row>
    <row r="3201" spans="5:5" x14ac:dyDescent="0.25">
      <c r="E3201" s="5" t="s">
        <v>3722</v>
      </c>
    </row>
    <row r="3202" spans="5:5" x14ac:dyDescent="0.25">
      <c r="E3202" s="5" t="s">
        <v>3723</v>
      </c>
    </row>
    <row r="3203" spans="5:5" x14ac:dyDescent="0.25">
      <c r="E3203" s="5" t="s">
        <v>3724</v>
      </c>
    </row>
    <row r="3204" spans="5:5" x14ac:dyDescent="0.25">
      <c r="E3204" s="5" t="s">
        <v>3725</v>
      </c>
    </row>
    <row r="3205" spans="5:5" x14ac:dyDescent="0.25">
      <c r="E3205" s="5" t="s">
        <v>3726</v>
      </c>
    </row>
    <row r="3206" spans="5:5" x14ac:dyDescent="0.25">
      <c r="E3206" s="5" t="s">
        <v>3727</v>
      </c>
    </row>
    <row r="3207" spans="5:5" x14ac:dyDescent="0.25">
      <c r="E3207" s="5" t="s">
        <v>3728</v>
      </c>
    </row>
    <row r="3208" spans="5:5" x14ac:dyDescent="0.25">
      <c r="E3208" s="5" t="s">
        <v>3729</v>
      </c>
    </row>
    <row r="3209" spans="5:5" x14ac:dyDescent="0.25">
      <c r="E3209" s="5" t="s">
        <v>3730</v>
      </c>
    </row>
    <row r="3210" spans="5:5" x14ac:dyDescent="0.25">
      <c r="E3210" s="5" t="s">
        <v>3731</v>
      </c>
    </row>
    <row r="3211" spans="5:5" x14ac:dyDescent="0.25">
      <c r="E3211" s="5" t="s">
        <v>3732</v>
      </c>
    </row>
    <row r="3212" spans="5:5" x14ac:dyDescent="0.25">
      <c r="E3212" s="5" t="s">
        <v>3733</v>
      </c>
    </row>
    <row r="3213" spans="5:5" x14ac:dyDescent="0.25">
      <c r="E3213" s="5" t="s">
        <v>3734</v>
      </c>
    </row>
    <row r="3214" spans="5:5" x14ac:dyDescent="0.25">
      <c r="E3214" s="5" t="s">
        <v>3735</v>
      </c>
    </row>
    <row r="3215" spans="5:5" x14ac:dyDescent="0.25">
      <c r="E3215" s="5" t="s">
        <v>3736</v>
      </c>
    </row>
    <row r="3216" spans="5:5" x14ac:dyDescent="0.25">
      <c r="E3216" s="5" t="s">
        <v>3737</v>
      </c>
    </row>
    <row r="3217" spans="5:5" x14ac:dyDescent="0.25">
      <c r="E3217" s="5" t="s">
        <v>3738</v>
      </c>
    </row>
    <row r="3218" spans="5:5" x14ac:dyDescent="0.25">
      <c r="E3218" s="5" t="s">
        <v>3739</v>
      </c>
    </row>
    <row r="3219" spans="5:5" x14ac:dyDescent="0.25">
      <c r="E3219" s="5" t="s">
        <v>3740</v>
      </c>
    </row>
    <row r="3220" spans="5:5" x14ac:dyDescent="0.25">
      <c r="E3220" s="5" t="s">
        <v>3741</v>
      </c>
    </row>
    <row r="3221" spans="5:5" x14ac:dyDescent="0.25">
      <c r="E3221" s="5" t="s">
        <v>3742</v>
      </c>
    </row>
    <row r="3222" spans="5:5" x14ac:dyDescent="0.25">
      <c r="E3222" s="5" t="s">
        <v>3743</v>
      </c>
    </row>
    <row r="3223" spans="5:5" x14ac:dyDescent="0.25">
      <c r="E3223" s="5" t="s">
        <v>3744</v>
      </c>
    </row>
    <row r="3224" spans="5:5" x14ac:dyDescent="0.25">
      <c r="E3224" s="5" t="s">
        <v>3745</v>
      </c>
    </row>
    <row r="3225" spans="5:5" x14ac:dyDescent="0.25">
      <c r="E3225" s="5" t="s">
        <v>3746</v>
      </c>
    </row>
    <row r="3226" spans="5:5" x14ac:dyDescent="0.25">
      <c r="E3226" s="5" t="s">
        <v>3747</v>
      </c>
    </row>
    <row r="3227" spans="5:5" x14ac:dyDescent="0.25">
      <c r="E3227" s="5" t="s">
        <v>3748</v>
      </c>
    </row>
    <row r="3228" spans="5:5" x14ac:dyDescent="0.25">
      <c r="E3228" s="5" t="s">
        <v>3749</v>
      </c>
    </row>
    <row r="3229" spans="5:5" x14ac:dyDescent="0.25">
      <c r="E3229" s="5" t="s">
        <v>3750</v>
      </c>
    </row>
    <row r="3230" spans="5:5" x14ac:dyDescent="0.25">
      <c r="E3230" s="5" t="s">
        <v>3751</v>
      </c>
    </row>
    <row r="3231" spans="5:5" x14ac:dyDescent="0.25">
      <c r="E3231" s="5" t="s">
        <v>3752</v>
      </c>
    </row>
    <row r="3232" spans="5:5" x14ac:dyDescent="0.25">
      <c r="E3232" s="5" t="s">
        <v>3753</v>
      </c>
    </row>
    <row r="3233" spans="5:5" x14ac:dyDescent="0.25">
      <c r="E3233" s="5" t="s">
        <v>3754</v>
      </c>
    </row>
    <row r="3234" spans="5:5" x14ac:dyDescent="0.25">
      <c r="E3234" s="5" t="s">
        <v>3755</v>
      </c>
    </row>
    <row r="3235" spans="5:5" x14ac:dyDescent="0.25">
      <c r="E3235" s="5" t="s">
        <v>3756</v>
      </c>
    </row>
    <row r="3236" spans="5:5" x14ac:dyDescent="0.25">
      <c r="E3236" s="5" t="s">
        <v>3757</v>
      </c>
    </row>
    <row r="3237" spans="5:5" x14ac:dyDescent="0.25">
      <c r="E3237" s="5" t="s">
        <v>3758</v>
      </c>
    </row>
    <row r="3238" spans="5:5" x14ac:dyDescent="0.25">
      <c r="E3238" s="5" t="s">
        <v>3759</v>
      </c>
    </row>
    <row r="3239" spans="5:5" x14ac:dyDescent="0.25">
      <c r="E3239" s="5" t="s">
        <v>3760</v>
      </c>
    </row>
    <row r="3240" spans="5:5" x14ac:dyDescent="0.25">
      <c r="E3240" s="5" t="s">
        <v>3761</v>
      </c>
    </row>
    <row r="3241" spans="5:5" x14ac:dyDescent="0.25">
      <c r="E3241" s="5" t="s">
        <v>3762</v>
      </c>
    </row>
    <row r="3242" spans="5:5" x14ac:dyDescent="0.25">
      <c r="E3242" s="5" t="s">
        <v>3763</v>
      </c>
    </row>
    <row r="3243" spans="5:5" x14ac:dyDescent="0.25">
      <c r="E3243" s="5" t="s">
        <v>3764</v>
      </c>
    </row>
    <row r="3244" spans="5:5" x14ac:dyDescent="0.25">
      <c r="E3244" s="5" t="s">
        <v>3765</v>
      </c>
    </row>
    <row r="3245" spans="5:5" x14ac:dyDescent="0.25">
      <c r="E3245" s="5" t="s">
        <v>3766</v>
      </c>
    </row>
    <row r="3246" spans="5:5" x14ac:dyDescent="0.25">
      <c r="E3246" s="5" t="s">
        <v>3767</v>
      </c>
    </row>
    <row r="3247" spans="5:5" x14ac:dyDescent="0.25">
      <c r="E3247" s="5" t="s">
        <v>3768</v>
      </c>
    </row>
    <row r="3248" spans="5:5" x14ac:dyDescent="0.25">
      <c r="E3248" s="5" t="s">
        <v>3769</v>
      </c>
    </row>
    <row r="3249" spans="5:5" x14ac:dyDescent="0.25">
      <c r="E3249" s="5" t="s">
        <v>3770</v>
      </c>
    </row>
    <row r="3250" spans="5:5" x14ac:dyDescent="0.25">
      <c r="E3250" s="5" t="s">
        <v>3771</v>
      </c>
    </row>
    <row r="3251" spans="5:5" x14ac:dyDescent="0.25">
      <c r="E3251" s="5" t="s">
        <v>3772</v>
      </c>
    </row>
    <row r="3252" spans="5:5" x14ac:dyDescent="0.25">
      <c r="E3252" s="5" t="s">
        <v>3773</v>
      </c>
    </row>
    <row r="3253" spans="5:5" x14ac:dyDescent="0.25">
      <c r="E3253" s="5" t="s">
        <v>3774</v>
      </c>
    </row>
    <row r="3254" spans="5:5" x14ac:dyDescent="0.25">
      <c r="E3254" s="5" t="s">
        <v>3775</v>
      </c>
    </row>
    <row r="3255" spans="5:5" x14ac:dyDescent="0.25">
      <c r="E3255" s="5" t="s">
        <v>3776</v>
      </c>
    </row>
    <row r="3256" spans="5:5" x14ac:dyDescent="0.25">
      <c r="E3256" s="5" t="s">
        <v>3777</v>
      </c>
    </row>
    <row r="3257" spans="5:5" x14ac:dyDescent="0.25">
      <c r="E3257" s="5" t="s">
        <v>3778</v>
      </c>
    </row>
    <row r="3258" spans="5:5" x14ac:dyDescent="0.25">
      <c r="E3258" s="5" t="s">
        <v>3779</v>
      </c>
    </row>
    <row r="3259" spans="5:5" x14ac:dyDescent="0.25">
      <c r="E3259" s="5" t="s">
        <v>3780</v>
      </c>
    </row>
    <row r="3260" spans="5:5" x14ac:dyDescent="0.25">
      <c r="E3260" s="5" t="s">
        <v>3781</v>
      </c>
    </row>
    <row r="3261" spans="5:5" x14ac:dyDescent="0.25">
      <c r="E3261" s="5" t="s">
        <v>3782</v>
      </c>
    </row>
    <row r="3262" spans="5:5" x14ac:dyDescent="0.25">
      <c r="E3262" s="5" t="s">
        <v>3783</v>
      </c>
    </row>
    <row r="3263" spans="5:5" x14ac:dyDescent="0.25">
      <c r="E3263" s="5" t="s">
        <v>3784</v>
      </c>
    </row>
    <row r="3264" spans="5:5" x14ac:dyDescent="0.25">
      <c r="E3264" s="5" t="s">
        <v>3785</v>
      </c>
    </row>
    <row r="3265" spans="5:5" x14ac:dyDescent="0.25">
      <c r="E3265" s="5" t="s">
        <v>3786</v>
      </c>
    </row>
    <row r="3266" spans="5:5" x14ac:dyDescent="0.25">
      <c r="E3266" s="5" t="s">
        <v>3787</v>
      </c>
    </row>
    <row r="3267" spans="5:5" x14ac:dyDescent="0.25">
      <c r="E3267" s="5" t="s">
        <v>3788</v>
      </c>
    </row>
    <row r="3268" spans="5:5" x14ac:dyDescent="0.25">
      <c r="E3268" s="5" t="s">
        <v>3789</v>
      </c>
    </row>
    <row r="3269" spans="5:5" x14ac:dyDescent="0.25">
      <c r="E3269" s="5" t="s">
        <v>3790</v>
      </c>
    </row>
    <row r="3270" spans="5:5" x14ac:dyDescent="0.25">
      <c r="E3270" s="5" t="s">
        <v>3791</v>
      </c>
    </row>
    <row r="3271" spans="5:5" x14ac:dyDescent="0.25">
      <c r="E3271" s="5" t="s">
        <v>3792</v>
      </c>
    </row>
    <row r="3272" spans="5:5" x14ac:dyDescent="0.25">
      <c r="E3272" s="5" t="s">
        <v>3793</v>
      </c>
    </row>
    <row r="3273" spans="5:5" x14ac:dyDescent="0.25">
      <c r="E3273" s="5" t="s">
        <v>3794</v>
      </c>
    </row>
    <row r="3274" spans="5:5" x14ac:dyDescent="0.25">
      <c r="E3274" s="5" t="s">
        <v>3795</v>
      </c>
    </row>
    <row r="3275" spans="5:5" x14ac:dyDescent="0.25">
      <c r="E3275" s="5" t="s">
        <v>3796</v>
      </c>
    </row>
    <row r="3276" spans="5:5" x14ac:dyDescent="0.25">
      <c r="E3276" s="5" t="s">
        <v>3797</v>
      </c>
    </row>
    <row r="3277" spans="5:5" x14ac:dyDescent="0.25">
      <c r="E3277" s="5" t="s">
        <v>3798</v>
      </c>
    </row>
    <row r="3278" spans="5:5" x14ac:dyDescent="0.25">
      <c r="E3278" s="5" t="s">
        <v>3799</v>
      </c>
    </row>
    <row r="3279" spans="5:5" x14ac:dyDescent="0.25">
      <c r="E3279" s="5" t="s">
        <v>3800</v>
      </c>
    </row>
    <row r="3280" spans="5:5" x14ac:dyDescent="0.25">
      <c r="E3280" s="5" t="s">
        <v>3801</v>
      </c>
    </row>
    <row r="3281" spans="5:5" x14ac:dyDescent="0.25">
      <c r="E3281" s="5" t="s">
        <v>3802</v>
      </c>
    </row>
    <row r="3282" spans="5:5" x14ac:dyDescent="0.25">
      <c r="E3282" s="5" t="s">
        <v>3803</v>
      </c>
    </row>
    <row r="3283" spans="5:5" x14ac:dyDescent="0.25">
      <c r="E3283" s="5" t="s">
        <v>3804</v>
      </c>
    </row>
    <row r="3284" spans="5:5" x14ac:dyDescent="0.25">
      <c r="E3284" s="5" t="s">
        <v>3805</v>
      </c>
    </row>
    <row r="3285" spans="5:5" x14ac:dyDescent="0.25">
      <c r="E3285" s="5" t="s">
        <v>3806</v>
      </c>
    </row>
    <row r="3286" spans="5:5" x14ac:dyDescent="0.25">
      <c r="E3286" s="5" t="s">
        <v>3807</v>
      </c>
    </row>
    <row r="3287" spans="5:5" x14ac:dyDescent="0.25">
      <c r="E3287" s="5" t="s">
        <v>3808</v>
      </c>
    </row>
    <row r="3288" spans="5:5" x14ac:dyDescent="0.25">
      <c r="E3288" s="5" t="s">
        <v>3809</v>
      </c>
    </row>
    <row r="3289" spans="5:5" x14ac:dyDescent="0.25">
      <c r="E3289" s="5" t="s">
        <v>3810</v>
      </c>
    </row>
    <row r="3290" spans="5:5" x14ac:dyDescent="0.25">
      <c r="E3290" s="5" t="s">
        <v>3811</v>
      </c>
    </row>
    <row r="3291" spans="5:5" x14ac:dyDescent="0.25">
      <c r="E3291" s="5" t="s">
        <v>3812</v>
      </c>
    </row>
    <row r="3292" spans="5:5" x14ac:dyDescent="0.25">
      <c r="E3292" s="5" t="s">
        <v>3813</v>
      </c>
    </row>
    <row r="3293" spans="5:5" x14ac:dyDescent="0.25">
      <c r="E3293" s="5" t="s">
        <v>3814</v>
      </c>
    </row>
    <row r="3294" spans="5:5" x14ac:dyDescent="0.25">
      <c r="E3294" s="5" t="s">
        <v>3815</v>
      </c>
    </row>
    <row r="3295" spans="5:5" x14ac:dyDescent="0.25">
      <c r="E3295" s="5" t="s">
        <v>3816</v>
      </c>
    </row>
    <row r="3296" spans="5:5" x14ac:dyDescent="0.25">
      <c r="E3296" s="5" t="s">
        <v>3817</v>
      </c>
    </row>
    <row r="3297" spans="5:5" x14ac:dyDescent="0.25">
      <c r="E3297" s="5" t="s">
        <v>3818</v>
      </c>
    </row>
    <row r="3298" spans="5:5" x14ac:dyDescent="0.25">
      <c r="E3298" s="5" t="s">
        <v>3819</v>
      </c>
    </row>
    <row r="3299" spans="5:5" x14ac:dyDescent="0.25">
      <c r="E3299" s="5" t="s">
        <v>3820</v>
      </c>
    </row>
    <row r="3300" spans="5:5" x14ac:dyDescent="0.25">
      <c r="E3300" s="5" t="s">
        <v>3821</v>
      </c>
    </row>
    <row r="3301" spans="5:5" x14ac:dyDescent="0.25">
      <c r="E3301" s="5" t="s">
        <v>3822</v>
      </c>
    </row>
    <row r="3302" spans="5:5" x14ac:dyDescent="0.25">
      <c r="E3302" s="5" t="s">
        <v>3823</v>
      </c>
    </row>
    <row r="3303" spans="5:5" x14ac:dyDescent="0.25">
      <c r="E3303" s="5" t="s">
        <v>3824</v>
      </c>
    </row>
    <row r="3304" spans="5:5" x14ac:dyDescent="0.25">
      <c r="E3304" s="5" t="s">
        <v>3825</v>
      </c>
    </row>
    <row r="3305" spans="5:5" x14ac:dyDescent="0.25">
      <c r="E3305" s="5" t="s">
        <v>3826</v>
      </c>
    </row>
    <row r="3306" spans="5:5" x14ac:dyDescent="0.25">
      <c r="E3306" s="5" t="s">
        <v>3827</v>
      </c>
    </row>
    <row r="3307" spans="5:5" x14ac:dyDescent="0.25">
      <c r="E3307" s="5" t="s">
        <v>3828</v>
      </c>
    </row>
    <row r="3308" spans="5:5" x14ac:dyDescent="0.25">
      <c r="E3308" s="5" t="s">
        <v>3829</v>
      </c>
    </row>
    <row r="3309" spans="5:5" x14ac:dyDescent="0.25">
      <c r="E3309" s="5" t="s">
        <v>3830</v>
      </c>
    </row>
    <row r="3310" spans="5:5" x14ac:dyDescent="0.25">
      <c r="E3310" s="5" t="s">
        <v>3831</v>
      </c>
    </row>
    <row r="3311" spans="5:5" x14ac:dyDescent="0.25">
      <c r="E3311" s="5" t="s">
        <v>3832</v>
      </c>
    </row>
    <row r="3312" spans="5:5" x14ac:dyDescent="0.25">
      <c r="E3312" s="5" t="s">
        <v>3833</v>
      </c>
    </row>
    <row r="3313" spans="5:5" x14ac:dyDescent="0.25">
      <c r="E3313" s="5" t="s">
        <v>3834</v>
      </c>
    </row>
    <row r="3314" spans="5:5" x14ac:dyDescent="0.25">
      <c r="E3314" s="5" t="s">
        <v>3835</v>
      </c>
    </row>
    <row r="3315" spans="5:5" x14ac:dyDescent="0.25">
      <c r="E3315" s="5" t="s">
        <v>3836</v>
      </c>
    </row>
    <row r="3316" spans="5:5" x14ac:dyDescent="0.25">
      <c r="E3316" s="5" t="s">
        <v>3837</v>
      </c>
    </row>
    <row r="3317" spans="5:5" x14ac:dyDescent="0.25">
      <c r="E3317" s="5" t="s">
        <v>3838</v>
      </c>
    </row>
    <row r="3318" spans="5:5" x14ac:dyDescent="0.25">
      <c r="E3318" s="5" t="s">
        <v>3839</v>
      </c>
    </row>
    <row r="3319" spans="5:5" x14ac:dyDescent="0.25">
      <c r="E3319" s="5" t="s">
        <v>3840</v>
      </c>
    </row>
    <row r="3320" spans="5:5" x14ac:dyDescent="0.25">
      <c r="E3320" s="5" t="s">
        <v>3841</v>
      </c>
    </row>
    <row r="3321" spans="5:5" x14ac:dyDescent="0.25">
      <c r="E3321" s="5" t="s">
        <v>3842</v>
      </c>
    </row>
    <row r="3322" spans="5:5" x14ac:dyDescent="0.25">
      <c r="E3322" s="5" t="s">
        <v>3843</v>
      </c>
    </row>
    <row r="3323" spans="5:5" x14ac:dyDescent="0.25">
      <c r="E3323" s="5" t="s">
        <v>3844</v>
      </c>
    </row>
    <row r="3324" spans="5:5" x14ac:dyDescent="0.25">
      <c r="E3324" s="5" t="s">
        <v>3845</v>
      </c>
    </row>
    <row r="3325" spans="5:5" x14ac:dyDescent="0.25">
      <c r="E3325" s="5" t="s">
        <v>3846</v>
      </c>
    </row>
    <row r="3326" spans="5:5" x14ac:dyDescent="0.25">
      <c r="E3326" s="5" t="s">
        <v>3847</v>
      </c>
    </row>
    <row r="3327" spans="5:5" x14ac:dyDescent="0.25">
      <c r="E3327" s="5" t="s">
        <v>3848</v>
      </c>
    </row>
    <row r="3328" spans="5:5" x14ac:dyDescent="0.25">
      <c r="E3328" s="5" t="s">
        <v>3849</v>
      </c>
    </row>
    <row r="3329" spans="5:5" x14ac:dyDescent="0.25">
      <c r="E3329" s="5" t="s">
        <v>3850</v>
      </c>
    </row>
    <row r="3330" spans="5:5" x14ac:dyDescent="0.25">
      <c r="E3330" s="5" t="s">
        <v>3851</v>
      </c>
    </row>
    <row r="3331" spans="5:5" x14ac:dyDescent="0.25">
      <c r="E3331" s="5" t="s">
        <v>3852</v>
      </c>
    </row>
    <row r="3332" spans="5:5" x14ac:dyDescent="0.25">
      <c r="E3332" s="5" t="s">
        <v>3853</v>
      </c>
    </row>
    <row r="3333" spans="5:5" x14ac:dyDescent="0.25">
      <c r="E3333" s="5" t="s">
        <v>3854</v>
      </c>
    </row>
    <row r="3334" spans="5:5" x14ac:dyDescent="0.25">
      <c r="E3334" s="5" t="s">
        <v>3855</v>
      </c>
    </row>
    <row r="3335" spans="5:5" x14ac:dyDescent="0.25">
      <c r="E3335" s="5" t="s">
        <v>3856</v>
      </c>
    </row>
    <row r="3336" spans="5:5" x14ac:dyDescent="0.25">
      <c r="E3336" s="5" t="s">
        <v>3857</v>
      </c>
    </row>
    <row r="3337" spans="5:5" x14ac:dyDescent="0.25">
      <c r="E3337" s="5" t="s">
        <v>3858</v>
      </c>
    </row>
    <row r="3338" spans="5:5" x14ac:dyDescent="0.25">
      <c r="E3338" s="5" t="s">
        <v>3859</v>
      </c>
    </row>
    <row r="3339" spans="5:5" x14ac:dyDescent="0.25">
      <c r="E3339" s="5" t="s">
        <v>3860</v>
      </c>
    </row>
    <row r="3340" spans="5:5" x14ac:dyDescent="0.25">
      <c r="E3340" s="5" t="s">
        <v>3861</v>
      </c>
    </row>
    <row r="3341" spans="5:5" x14ac:dyDescent="0.25">
      <c r="E3341" s="5" t="s">
        <v>3862</v>
      </c>
    </row>
    <row r="3342" spans="5:5" x14ac:dyDescent="0.25">
      <c r="E3342" s="5" t="s">
        <v>3863</v>
      </c>
    </row>
    <row r="3343" spans="5:5" x14ac:dyDescent="0.25">
      <c r="E3343" s="5" t="s">
        <v>3864</v>
      </c>
    </row>
    <row r="3344" spans="5:5" x14ac:dyDescent="0.25">
      <c r="E3344" s="5" t="s">
        <v>3865</v>
      </c>
    </row>
    <row r="3345" spans="5:5" x14ac:dyDescent="0.25">
      <c r="E3345" s="5" t="s">
        <v>3866</v>
      </c>
    </row>
    <row r="3346" spans="5:5" x14ac:dyDescent="0.25">
      <c r="E3346" s="5" t="s">
        <v>3867</v>
      </c>
    </row>
    <row r="3347" spans="5:5" x14ac:dyDescent="0.25">
      <c r="E3347" s="5" t="s">
        <v>3868</v>
      </c>
    </row>
    <row r="3348" spans="5:5" x14ac:dyDescent="0.25">
      <c r="E3348" s="5" t="s">
        <v>3869</v>
      </c>
    </row>
    <row r="3349" spans="5:5" x14ac:dyDescent="0.25">
      <c r="E3349" s="5" t="s">
        <v>3870</v>
      </c>
    </row>
    <row r="3350" spans="5:5" x14ac:dyDescent="0.25">
      <c r="E3350" s="5" t="s">
        <v>3871</v>
      </c>
    </row>
    <row r="3351" spans="5:5" x14ac:dyDescent="0.25">
      <c r="E3351" s="5" t="s">
        <v>3872</v>
      </c>
    </row>
    <row r="3352" spans="5:5" x14ac:dyDescent="0.25">
      <c r="E3352" s="5" t="s">
        <v>3873</v>
      </c>
    </row>
    <row r="3353" spans="5:5" x14ac:dyDescent="0.25">
      <c r="E3353" s="5" t="s">
        <v>3874</v>
      </c>
    </row>
    <row r="3354" spans="5:5" x14ac:dyDescent="0.25">
      <c r="E3354" s="5" t="s">
        <v>3875</v>
      </c>
    </row>
    <row r="3355" spans="5:5" x14ac:dyDescent="0.25">
      <c r="E3355" s="5" t="s">
        <v>3876</v>
      </c>
    </row>
    <row r="3356" spans="5:5" x14ac:dyDescent="0.25">
      <c r="E3356" s="5" t="s">
        <v>3877</v>
      </c>
    </row>
    <row r="3357" spans="5:5" x14ac:dyDescent="0.25">
      <c r="E3357" s="5" t="s">
        <v>3878</v>
      </c>
    </row>
    <row r="3358" spans="5:5" x14ac:dyDescent="0.25">
      <c r="E3358" s="5" t="s">
        <v>3879</v>
      </c>
    </row>
    <row r="3359" spans="5:5" x14ac:dyDescent="0.25">
      <c r="E3359" s="5" t="s">
        <v>3880</v>
      </c>
    </row>
    <row r="3360" spans="5:5" x14ac:dyDescent="0.25">
      <c r="E3360" s="5" t="s">
        <v>3881</v>
      </c>
    </row>
    <row r="3361" spans="5:5" x14ac:dyDescent="0.25">
      <c r="E3361" s="5" t="s">
        <v>3882</v>
      </c>
    </row>
    <row r="3362" spans="5:5" x14ac:dyDescent="0.25">
      <c r="E3362" s="5" t="s">
        <v>3883</v>
      </c>
    </row>
    <row r="3363" spans="5:5" x14ac:dyDescent="0.25">
      <c r="E3363" s="5" t="s">
        <v>3884</v>
      </c>
    </row>
    <row r="3364" spans="5:5" x14ac:dyDescent="0.25">
      <c r="E3364" s="5" t="s">
        <v>3885</v>
      </c>
    </row>
    <row r="3365" spans="5:5" x14ac:dyDescent="0.25">
      <c r="E3365" s="5" t="s">
        <v>3886</v>
      </c>
    </row>
    <row r="3366" spans="5:5" x14ac:dyDescent="0.25">
      <c r="E3366" s="5" t="s">
        <v>3887</v>
      </c>
    </row>
    <row r="3367" spans="5:5" x14ac:dyDescent="0.25">
      <c r="E3367" s="5" t="s">
        <v>3888</v>
      </c>
    </row>
    <row r="3368" spans="5:5" x14ac:dyDescent="0.25">
      <c r="E3368" s="5" t="s">
        <v>3889</v>
      </c>
    </row>
    <row r="3369" spans="5:5" x14ac:dyDescent="0.25">
      <c r="E3369" s="5" t="s">
        <v>3890</v>
      </c>
    </row>
    <row r="3370" spans="5:5" x14ac:dyDescent="0.25">
      <c r="E3370" s="5" t="s">
        <v>3891</v>
      </c>
    </row>
    <row r="3371" spans="5:5" x14ac:dyDescent="0.25">
      <c r="E3371" s="5" t="s">
        <v>3892</v>
      </c>
    </row>
    <row r="3372" spans="5:5" x14ac:dyDescent="0.25">
      <c r="E3372" s="5" t="s">
        <v>3893</v>
      </c>
    </row>
    <row r="3373" spans="5:5" x14ac:dyDescent="0.25">
      <c r="E3373" s="5" t="s">
        <v>3894</v>
      </c>
    </row>
    <row r="3374" spans="5:5" x14ac:dyDescent="0.25">
      <c r="E3374" s="5" t="s">
        <v>3895</v>
      </c>
    </row>
    <row r="3375" spans="5:5" x14ac:dyDescent="0.25">
      <c r="E3375" s="5" t="s">
        <v>3896</v>
      </c>
    </row>
    <row r="3376" spans="5:5" x14ac:dyDescent="0.25">
      <c r="E3376" s="5" t="s">
        <v>3897</v>
      </c>
    </row>
    <row r="3377" spans="5:5" x14ac:dyDescent="0.25">
      <c r="E3377" s="5" t="s">
        <v>3898</v>
      </c>
    </row>
    <row r="3378" spans="5:5" x14ac:dyDescent="0.25">
      <c r="E3378" s="5" t="s">
        <v>3899</v>
      </c>
    </row>
    <row r="3379" spans="5:5" x14ac:dyDescent="0.25">
      <c r="E3379" s="5" t="s">
        <v>3900</v>
      </c>
    </row>
    <row r="3380" spans="5:5" x14ac:dyDescent="0.25">
      <c r="E3380" s="5" t="s">
        <v>3901</v>
      </c>
    </row>
    <row r="3381" spans="5:5" x14ac:dyDescent="0.25">
      <c r="E3381" s="5" t="s">
        <v>3902</v>
      </c>
    </row>
    <row r="3382" spans="5:5" x14ac:dyDescent="0.25">
      <c r="E3382" s="5" t="s">
        <v>3903</v>
      </c>
    </row>
    <row r="3383" spans="5:5" x14ac:dyDescent="0.25">
      <c r="E3383" s="5" t="s">
        <v>3904</v>
      </c>
    </row>
    <row r="3384" spans="5:5" x14ac:dyDescent="0.25">
      <c r="E3384" s="5" t="s">
        <v>3905</v>
      </c>
    </row>
    <row r="3385" spans="5:5" x14ac:dyDescent="0.25">
      <c r="E3385" s="5" t="s">
        <v>3906</v>
      </c>
    </row>
    <row r="3386" spans="5:5" x14ac:dyDescent="0.25">
      <c r="E3386" s="5" t="s">
        <v>3907</v>
      </c>
    </row>
    <row r="3387" spans="5:5" x14ac:dyDescent="0.25">
      <c r="E3387" s="5" t="s">
        <v>3908</v>
      </c>
    </row>
    <row r="3388" spans="5:5" x14ac:dyDescent="0.25">
      <c r="E3388" s="5" t="s">
        <v>3909</v>
      </c>
    </row>
    <row r="3389" spans="5:5" x14ac:dyDescent="0.25">
      <c r="E3389" s="5" t="s">
        <v>3910</v>
      </c>
    </row>
    <row r="3390" spans="5:5" x14ac:dyDescent="0.25">
      <c r="E3390" s="5" t="s">
        <v>3911</v>
      </c>
    </row>
    <row r="3391" spans="5:5" x14ac:dyDescent="0.25">
      <c r="E3391" s="5" t="s">
        <v>3912</v>
      </c>
    </row>
    <row r="3392" spans="5:5" x14ac:dyDescent="0.25">
      <c r="E3392" s="5" t="s">
        <v>3913</v>
      </c>
    </row>
    <row r="3393" spans="5:5" x14ac:dyDescent="0.25">
      <c r="E3393" s="5" t="s">
        <v>3914</v>
      </c>
    </row>
    <row r="3394" spans="5:5" x14ac:dyDescent="0.25">
      <c r="E3394" s="5" t="s">
        <v>3915</v>
      </c>
    </row>
    <row r="3395" spans="5:5" x14ac:dyDescent="0.25">
      <c r="E3395" s="5" t="s">
        <v>3916</v>
      </c>
    </row>
    <row r="3396" spans="5:5" x14ac:dyDescent="0.25">
      <c r="E3396" s="5" t="s">
        <v>3917</v>
      </c>
    </row>
    <row r="3397" spans="5:5" x14ac:dyDescent="0.25">
      <c r="E3397" s="5" t="s">
        <v>3918</v>
      </c>
    </row>
    <row r="3398" spans="5:5" x14ac:dyDescent="0.25">
      <c r="E3398" s="5" t="s">
        <v>3919</v>
      </c>
    </row>
    <row r="3399" spans="5:5" x14ac:dyDescent="0.25">
      <c r="E3399" s="5" t="s">
        <v>3920</v>
      </c>
    </row>
    <row r="3400" spans="5:5" x14ac:dyDescent="0.25">
      <c r="E3400" s="5" t="s">
        <v>3921</v>
      </c>
    </row>
    <row r="3401" spans="5:5" x14ac:dyDescent="0.25">
      <c r="E3401" s="5" t="s">
        <v>3922</v>
      </c>
    </row>
    <row r="3402" spans="5:5" x14ac:dyDescent="0.25">
      <c r="E3402" s="5" t="s">
        <v>3923</v>
      </c>
    </row>
    <row r="3403" spans="5:5" x14ac:dyDescent="0.25">
      <c r="E3403" s="5" t="s">
        <v>3924</v>
      </c>
    </row>
    <row r="3404" spans="5:5" x14ac:dyDescent="0.25">
      <c r="E3404" s="5" t="s">
        <v>3925</v>
      </c>
    </row>
    <row r="3405" spans="5:5" x14ac:dyDescent="0.25">
      <c r="E3405" s="5" t="s">
        <v>3926</v>
      </c>
    </row>
    <row r="3406" spans="5:5" x14ac:dyDescent="0.25">
      <c r="E3406" s="5" t="s">
        <v>3927</v>
      </c>
    </row>
    <row r="3407" spans="5:5" x14ac:dyDescent="0.25">
      <c r="E3407" s="5" t="s">
        <v>3928</v>
      </c>
    </row>
    <row r="3408" spans="5:5" x14ac:dyDescent="0.25">
      <c r="E3408" s="5" t="s">
        <v>3929</v>
      </c>
    </row>
    <row r="3409" spans="5:5" x14ac:dyDescent="0.25">
      <c r="E3409" s="5" t="s">
        <v>3930</v>
      </c>
    </row>
    <row r="3410" spans="5:5" x14ac:dyDescent="0.25">
      <c r="E3410" s="5" t="s">
        <v>3931</v>
      </c>
    </row>
    <row r="3411" spans="5:5" x14ac:dyDescent="0.25">
      <c r="E3411" s="5" t="s">
        <v>3932</v>
      </c>
    </row>
    <row r="3412" spans="5:5" x14ac:dyDescent="0.25">
      <c r="E3412" s="5" t="s">
        <v>3933</v>
      </c>
    </row>
    <row r="3413" spans="5:5" x14ac:dyDescent="0.25">
      <c r="E3413" s="5" t="s">
        <v>3934</v>
      </c>
    </row>
    <row r="3414" spans="5:5" x14ac:dyDescent="0.25">
      <c r="E3414" s="5" t="s">
        <v>3935</v>
      </c>
    </row>
    <row r="3415" spans="5:5" x14ac:dyDescent="0.25">
      <c r="E3415" s="5" t="s">
        <v>3936</v>
      </c>
    </row>
    <row r="3416" spans="5:5" x14ac:dyDescent="0.25">
      <c r="E3416" s="5" t="s">
        <v>3937</v>
      </c>
    </row>
    <row r="3417" spans="5:5" x14ac:dyDescent="0.25">
      <c r="E3417" s="5" t="s">
        <v>3938</v>
      </c>
    </row>
    <row r="3418" spans="5:5" x14ac:dyDescent="0.25">
      <c r="E3418" s="5" t="s">
        <v>3939</v>
      </c>
    </row>
    <row r="3419" spans="5:5" x14ac:dyDescent="0.25">
      <c r="E3419" s="5" t="s">
        <v>3940</v>
      </c>
    </row>
    <row r="3420" spans="5:5" x14ac:dyDescent="0.25">
      <c r="E3420" s="5" t="s">
        <v>3941</v>
      </c>
    </row>
    <row r="3421" spans="5:5" x14ac:dyDescent="0.25">
      <c r="E3421" s="5" t="s">
        <v>3942</v>
      </c>
    </row>
    <row r="3422" spans="5:5" x14ac:dyDescent="0.25">
      <c r="E3422" s="5" t="s">
        <v>3943</v>
      </c>
    </row>
    <row r="3423" spans="5:5" x14ac:dyDescent="0.25">
      <c r="E3423" s="5" t="s">
        <v>3944</v>
      </c>
    </row>
    <row r="3424" spans="5:5" x14ac:dyDescent="0.25">
      <c r="E3424" s="5" t="s">
        <v>3945</v>
      </c>
    </row>
    <row r="3425" spans="5:5" x14ac:dyDescent="0.25">
      <c r="E3425" s="5" t="s">
        <v>3946</v>
      </c>
    </row>
    <row r="3426" spans="5:5" x14ac:dyDescent="0.25">
      <c r="E3426" s="5" t="s">
        <v>3947</v>
      </c>
    </row>
    <row r="3427" spans="5:5" x14ac:dyDescent="0.25">
      <c r="E3427" s="5" t="s">
        <v>3948</v>
      </c>
    </row>
    <row r="3428" spans="5:5" x14ac:dyDescent="0.25">
      <c r="E3428" s="5" t="s">
        <v>3949</v>
      </c>
    </row>
    <row r="3429" spans="5:5" x14ac:dyDescent="0.25">
      <c r="E3429" s="5" t="s">
        <v>3950</v>
      </c>
    </row>
    <row r="3430" spans="5:5" x14ac:dyDescent="0.25">
      <c r="E3430" s="5" t="s">
        <v>3951</v>
      </c>
    </row>
    <row r="3431" spans="5:5" x14ac:dyDescent="0.25">
      <c r="E3431" s="5" t="s">
        <v>3952</v>
      </c>
    </row>
    <row r="3432" spans="5:5" x14ac:dyDescent="0.25">
      <c r="E3432" s="5" t="s">
        <v>3953</v>
      </c>
    </row>
    <row r="3433" spans="5:5" x14ac:dyDescent="0.25">
      <c r="E3433" s="5" t="s">
        <v>3954</v>
      </c>
    </row>
    <row r="3434" spans="5:5" x14ac:dyDescent="0.25">
      <c r="E3434" s="5" t="s">
        <v>3955</v>
      </c>
    </row>
    <row r="3435" spans="5:5" x14ac:dyDescent="0.25">
      <c r="E3435" s="5" t="s">
        <v>3956</v>
      </c>
    </row>
    <row r="3436" spans="5:5" x14ac:dyDescent="0.25">
      <c r="E3436" s="5" t="s">
        <v>3957</v>
      </c>
    </row>
    <row r="3437" spans="5:5" x14ac:dyDescent="0.25">
      <c r="E3437" s="5" t="s">
        <v>3958</v>
      </c>
    </row>
    <row r="3438" spans="5:5" x14ac:dyDescent="0.25">
      <c r="E3438" s="5" t="s">
        <v>3959</v>
      </c>
    </row>
    <row r="3439" spans="5:5" x14ac:dyDescent="0.25">
      <c r="E3439" s="5" t="s">
        <v>3960</v>
      </c>
    </row>
    <row r="3440" spans="5:5" x14ac:dyDescent="0.25">
      <c r="E3440" s="5" t="s">
        <v>3961</v>
      </c>
    </row>
    <row r="3441" spans="5:5" x14ac:dyDescent="0.25">
      <c r="E3441" s="5" t="s">
        <v>3962</v>
      </c>
    </row>
    <row r="3442" spans="5:5" x14ac:dyDescent="0.25">
      <c r="E3442" s="5" t="s">
        <v>3963</v>
      </c>
    </row>
    <row r="3443" spans="5:5" x14ac:dyDescent="0.25">
      <c r="E3443" s="5" t="s">
        <v>3964</v>
      </c>
    </row>
    <row r="3444" spans="5:5" x14ac:dyDescent="0.25">
      <c r="E3444" s="5" t="s">
        <v>3965</v>
      </c>
    </row>
    <row r="3445" spans="5:5" x14ac:dyDescent="0.25">
      <c r="E3445" s="5" t="s">
        <v>3966</v>
      </c>
    </row>
    <row r="3446" spans="5:5" x14ac:dyDescent="0.25">
      <c r="E3446" s="5" t="s">
        <v>3967</v>
      </c>
    </row>
    <row r="3447" spans="5:5" x14ac:dyDescent="0.25">
      <c r="E3447" s="5" t="s">
        <v>3968</v>
      </c>
    </row>
    <row r="3448" spans="5:5" x14ac:dyDescent="0.25">
      <c r="E3448" s="5" t="s">
        <v>3969</v>
      </c>
    </row>
    <row r="3449" spans="5:5" x14ac:dyDescent="0.25">
      <c r="E3449" s="5" t="s">
        <v>3970</v>
      </c>
    </row>
    <row r="3450" spans="5:5" x14ac:dyDescent="0.25">
      <c r="E3450" s="5" t="s">
        <v>3971</v>
      </c>
    </row>
    <row r="3451" spans="5:5" x14ac:dyDescent="0.25">
      <c r="E3451" s="5" t="s">
        <v>3972</v>
      </c>
    </row>
    <row r="3452" spans="5:5" x14ac:dyDescent="0.25">
      <c r="E3452" s="5" t="s">
        <v>3973</v>
      </c>
    </row>
    <row r="3453" spans="5:5" x14ac:dyDescent="0.25">
      <c r="E3453" s="5" t="s">
        <v>3974</v>
      </c>
    </row>
    <row r="3454" spans="5:5" x14ac:dyDescent="0.25">
      <c r="E3454" s="5" t="s">
        <v>3975</v>
      </c>
    </row>
    <row r="3455" spans="5:5" x14ac:dyDescent="0.25">
      <c r="E3455" s="5" t="s">
        <v>3976</v>
      </c>
    </row>
    <row r="3456" spans="5:5" x14ac:dyDescent="0.25">
      <c r="E3456" s="5" t="s">
        <v>3977</v>
      </c>
    </row>
    <row r="3457" spans="5:5" x14ac:dyDescent="0.25">
      <c r="E3457" s="5" t="s">
        <v>3978</v>
      </c>
    </row>
    <row r="3458" spans="5:5" x14ac:dyDescent="0.25">
      <c r="E3458" s="5" t="s">
        <v>3979</v>
      </c>
    </row>
    <row r="3459" spans="5:5" x14ac:dyDescent="0.25">
      <c r="E3459" s="5" t="s">
        <v>3980</v>
      </c>
    </row>
    <row r="3460" spans="5:5" x14ac:dyDescent="0.25">
      <c r="E3460" s="5" t="s">
        <v>3981</v>
      </c>
    </row>
    <row r="3461" spans="5:5" x14ac:dyDescent="0.25">
      <c r="E3461" s="5" t="s">
        <v>3982</v>
      </c>
    </row>
    <row r="3462" spans="5:5" x14ac:dyDescent="0.25">
      <c r="E3462" s="5" t="s">
        <v>3983</v>
      </c>
    </row>
    <row r="3463" spans="5:5" x14ac:dyDescent="0.25">
      <c r="E3463" s="5" t="s">
        <v>3984</v>
      </c>
    </row>
    <row r="3464" spans="5:5" x14ac:dyDescent="0.25">
      <c r="E3464" s="5" t="s">
        <v>3985</v>
      </c>
    </row>
    <row r="3465" spans="5:5" x14ac:dyDescent="0.25">
      <c r="E3465" s="5" t="s">
        <v>3986</v>
      </c>
    </row>
    <row r="3466" spans="5:5" x14ac:dyDescent="0.25">
      <c r="E3466" s="5" t="s">
        <v>3987</v>
      </c>
    </row>
    <row r="3467" spans="5:5" x14ac:dyDescent="0.25">
      <c r="E3467" s="5" t="s">
        <v>3988</v>
      </c>
    </row>
    <row r="3468" spans="5:5" x14ac:dyDescent="0.25">
      <c r="E3468" s="5" t="s">
        <v>3989</v>
      </c>
    </row>
    <row r="3469" spans="5:5" x14ac:dyDescent="0.25">
      <c r="E3469" s="5" t="s">
        <v>3990</v>
      </c>
    </row>
    <row r="3470" spans="5:5" x14ac:dyDescent="0.25">
      <c r="E3470" s="5" t="s">
        <v>3991</v>
      </c>
    </row>
    <row r="3471" spans="5:5" x14ac:dyDescent="0.25">
      <c r="E3471" s="5" t="s">
        <v>3992</v>
      </c>
    </row>
    <row r="3472" spans="5:5" x14ac:dyDescent="0.25">
      <c r="E3472" s="5" t="s">
        <v>3993</v>
      </c>
    </row>
    <row r="3473" spans="5:5" x14ac:dyDescent="0.25">
      <c r="E3473" s="5" t="s">
        <v>3994</v>
      </c>
    </row>
    <row r="3474" spans="5:5" x14ac:dyDescent="0.25">
      <c r="E3474" s="5" t="s">
        <v>3995</v>
      </c>
    </row>
    <row r="3475" spans="5:5" x14ac:dyDescent="0.25">
      <c r="E3475" s="5" t="s">
        <v>3996</v>
      </c>
    </row>
    <row r="3476" spans="5:5" x14ac:dyDescent="0.25">
      <c r="E3476" s="5" t="s">
        <v>3997</v>
      </c>
    </row>
    <row r="3477" spans="5:5" x14ac:dyDescent="0.25">
      <c r="E3477" s="5" t="s">
        <v>3998</v>
      </c>
    </row>
    <row r="3478" spans="5:5" x14ac:dyDescent="0.25">
      <c r="E3478" s="5" t="s">
        <v>3999</v>
      </c>
    </row>
    <row r="3479" spans="5:5" x14ac:dyDescent="0.25">
      <c r="E3479" s="5" t="s">
        <v>4000</v>
      </c>
    </row>
    <row r="3480" spans="5:5" x14ac:dyDescent="0.25">
      <c r="E3480" s="5" t="s">
        <v>4001</v>
      </c>
    </row>
    <row r="3481" spans="5:5" x14ac:dyDescent="0.25">
      <c r="E3481" s="5" t="s">
        <v>4002</v>
      </c>
    </row>
    <row r="3482" spans="5:5" x14ac:dyDescent="0.25">
      <c r="E3482" s="5" t="s">
        <v>4003</v>
      </c>
    </row>
    <row r="3483" spans="5:5" x14ac:dyDescent="0.25">
      <c r="E3483" s="5" t="s">
        <v>4004</v>
      </c>
    </row>
    <row r="3484" spans="5:5" x14ac:dyDescent="0.25">
      <c r="E3484" s="5" t="s">
        <v>4005</v>
      </c>
    </row>
    <row r="3485" spans="5:5" x14ac:dyDescent="0.25">
      <c r="E3485" s="5" t="s">
        <v>4006</v>
      </c>
    </row>
    <row r="3486" spans="5:5" x14ac:dyDescent="0.25">
      <c r="E3486" s="5" t="s">
        <v>4007</v>
      </c>
    </row>
    <row r="3487" spans="5:5" x14ac:dyDescent="0.25">
      <c r="E3487" s="5" t="s">
        <v>4008</v>
      </c>
    </row>
    <row r="3488" spans="5:5" x14ac:dyDescent="0.25">
      <c r="E3488" s="5" t="s">
        <v>4009</v>
      </c>
    </row>
    <row r="3489" spans="5:5" x14ac:dyDescent="0.25">
      <c r="E3489" s="5" t="s">
        <v>4010</v>
      </c>
    </row>
    <row r="3490" spans="5:5" x14ac:dyDescent="0.25">
      <c r="E3490" s="5" t="s">
        <v>4011</v>
      </c>
    </row>
    <row r="3491" spans="5:5" x14ac:dyDescent="0.25">
      <c r="E3491" s="5" t="s">
        <v>4012</v>
      </c>
    </row>
    <row r="3492" spans="5:5" x14ac:dyDescent="0.25">
      <c r="E3492" s="5" t="s">
        <v>4013</v>
      </c>
    </row>
    <row r="3493" spans="5:5" x14ac:dyDescent="0.25">
      <c r="E3493" s="5" t="s">
        <v>4014</v>
      </c>
    </row>
    <row r="3494" spans="5:5" x14ac:dyDescent="0.25">
      <c r="E3494" s="5" t="s">
        <v>4015</v>
      </c>
    </row>
    <row r="3495" spans="5:5" x14ac:dyDescent="0.25">
      <c r="E3495" s="5" t="s">
        <v>4016</v>
      </c>
    </row>
    <row r="3496" spans="5:5" x14ac:dyDescent="0.25">
      <c r="E3496" s="5" t="s">
        <v>4017</v>
      </c>
    </row>
    <row r="3497" spans="5:5" x14ac:dyDescent="0.25">
      <c r="E3497" s="5" t="s">
        <v>4018</v>
      </c>
    </row>
    <row r="3498" spans="5:5" x14ac:dyDescent="0.25">
      <c r="E3498" s="5" t="s">
        <v>4019</v>
      </c>
    </row>
    <row r="3499" spans="5:5" x14ac:dyDescent="0.25">
      <c r="E3499" s="5" t="s">
        <v>4020</v>
      </c>
    </row>
    <row r="3500" spans="5:5" x14ac:dyDescent="0.25">
      <c r="E3500" s="5" t="s">
        <v>4021</v>
      </c>
    </row>
    <row r="3501" spans="5:5" x14ac:dyDescent="0.25">
      <c r="E3501" s="5" t="s">
        <v>4022</v>
      </c>
    </row>
    <row r="3502" spans="5:5" x14ac:dyDescent="0.25">
      <c r="E3502" s="5" t="s">
        <v>4023</v>
      </c>
    </row>
    <row r="3503" spans="5:5" x14ac:dyDescent="0.25">
      <c r="E3503" s="5" t="s">
        <v>4024</v>
      </c>
    </row>
    <row r="3504" spans="5:5" x14ac:dyDescent="0.25">
      <c r="E3504" s="5" t="s">
        <v>4025</v>
      </c>
    </row>
    <row r="3505" spans="5:5" x14ac:dyDescent="0.25">
      <c r="E3505" s="5" t="s">
        <v>4026</v>
      </c>
    </row>
    <row r="3506" spans="5:5" x14ac:dyDescent="0.25">
      <c r="E3506" s="5" t="s">
        <v>4027</v>
      </c>
    </row>
    <row r="3507" spans="5:5" x14ac:dyDescent="0.25">
      <c r="E3507" s="5" t="s">
        <v>4028</v>
      </c>
    </row>
    <row r="3508" spans="5:5" x14ac:dyDescent="0.25">
      <c r="E3508" s="5" t="s">
        <v>4029</v>
      </c>
    </row>
    <row r="3509" spans="5:5" x14ac:dyDescent="0.25">
      <c r="E3509" s="5" t="s">
        <v>4030</v>
      </c>
    </row>
    <row r="3510" spans="5:5" x14ac:dyDescent="0.25">
      <c r="E3510" s="5" t="s">
        <v>4031</v>
      </c>
    </row>
    <row r="3511" spans="5:5" x14ac:dyDescent="0.25">
      <c r="E3511" s="5" t="s">
        <v>4032</v>
      </c>
    </row>
    <row r="3512" spans="5:5" x14ac:dyDescent="0.25">
      <c r="E3512" s="5" t="s">
        <v>4033</v>
      </c>
    </row>
    <row r="3513" spans="5:5" x14ac:dyDescent="0.25">
      <c r="E3513" s="5" t="s">
        <v>4034</v>
      </c>
    </row>
    <row r="3514" spans="5:5" x14ac:dyDescent="0.25">
      <c r="E3514" s="5" t="s">
        <v>4035</v>
      </c>
    </row>
    <row r="3515" spans="5:5" x14ac:dyDescent="0.25">
      <c r="E3515" s="5" t="s">
        <v>4036</v>
      </c>
    </row>
    <row r="3516" spans="5:5" x14ac:dyDescent="0.25">
      <c r="E3516" s="5" t="s">
        <v>4037</v>
      </c>
    </row>
    <row r="3517" spans="5:5" x14ac:dyDescent="0.25">
      <c r="E3517" s="5" t="s">
        <v>4038</v>
      </c>
    </row>
    <row r="3518" spans="5:5" x14ac:dyDescent="0.25">
      <c r="E3518" s="5" t="s">
        <v>4039</v>
      </c>
    </row>
    <row r="3519" spans="5:5" x14ac:dyDescent="0.25">
      <c r="E3519" s="5" t="s">
        <v>4040</v>
      </c>
    </row>
    <row r="3520" spans="5:5" x14ac:dyDescent="0.25">
      <c r="E3520" s="5" t="s">
        <v>4041</v>
      </c>
    </row>
    <row r="3521" spans="5:5" x14ac:dyDescent="0.25">
      <c r="E3521" s="5" t="s">
        <v>4042</v>
      </c>
    </row>
    <row r="3522" spans="5:5" x14ac:dyDescent="0.25">
      <c r="E3522" s="5" t="s">
        <v>4043</v>
      </c>
    </row>
    <row r="3523" spans="5:5" x14ac:dyDescent="0.25">
      <c r="E3523" s="5" t="s">
        <v>4044</v>
      </c>
    </row>
    <row r="3524" spans="5:5" x14ac:dyDescent="0.25">
      <c r="E3524" s="5" t="s">
        <v>4045</v>
      </c>
    </row>
    <row r="3525" spans="5:5" x14ac:dyDescent="0.25">
      <c r="E3525" s="5" t="s">
        <v>4046</v>
      </c>
    </row>
    <row r="3526" spans="5:5" x14ac:dyDescent="0.25">
      <c r="E3526" s="5" t="s">
        <v>4047</v>
      </c>
    </row>
    <row r="3527" spans="5:5" x14ac:dyDescent="0.25">
      <c r="E3527" s="5" t="s">
        <v>4048</v>
      </c>
    </row>
    <row r="3528" spans="5:5" x14ac:dyDescent="0.25">
      <c r="E3528" s="5" t="s">
        <v>4049</v>
      </c>
    </row>
    <row r="3529" spans="5:5" x14ac:dyDescent="0.25">
      <c r="E3529" s="5" t="s">
        <v>4050</v>
      </c>
    </row>
    <row r="3530" spans="5:5" x14ac:dyDescent="0.25">
      <c r="E3530" s="5" t="s">
        <v>4051</v>
      </c>
    </row>
    <row r="3531" spans="5:5" x14ac:dyDescent="0.25">
      <c r="E3531" s="5" t="s">
        <v>4052</v>
      </c>
    </row>
    <row r="3532" spans="5:5" x14ac:dyDescent="0.25">
      <c r="E3532" s="5" t="s">
        <v>4053</v>
      </c>
    </row>
    <row r="3533" spans="5:5" x14ac:dyDescent="0.25">
      <c r="E3533" s="5" t="s">
        <v>4054</v>
      </c>
    </row>
    <row r="3534" spans="5:5" x14ac:dyDescent="0.25">
      <c r="E3534" s="5" t="s">
        <v>4055</v>
      </c>
    </row>
    <row r="3535" spans="5:5" x14ac:dyDescent="0.25">
      <c r="E3535" s="5" t="s">
        <v>4056</v>
      </c>
    </row>
    <row r="3536" spans="5:5" x14ac:dyDescent="0.25">
      <c r="E3536" s="5" t="s">
        <v>4057</v>
      </c>
    </row>
    <row r="3537" spans="5:5" x14ac:dyDescent="0.25">
      <c r="E3537" s="5" t="s">
        <v>4058</v>
      </c>
    </row>
    <row r="3538" spans="5:5" x14ac:dyDescent="0.25">
      <c r="E3538" s="5" t="s">
        <v>4059</v>
      </c>
    </row>
    <row r="3539" spans="5:5" x14ac:dyDescent="0.25">
      <c r="E3539" s="5" t="s">
        <v>4060</v>
      </c>
    </row>
    <row r="3540" spans="5:5" x14ac:dyDescent="0.25">
      <c r="E3540" s="5" t="s">
        <v>4061</v>
      </c>
    </row>
    <row r="3541" spans="5:5" x14ac:dyDescent="0.25">
      <c r="E3541" s="5" t="s">
        <v>4062</v>
      </c>
    </row>
    <row r="3542" spans="5:5" x14ac:dyDescent="0.25">
      <c r="E3542" s="5" t="s">
        <v>4063</v>
      </c>
    </row>
    <row r="3543" spans="5:5" x14ac:dyDescent="0.25">
      <c r="E3543" s="5" t="s">
        <v>4064</v>
      </c>
    </row>
    <row r="3544" spans="5:5" x14ac:dyDescent="0.25">
      <c r="E3544" s="5" t="s">
        <v>4065</v>
      </c>
    </row>
    <row r="3545" spans="5:5" x14ac:dyDescent="0.25">
      <c r="E3545" s="5" t="s">
        <v>4066</v>
      </c>
    </row>
    <row r="3546" spans="5:5" x14ac:dyDescent="0.25">
      <c r="E3546" s="5" t="s">
        <v>4067</v>
      </c>
    </row>
    <row r="3547" spans="5:5" x14ac:dyDescent="0.25">
      <c r="E3547" s="5" t="s">
        <v>4068</v>
      </c>
    </row>
    <row r="3548" spans="5:5" x14ac:dyDescent="0.25">
      <c r="E3548" s="5" t="s">
        <v>4069</v>
      </c>
    </row>
    <row r="3549" spans="5:5" x14ac:dyDescent="0.25">
      <c r="E3549" s="5" t="s">
        <v>4070</v>
      </c>
    </row>
    <row r="3550" spans="5:5" x14ac:dyDescent="0.25">
      <c r="E3550" s="5" t="s">
        <v>4071</v>
      </c>
    </row>
    <row r="3551" spans="5:5" x14ac:dyDescent="0.25">
      <c r="E3551" s="5" t="s">
        <v>4072</v>
      </c>
    </row>
    <row r="3552" spans="5:5" x14ac:dyDescent="0.25">
      <c r="E3552" s="5" t="s">
        <v>4073</v>
      </c>
    </row>
    <row r="3553" spans="5:5" x14ac:dyDescent="0.25">
      <c r="E3553" s="5" t="s">
        <v>4074</v>
      </c>
    </row>
    <row r="3554" spans="5:5" x14ac:dyDescent="0.25">
      <c r="E3554" s="5" t="s">
        <v>4075</v>
      </c>
    </row>
    <row r="3555" spans="5:5" x14ac:dyDescent="0.25">
      <c r="E3555" s="5" t="s">
        <v>4076</v>
      </c>
    </row>
    <row r="3556" spans="5:5" x14ac:dyDescent="0.25">
      <c r="E3556" s="5" t="s">
        <v>4077</v>
      </c>
    </row>
    <row r="3557" spans="5:5" x14ac:dyDescent="0.25">
      <c r="E3557" s="5" t="s">
        <v>4078</v>
      </c>
    </row>
    <row r="3558" spans="5:5" x14ac:dyDescent="0.25">
      <c r="E3558" s="5" t="s">
        <v>4079</v>
      </c>
    </row>
    <row r="3559" spans="5:5" x14ac:dyDescent="0.25">
      <c r="E3559" s="5" t="s">
        <v>4080</v>
      </c>
    </row>
    <row r="3560" spans="5:5" x14ac:dyDescent="0.25">
      <c r="E3560" s="5" t="s">
        <v>4081</v>
      </c>
    </row>
    <row r="3561" spans="5:5" x14ac:dyDescent="0.25">
      <c r="E3561" s="5" t="s">
        <v>4082</v>
      </c>
    </row>
    <row r="3562" spans="5:5" x14ac:dyDescent="0.25">
      <c r="E3562" s="5" t="s">
        <v>4083</v>
      </c>
    </row>
    <row r="3563" spans="5:5" x14ac:dyDescent="0.25">
      <c r="E3563" s="5" t="s">
        <v>4084</v>
      </c>
    </row>
    <row r="3564" spans="5:5" x14ac:dyDescent="0.25">
      <c r="E3564" s="5" t="s">
        <v>4085</v>
      </c>
    </row>
    <row r="3565" spans="5:5" x14ac:dyDescent="0.25">
      <c r="E3565" s="5" t="s">
        <v>4086</v>
      </c>
    </row>
    <row r="3566" spans="5:5" x14ac:dyDescent="0.25">
      <c r="E3566" s="5" t="s">
        <v>4087</v>
      </c>
    </row>
    <row r="3567" spans="5:5" x14ac:dyDescent="0.25">
      <c r="E3567" s="5" t="s">
        <v>4088</v>
      </c>
    </row>
    <row r="3568" spans="5:5" x14ac:dyDescent="0.25">
      <c r="E3568" s="5" t="s">
        <v>4089</v>
      </c>
    </row>
    <row r="3569" spans="5:5" x14ac:dyDescent="0.25">
      <c r="E3569" s="5" t="s">
        <v>4090</v>
      </c>
    </row>
    <row r="3570" spans="5:5" x14ac:dyDescent="0.25">
      <c r="E3570" s="5" t="s">
        <v>4091</v>
      </c>
    </row>
    <row r="3571" spans="5:5" x14ac:dyDescent="0.25">
      <c r="E3571" s="5" t="s">
        <v>4092</v>
      </c>
    </row>
    <row r="3572" spans="5:5" x14ac:dyDescent="0.25">
      <c r="E3572" s="5" t="s">
        <v>4093</v>
      </c>
    </row>
    <row r="3573" spans="5:5" x14ac:dyDescent="0.25">
      <c r="E3573" s="5" t="s">
        <v>4094</v>
      </c>
    </row>
    <row r="3574" spans="5:5" x14ac:dyDescent="0.25">
      <c r="E3574" s="5" t="s">
        <v>4095</v>
      </c>
    </row>
    <row r="3575" spans="5:5" x14ac:dyDescent="0.25">
      <c r="E3575" s="5" t="s">
        <v>4096</v>
      </c>
    </row>
    <row r="3576" spans="5:5" x14ac:dyDescent="0.25">
      <c r="E3576" s="5" t="s">
        <v>4097</v>
      </c>
    </row>
    <row r="3577" spans="5:5" x14ac:dyDescent="0.25">
      <c r="E3577" s="5" t="s">
        <v>4098</v>
      </c>
    </row>
    <row r="3578" spans="5:5" x14ac:dyDescent="0.25">
      <c r="E3578" s="5" t="s">
        <v>4099</v>
      </c>
    </row>
    <row r="3579" spans="5:5" x14ac:dyDescent="0.25">
      <c r="E3579" s="5" t="s">
        <v>4100</v>
      </c>
    </row>
    <row r="3580" spans="5:5" x14ac:dyDescent="0.25">
      <c r="E3580" s="5" t="s">
        <v>4101</v>
      </c>
    </row>
    <row r="3581" spans="5:5" x14ac:dyDescent="0.25">
      <c r="E3581" s="5" t="s">
        <v>4102</v>
      </c>
    </row>
    <row r="3582" spans="5:5" x14ac:dyDescent="0.25">
      <c r="E3582" s="5" t="s">
        <v>4103</v>
      </c>
    </row>
    <row r="3583" spans="5:5" x14ac:dyDescent="0.25">
      <c r="E3583" s="5" t="s">
        <v>4104</v>
      </c>
    </row>
    <row r="3584" spans="5:5" x14ac:dyDescent="0.25">
      <c r="E3584" s="5" t="s">
        <v>4105</v>
      </c>
    </row>
    <row r="3585" spans="5:5" x14ac:dyDescent="0.25">
      <c r="E3585" s="5" t="s">
        <v>4106</v>
      </c>
    </row>
    <row r="3586" spans="5:5" x14ac:dyDescent="0.25">
      <c r="E3586" s="5" t="s">
        <v>4107</v>
      </c>
    </row>
    <row r="3587" spans="5:5" x14ac:dyDescent="0.25">
      <c r="E3587" s="5" t="s">
        <v>4108</v>
      </c>
    </row>
    <row r="3588" spans="5:5" x14ac:dyDescent="0.25">
      <c r="E3588" s="5" t="s">
        <v>4109</v>
      </c>
    </row>
    <row r="3589" spans="5:5" x14ac:dyDescent="0.25">
      <c r="E3589" s="5" t="s">
        <v>4110</v>
      </c>
    </row>
    <row r="3590" spans="5:5" x14ac:dyDescent="0.25">
      <c r="E3590" s="5" t="s">
        <v>4111</v>
      </c>
    </row>
    <row r="3591" spans="5:5" x14ac:dyDescent="0.25">
      <c r="E3591" s="5" t="s">
        <v>4112</v>
      </c>
    </row>
    <row r="3592" spans="5:5" x14ac:dyDescent="0.25">
      <c r="E3592" s="5" t="s">
        <v>4113</v>
      </c>
    </row>
    <row r="3593" spans="5:5" x14ac:dyDescent="0.25">
      <c r="E3593" s="5" t="s">
        <v>4114</v>
      </c>
    </row>
    <row r="3594" spans="5:5" x14ac:dyDescent="0.25">
      <c r="E3594" s="5" t="s">
        <v>4115</v>
      </c>
    </row>
    <row r="3595" spans="5:5" x14ac:dyDescent="0.25">
      <c r="E3595" s="5" t="s">
        <v>4116</v>
      </c>
    </row>
    <row r="3596" spans="5:5" x14ac:dyDescent="0.25">
      <c r="E3596" s="5" t="s">
        <v>4117</v>
      </c>
    </row>
    <row r="3597" spans="5:5" x14ac:dyDescent="0.25">
      <c r="E3597" s="5" t="s">
        <v>4118</v>
      </c>
    </row>
    <row r="3598" spans="5:5" x14ac:dyDescent="0.25">
      <c r="E3598" s="5" t="s">
        <v>4119</v>
      </c>
    </row>
    <row r="3599" spans="5:5" x14ac:dyDescent="0.25">
      <c r="E3599" s="5" t="s">
        <v>4120</v>
      </c>
    </row>
    <row r="3600" spans="5:5" x14ac:dyDescent="0.25">
      <c r="E3600" s="5" t="s">
        <v>4121</v>
      </c>
    </row>
    <row r="3601" spans="5:5" x14ac:dyDescent="0.25">
      <c r="E3601" s="5" t="s">
        <v>4122</v>
      </c>
    </row>
    <row r="3602" spans="5:5" x14ac:dyDescent="0.25">
      <c r="E3602" s="5" t="s">
        <v>4123</v>
      </c>
    </row>
    <row r="3603" spans="5:5" x14ac:dyDescent="0.25">
      <c r="E3603" s="5" t="s">
        <v>4124</v>
      </c>
    </row>
    <row r="3604" spans="5:5" x14ac:dyDescent="0.25">
      <c r="E3604" s="5" t="s">
        <v>4125</v>
      </c>
    </row>
    <row r="3605" spans="5:5" x14ac:dyDescent="0.25">
      <c r="E3605" s="5" t="s">
        <v>4126</v>
      </c>
    </row>
    <row r="3606" spans="5:5" x14ac:dyDescent="0.25">
      <c r="E3606" s="5" t="s">
        <v>4127</v>
      </c>
    </row>
    <row r="3607" spans="5:5" x14ac:dyDescent="0.25">
      <c r="E3607" s="5" t="s">
        <v>4128</v>
      </c>
    </row>
    <row r="3608" spans="5:5" x14ac:dyDescent="0.25">
      <c r="E3608" s="5" t="s">
        <v>4129</v>
      </c>
    </row>
    <row r="3609" spans="5:5" x14ac:dyDescent="0.25">
      <c r="E3609" s="5" t="s">
        <v>4130</v>
      </c>
    </row>
    <row r="3610" spans="5:5" x14ac:dyDescent="0.25">
      <c r="E3610" s="5" t="s">
        <v>4131</v>
      </c>
    </row>
    <row r="3611" spans="5:5" x14ac:dyDescent="0.25">
      <c r="E3611" s="5" t="s">
        <v>4132</v>
      </c>
    </row>
    <row r="3612" spans="5:5" x14ac:dyDescent="0.25">
      <c r="E3612" s="5" t="s">
        <v>4133</v>
      </c>
    </row>
    <row r="3613" spans="5:5" x14ac:dyDescent="0.25">
      <c r="E3613" s="5" t="s">
        <v>4134</v>
      </c>
    </row>
    <row r="3614" spans="5:5" x14ac:dyDescent="0.25">
      <c r="E3614" s="5" t="s">
        <v>4135</v>
      </c>
    </row>
    <row r="3615" spans="5:5" x14ac:dyDescent="0.25">
      <c r="E3615" s="5" t="s">
        <v>4136</v>
      </c>
    </row>
    <row r="3616" spans="5:5" x14ac:dyDescent="0.25">
      <c r="E3616" s="5" t="s">
        <v>4137</v>
      </c>
    </row>
    <row r="3617" spans="5:5" x14ac:dyDescent="0.25">
      <c r="E3617" s="5" t="s">
        <v>4138</v>
      </c>
    </row>
    <row r="3618" spans="5:5" x14ac:dyDescent="0.25">
      <c r="E3618" s="5" t="s">
        <v>4139</v>
      </c>
    </row>
    <row r="3619" spans="5:5" x14ac:dyDescent="0.25">
      <c r="E3619" s="5" t="s">
        <v>4140</v>
      </c>
    </row>
    <row r="3620" spans="5:5" x14ac:dyDescent="0.25">
      <c r="E3620" s="5" t="s">
        <v>4141</v>
      </c>
    </row>
    <row r="3621" spans="5:5" x14ac:dyDescent="0.25">
      <c r="E3621" s="5" t="s">
        <v>4142</v>
      </c>
    </row>
    <row r="3622" spans="5:5" x14ac:dyDescent="0.25">
      <c r="E3622" s="5" t="s">
        <v>4143</v>
      </c>
    </row>
    <row r="3623" spans="5:5" x14ac:dyDescent="0.25">
      <c r="E3623" s="5" t="s">
        <v>4144</v>
      </c>
    </row>
    <row r="3624" spans="5:5" x14ac:dyDescent="0.25">
      <c r="E3624" s="5" t="s">
        <v>4145</v>
      </c>
    </row>
    <row r="3625" spans="5:5" x14ac:dyDescent="0.25">
      <c r="E3625" s="5" t="s">
        <v>4146</v>
      </c>
    </row>
    <row r="3626" spans="5:5" x14ac:dyDescent="0.25">
      <c r="E3626" s="5" t="s">
        <v>4147</v>
      </c>
    </row>
    <row r="3627" spans="5:5" x14ac:dyDescent="0.25">
      <c r="E3627" s="5" t="s">
        <v>4148</v>
      </c>
    </row>
    <row r="3628" spans="5:5" x14ac:dyDescent="0.25">
      <c r="E3628" s="5" t="s">
        <v>4149</v>
      </c>
    </row>
    <row r="3629" spans="5:5" x14ac:dyDescent="0.25">
      <c r="E3629" s="5" t="s">
        <v>4150</v>
      </c>
    </row>
    <row r="3630" spans="5:5" x14ac:dyDescent="0.25">
      <c r="E3630" s="5" t="s">
        <v>4151</v>
      </c>
    </row>
    <row r="3631" spans="5:5" x14ac:dyDescent="0.25">
      <c r="E3631" s="5" t="s">
        <v>4152</v>
      </c>
    </row>
    <row r="3632" spans="5:5" x14ac:dyDescent="0.25">
      <c r="E3632" s="5" t="s">
        <v>4153</v>
      </c>
    </row>
    <row r="3633" spans="5:5" x14ac:dyDescent="0.25">
      <c r="E3633" s="5" t="s">
        <v>4154</v>
      </c>
    </row>
    <row r="3634" spans="5:5" x14ac:dyDescent="0.25">
      <c r="E3634" s="5" t="s">
        <v>4155</v>
      </c>
    </row>
    <row r="3635" spans="5:5" x14ac:dyDescent="0.25">
      <c r="E3635" s="5" t="s">
        <v>4156</v>
      </c>
    </row>
    <row r="3636" spans="5:5" x14ac:dyDescent="0.25">
      <c r="E3636" s="5" t="s">
        <v>4157</v>
      </c>
    </row>
    <row r="3637" spans="5:5" x14ac:dyDescent="0.25">
      <c r="E3637" s="5" t="s">
        <v>4158</v>
      </c>
    </row>
    <row r="3638" spans="5:5" x14ac:dyDescent="0.25">
      <c r="E3638" s="5" t="s">
        <v>4159</v>
      </c>
    </row>
    <row r="3639" spans="5:5" x14ac:dyDescent="0.25">
      <c r="E3639" s="5" t="s">
        <v>4160</v>
      </c>
    </row>
    <row r="3640" spans="5:5" x14ac:dyDescent="0.25">
      <c r="E3640" s="5" t="s">
        <v>4161</v>
      </c>
    </row>
    <row r="3641" spans="5:5" x14ac:dyDescent="0.25">
      <c r="E3641" s="5" t="s">
        <v>4162</v>
      </c>
    </row>
    <row r="3642" spans="5:5" x14ac:dyDescent="0.25">
      <c r="E3642" s="5" t="s">
        <v>4163</v>
      </c>
    </row>
    <row r="3643" spans="5:5" x14ac:dyDescent="0.25">
      <c r="E3643" s="5" t="s">
        <v>4164</v>
      </c>
    </row>
    <row r="3644" spans="5:5" x14ac:dyDescent="0.25">
      <c r="E3644" s="5" t="s">
        <v>4165</v>
      </c>
    </row>
    <row r="3645" spans="5:5" x14ac:dyDescent="0.25">
      <c r="E3645" s="5" t="s">
        <v>4166</v>
      </c>
    </row>
    <row r="3646" spans="5:5" x14ac:dyDescent="0.25">
      <c r="E3646" s="5" t="s">
        <v>4167</v>
      </c>
    </row>
    <row r="3647" spans="5:5" x14ac:dyDescent="0.25">
      <c r="E3647" s="5" t="s">
        <v>4168</v>
      </c>
    </row>
    <row r="3648" spans="5:5" x14ac:dyDescent="0.25">
      <c r="E3648" s="5" t="s">
        <v>4169</v>
      </c>
    </row>
    <row r="3649" spans="5:5" x14ac:dyDescent="0.25">
      <c r="E3649" s="5" t="s">
        <v>4170</v>
      </c>
    </row>
    <row r="3650" spans="5:5" x14ac:dyDescent="0.25">
      <c r="E3650" s="5" t="s">
        <v>4171</v>
      </c>
    </row>
    <row r="3651" spans="5:5" x14ac:dyDescent="0.25">
      <c r="E3651" s="5" t="s">
        <v>4172</v>
      </c>
    </row>
    <row r="3652" spans="5:5" x14ac:dyDescent="0.25">
      <c r="E3652" s="5" t="s">
        <v>4173</v>
      </c>
    </row>
    <row r="3653" spans="5:5" x14ac:dyDescent="0.25">
      <c r="E3653" s="5" t="s">
        <v>4174</v>
      </c>
    </row>
    <row r="3654" spans="5:5" x14ac:dyDescent="0.25">
      <c r="E3654" s="5" t="s">
        <v>4175</v>
      </c>
    </row>
    <row r="3655" spans="5:5" x14ac:dyDescent="0.25">
      <c r="E3655" s="5" t="s">
        <v>4176</v>
      </c>
    </row>
    <row r="3656" spans="5:5" x14ac:dyDescent="0.25">
      <c r="E3656" s="5" t="s">
        <v>4177</v>
      </c>
    </row>
    <row r="3657" spans="5:5" x14ac:dyDescent="0.25">
      <c r="E3657" s="5" t="s">
        <v>4178</v>
      </c>
    </row>
    <row r="3658" spans="5:5" x14ac:dyDescent="0.25">
      <c r="E3658" s="5" t="s">
        <v>4179</v>
      </c>
    </row>
    <row r="3659" spans="5:5" x14ac:dyDescent="0.25">
      <c r="E3659" s="5" t="s">
        <v>4180</v>
      </c>
    </row>
    <row r="3660" spans="5:5" x14ac:dyDescent="0.25">
      <c r="E3660" s="5" t="s">
        <v>4181</v>
      </c>
    </row>
    <row r="3661" spans="5:5" x14ac:dyDescent="0.25">
      <c r="E3661" s="5" t="s">
        <v>4182</v>
      </c>
    </row>
    <row r="3662" spans="5:5" x14ac:dyDescent="0.25">
      <c r="E3662" s="5" t="s">
        <v>4183</v>
      </c>
    </row>
    <row r="3663" spans="5:5" x14ac:dyDescent="0.25">
      <c r="E3663" s="5" t="s">
        <v>4184</v>
      </c>
    </row>
    <row r="3664" spans="5:5" x14ac:dyDescent="0.25">
      <c r="E3664" s="5" t="s">
        <v>4185</v>
      </c>
    </row>
    <row r="3665" spans="5:5" x14ac:dyDescent="0.25">
      <c r="E3665" s="5" t="s">
        <v>4186</v>
      </c>
    </row>
    <row r="3666" spans="5:5" x14ac:dyDescent="0.25">
      <c r="E3666" s="5" t="s">
        <v>4187</v>
      </c>
    </row>
    <row r="3667" spans="5:5" x14ac:dyDescent="0.25">
      <c r="E3667" s="5" t="s">
        <v>4188</v>
      </c>
    </row>
    <row r="3668" spans="5:5" x14ac:dyDescent="0.25">
      <c r="E3668" s="5" t="s">
        <v>4189</v>
      </c>
    </row>
    <row r="3669" spans="5:5" x14ac:dyDescent="0.25">
      <c r="E3669" s="5" t="s">
        <v>4190</v>
      </c>
    </row>
    <row r="3670" spans="5:5" x14ac:dyDescent="0.25">
      <c r="E3670" s="5" t="s">
        <v>4191</v>
      </c>
    </row>
    <row r="3671" spans="5:5" x14ac:dyDescent="0.25">
      <c r="E3671" s="5" t="s">
        <v>4192</v>
      </c>
    </row>
    <row r="3672" spans="5:5" x14ac:dyDescent="0.25">
      <c r="E3672" s="5" t="s">
        <v>4193</v>
      </c>
    </row>
    <row r="3673" spans="5:5" x14ac:dyDescent="0.25">
      <c r="E3673" s="5" t="s">
        <v>4194</v>
      </c>
    </row>
    <row r="3674" spans="5:5" x14ac:dyDescent="0.25">
      <c r="E3674" s="5" t="s">
        <v>4195</v>
      </c>
    </row>
    <row r="3675" spans="5:5" x14ac:dyDescent="0.25">
      <c r="E3675" s="5" t="s">
        <v>4196</v>
      </c>
    </row>
    <row r="3676" spans="5:5" x14ac:dyDescent="0.25">
      <c r="E3676" s="5" t="s">
        <v>4197</v>
      </c>
    </row>
    <row r="3677" spans="5:5" x14ac:dyDescent="0.25">
      <c r="E3677" s="5" t="s">
        <v>4198</v>
      </c>
    </row>
    <row r="3678" spans="5:5" x14ac:dyDescent="0.25">
      <c r="E3678" s="5" t="s">
        <v>4199</v>
      </c>
    </row>
    <row r="3679" spans="5:5" x14ac:dyDescent="0.25">
      <c r="E3679" s="5" t="s">
        <v>4200</v>
      </c>
    </row>
    <row r="3680" spans="5:5" x14ac:dyDescent="0.25">
      <c r="E3680" s="5" t="s">
        <v>4201</v>
      </c>
    </row>
    <row r="3681" spans="5:5" x14ac:dyDescent="0.25">
      <c r="E3681" s="5" t="s">
        <v>4202</v>
      </c>
    </row>
    <row r="3682" spans="5:5" x14ac:dyDescent="0.25">
      <c r="E3682" s="5" t="s">
        <v>4203</v>
      </c>
    </row>
    <row r="3683" spans="5:5" x14ac:dyDescent="0.25">
      <c r="E3683" s="5" t="s">
        <v>4204</v>
      </c>
    </row>
    <row r="3684" spans="5:5" x14ac:dyDescent="0.25">
      <c r="E3684" s="5" t="s">
        <v>4205</v>
      </c>
    </row>
    <row r="3685" spans="5:5" x14ac:dyDescent="0.25">
      <c r="E3685" s="5" t="s">
        <v>4206</v>
      </c>
    </row>
    <row r="3686" spans="5:5" x14ac:dyDescent="0.25">
      <c r="E3686" s="5" t="s">
        <v>4207</v>
      </c>
    </row>
    <row r="3687" spans="5:5" x14ac:dyDescent="0.25">
      <c r="E3687" s="5" t="s">
        <v>4208</v>
      </c>
    </row>
    <row r="3688" spans="5:5" x14ac:dyDescent="0.25">
      <c r="E3688" s="5" t="s">
        <v>4209</v>
      </c>
    </row>
    <row r="3689" spans="5:5" x14ac:dyDescent="0.25">
      <c r="E3689" s="5" t="s">
        <v>4210</v>
      </c>
    </row>
    <row r="3690" spans="5:5" x14ac:dyDescent="0.25">
      <c r="E3690" s="5" t="s">
        <v>4211</v>
      </c>
    </row>
    <row r="3691" spans="5:5" x14ac:dyDescent="0.25">
      <c r="E3691" s="5" t="s">
        <v>4212</v>
      </c>
    </row>
    <row r="3692" spans="5:5" x14ac:dyDescent="0.25">
      <c r="E3692" s="5" t="s">
        <v>4213</v>
      </c>
    </row>
    <row r="3693" spans="5:5" x14ac:dyDescent="0.25">
      <c r="E3693" s="5" t="s">
        <v>4214</v>
      </c>
    </row>
    <row r="3694" spans="5:5" x14ac:dyDescent="0.25">
      <c r="E3694" s="5" t="s">
        <v>4215</v>
      </c>
    </row>
    <row r="3695" spans="5:5" x14ac:dyDescent="0.25">
      <c r="E3695" s="5" t="s">
        <v>4216</v>
      </c>
    </row>
    <row r="3696" spans="5:5" x14ac:dyDescent="0.25">
      <c r="E3696" s="5" t="s">
        <v>4217</v>
      </c>
    </row>
    <row r="3697" spans="5:5" x14ac:dyDescent="0.25">
      <c r="E3697" s="5" t="s">
        <v>4218</v>
      </c>
    </row>
    <row r="3698" spans="5:5" x14ac:dyDescent="0.25">
      <c r="E3698" s="5" t="s">
        <v>4219</v>
      </c>
    </row>
    <row r="3699" spans="5:5" x14ac:dyDescent="0.25">
      <c r="E3699" s="5" t="s">
        <v>4220</v>
      </c>
    </row>
    <row r="3700" spans="5:5" x14ac:dyDescent="0.25">
      <c r="E3700" s="5" t="s">
        <v>4221</v>
      </c>
    </row>
    <row r="3701" spans="5:5" x14ac:dyDescent="0.25">
      <c r="E3701" s="5" t="s">
        <v>4222</v>
      </c>
    </row>
    <row r="3702" spans="5:5" x14ac:dyDescent="0.25">
      <c r="E3702" s="5" t="s">
        <v>4223</v>
      </c>
    </row>
    <row r="3703" spans="5:5" x14ac:dyDescent="0.25">
      <c r="E3703" s="5" t="s">
        <v>4224</v>
      </c>
    </row>
    <row r="3704" spans="5:5" x14ac:dyDescent="0.25">
      <c r="E3704" s="5" t="s">
        <v>4225</v>
      </c>
    </row>
    <row r="3705" spans="5:5" x14ac:dyDescent="0.25">
      <c r="E3705" s="5" t="s">
        <v>4226</v>
      </c>
    </row>
    <row r="3706" spans="5:5" x14ac:dyDescent="0.25">
      <c r="E3706" s="5" t="s">
        <v>4227</v>
      </c>
    </row>
    <row r="3707" spans="5:5" x14ac:dyDescent="0.25">
      <c r="E3707" s="5" t="s">
        <v>4228</v>
      </c>
    </row>
    <row r="3708" spans="5:5" x14ac:dyDescent="0.25">
      <c r="E3708" s="5" t="s">
        <v>4229</v>
      </c>
    </row>
    <row r="3709" spans="5:5" x14ac:dyDescent="0.25">
      <c r="E3709" s="5" t="s">
        <v>4230</v>
      </c>
    </row>
    <row r="3710" spans="5:5" x14ac:dyDescent="0.25">
      <c r="E3710" s="5" t="s">
        <v>4231</v>
      </c>
    </row>
    <row r="3711" spans="5:5" x14ac:dyDescent="0.25">
      <c r="E3711" s="5" t="s">
        <v>4232</v>
      </c>
    </row>
    <row r="3712" spans="5:5" x14ac:dyDescent="0.25">
      <c r="E3712" s="5" t="s">
        <v>4233</v>
      </c>
    </row>
    <row r="3713" spans="5:5" x14ac:dyDescent="0.25">
      <c r="E3713" s="5" t="s">
        <v>4234</v>
      </c>
    </row>
    <row r="3714" spans="5:5" x14ac:dyDescent="0.25">
      <c r="E3714" s="5" t="s">
        <v>4235</v>
      </c>
    </row>
    <row r="3715" spans="5:5" x14ac:dyDescent="0.25">
      <c r="E3715" s="5" t="s">
        <v>4236</v>
      </c>
    </row>
    <row r="3716" spans="5:5" x14ac:dyDescent="0.25">
      <c r="E3716" s="5" t="s">
        <v>4237</v>
      </c>
    </row>
    <row r="3717" spans="5:5" x14ac:dyDescent="0.25">
      <c r="E3717" s="5" t="s">
        <v>4238</v>
      </c>
    </row>
    <row r="3718" spans="5:5" x14ac:dyDescent="0.25">
      <c r="E3718" s="5" t="s">
        <v>4239</v>
      </c>
    </row>
    <row r="3719" spans="5:5" x14ac:dyDescent="0.25">
      <c r="E3719" s="5" t="s">
        <v>4240</v>
      </c>
    </row>
    <row r="3720" spans="5:5" x14ac:dyDescent="0.25">
      <c r="E3720" s="5" t="s">
        <v>4241</v>
      </c>
    </row>
    <row r="3721" spans="5:5" x14ac:dyDescent="0.25">
      <c r="E3721" s="5" t="s">
        <v>4242</v>
      </c>
    </row>
    <row r="3722" spans="5:5" x14ac:dyDescent="0.25">
      <c r="E3722" s="5" t="s">
        <v>4243</v>
      </c>
    </row>
    <row r="3723" spans="5:5" x14ac:dyDescent="0.25">
      <c r="E3723" s="5" t="s">
        <v>4244</v>
      </c>
    </row>
    <row r="3724" spans="5:5" x14ac:dyDescent="0.25">
      <c r="E3724" s="5" t="s">
        <v>4245</v>
      </c>
    </row>
    <row r="3725" spans="5:5" x14ac:dyDescent="0.25">
      <c r="E3725" s="5" t="s">
        <v>4246</v>
      </c>
    </row>
    <row r="3726" spans="5:5" x14ac:dyDescent="0.25">
      <c r="E3726" s="5" t="s">
        <v>4247</v>
      </c>
    </row>
    <row r="3727" spans="5:5" x14ac:dyDescent="0.25">
      <c r="E3727" s="5" t="s">
        <v>4248</v>
      </c>
    </row>
    <row r="3728" spans="5:5" x14ac:dyDescent="0.25">
      <c r="E3728" s="5" t="s">
        <v>4249</v>
      </c>
    </row>
    <row r="3729" spans="5:5" x14ac:dyDescent="0.25">
      <c r="E3729" s="5" t="s">
        <v>4250</v>
      </c>
    </row>
    <row r="3730" spans="5:5" x14ac:dyDescent="0.25">
      <c r="E3730" s="5" t="s">
        <v>4251</v>
      </c>
    </row>
    <row r="3731" spans="5:5" x14ac:dyDescent="0.25">
      <c r="E3731" s="5" t="s">
        <v>4252</v>
      </c>
    </row>
    <row r="3732" spans="5:5" x14ac:dyDescent="0.25">
      <c r="E3732" s="5" t="s">
        <v>4253</v>
      </c>
    </row>
    <row r="3733" spans="5:5" x14ac:dyDescent="0.25">
      <c r="E3733" s="5" t="s">
        <v>4254</v>
      </c>
    </row>
    <row r="3734" spans="5:5" x14ac:dyDescent="0.25">
      <c r="E3734" s="5" t="s">
        <v>4255</v>
      </c>
    </row>
    <row r="3735" spans="5:5" x14ac:dyDescent="0.25">
      <c r="E3735" s="5" t="s">
        <v>4256</v>
      </c>
    </row>
    <row r="3736" spans="5:5" x14ac:dyDescent="0.25">
      <c r="E3736" s="5" t="s">
        <v>4257</v>
      </c>
    </row>
    <row r="3737" spans="5:5" x14ac:dyDescent="0.25">
      <c r="E3737" s="5" t="s">
        <v>4258</v>
      </c>
    </row>
    <row r="3738" spans="5:5" x14ac:dyDescent="0.25">
      <c r="E3738" s="5" t="s">
        <v>4259</v>
      </c>
    </row>
    <row r="3739" spans="5:5" x14ac:dyDescent="0.25">
      <c r="E3739" s="5" t="s">
        <v>4260</v>
      </c>
    </row>
    <row r="3740" spans="5:5" x14ac:dyDescent="0.25">
      <c r="E3740" s="5" t="s">
        <v>4261</v>
      </c>
    </row>
    <row r="3741" spans="5:5" x14ac:dyDescent="0.25">
      <c r="E3741" s="5" t="s">
        <v>4262</v>
      </c>
    </row>
    <row r="3742" spans="5:5" x14ac:dyDescent="0.25">
      <c r="E3742" s="5" t="s">
        <v>4263</v>
      </c>
    </row>
    <row r="3743" spans="5:5" x14ac:dyDescent="0.25">
      <c r="E3743" s="5" t="s">
        <v>4264</v>
      </c>
    </row>
    <row r="3744" spans="5:5" x14ac:dyDescent="0.25">
      <c r="E3744" s="5" t="s">
        <v>4265</v>
      </c>
    </row>
    <row r="3745" spans="5:5" x14ac:dyDescent="0.25">
      <c r="E3745" s="5" t="s">
        <v>4266</v>
      </c>
    </row>
    <row r="3746" spans="5:5" x14ac:dyDescent="0.25">
      <c r="E3746" s="5" t="s">
        <v>4267</v>
      </c>
    </row>
    <row r="3747" spans="5:5" x14ac:dyDescent="0.25">
      <c r="E3747" s="5" t="s">
        <v>4268</v>
      </c>
    </row>
    <row r="3748" spans="5:5" x14ac:dyDescent="0.25">
      <c r="E3748" s="5" t="s">
        <v>4269</v>
      </c>
    </row>
    <row r="3749" spans="5:5" x14ac:dyDescent="0.25">
      <c r="E3749" s="5" t="s">
        <v>4270</v>
      </c>
    </row>
    <row r="3750" spans="5:5" x14ac:dyDescent="0.25">
      <c r="E3750" s="5" t="s">
        <v>4271</v>
      </c>
    </row>
    <row r="3751" spans="5:5" x14ac:dyDescent="0.25">
      <c r="E3751" s="5" t="s">
        <v>4272</v>
      </c>
    </row>
    <row r="3752" spans="5:5" x14ac:dyDescent="0.25">
      <c r="E3752" s="5" t="s">
        <v>4273</v>
      </c>
    </row>
    <row r="3753" spans="5:5" x14ac:dyDescent="0.25">
      <c r="E3753" s="5" t="s">
        <v>4274</v>
      </c>
    </row>
    <row r="3754" spans="5:5" x14ac:dyDescent="0.25">
      <c r="E3754" s="5" t="s">
        <v>4275</v>
      </c>
    </row>
    <row r="3755" spans="5:5" x14ac:dyDescent="0.25">
      <c r="E3755" s="5" t="s">
        <v>4276</v>
      </c>
    </row>
    <row r="3756" spans="5:5" x14ac:dyDescent="0.25">
      <c r="E3756" s="5" t="s">
        <v>4277</v>
      </c>
    </row>
    <row r="3757" spans="5:5" x14ac:dyDescent="0.25">
      <c r="E3757" s="5" t="s">
        <v>4278</v>
      </c>
    </row>
    <row r="3758" spans="5:5" x14ac:dyDescent="0.25">
      <c r="E3758" s="5" t="s">
        <v>4279</v>
      </c>
    </row>
    <row r="3759" spans="5:5" x14ac:dyDescent="0.25">
      <c r="E3759" s="5" t="s">
        <v>4280</v>
      </c>
    </row>
    <row r="3760" spans="5:5" x14ac:dyDescent="0.25">
      <c r="E3760" s="5" t="s">
        <v>4281</v>
      </c>
    </row>
    <row r="3761" spans="5:5" x14ac:dyDescent="0.25">
      <c r="E3761" s="5" t="s">
        <v>4282</v>
      </c>
    </row>
    <row r="3762" spans="5:5" x14ac:dyDescent="0.25">
      <c r="E3762" s="5" t="s">
        <v>4283</v>
      </c>
    </row>
    <row r="3763" spans="5:5" x14ac:dyDescent="0.25">
      <c r="E3763" s="5" t="s">
        <v>4284</v>
      </c>
    </row>
    <row r="3764" spans="5:5" x14ac:dyDescent="0.25">
      <c r="E3764" s="5" t="s">
        <v>4285</v>
      </c>
    </row>
    <row r="3765" spans="5:5" x14ac:dyDescent="0.25">
      <c r="E3765" s="5" t="s">
        <v>4286</v>
      </c>
    </row>
    <row r="3766" spans="5:5" x14ac:dyDescent="0.25">
      <c r="E3766" s="5" t="s">
        <v>4287</v>
      </c>
    </row>
    <row r="3767" spans="5:5" x14ac:dyDescent="0.25">
      <c r="E3767" s="5" t="s">
        <v>4288</v>
      </c>
    </row>
    <row r="3768" spans="5:5" x14ac:dyDescent="0.25">
      <c r="E3768" s="5" t="s">
        <v>4289</v>
      </c>
    </row>
    <row r="3769" spans="5:5" x14ac:dyDescent="0.25">
      <c r="E3769" s="5" t="s">
        <v>4290</v>
      </c>
    </row>
    <row r="3770" spans="5:5" x14ac:dyDescent="0.25">
      <c r="E3770" s="5" t="s">
        <v>4291</v>
      </c>
    </row>
    <row r="3771" spans="5:5" x14ac:dyDescent="0.25">
      <c r="E3771" s="5" t="s">
        <v>4292</v>
      </c>
    </row>
    <row r="3772" spans="5:5" x14ac:dyDescent="0.25">
      <c r="E3772" s="5" t="s">
        <v>4293</v>
      </c>
    </row>
    <row r="3773" spans="5:5" x14ac:dyDescent="0.25">
      <c r="E3773" s="5" t="s">
        <v>4294</v>
      </c>
    </row>
    <row r="3774" spans="5:5" x14ac:dyDescent="0.25">
      <c r="E3774" s="5" t="s">
        <v>4295</v>
      </c>
    </row>
    <row r="3775" spans="5:5" x14ac:dyDescent="0.25">
      <c r="E3775" s="5" t="s">
        <v>4296</v>
      </c>
    </row>
    <row r="3776" spans="5:5" x14ac:dyDescent="0.25">
      <c r="E3776" s="5" t="s">
        <v>4297</v>
      </c>
    </row>
    <row r="3777" spans="5:5" x14ac:dyDescent="0.25">
      <c r="E3777" s="5" t="s">
        <v>4298</v>
      </c>
    </row>
    <row r="3778" spans="5:5" x14ac:dyDescent="0.25">
      <c r="E3778" s="5" t="s">
        <v>4299</v>
      </c>
    </row>
    <row r="3779" spans="5:5" x14ac:dyDescent="0.25">
      <c r="E3779" s="5" t="s">
        <v>4300</v>
      </c>
    </row>
    <row r="3780" spans="5:5" x14ac:dyDescent="0.25">
      <c r="E3780" s="5" t="s">
        <v>4301</v>
      </c>
    </row>
    <row r="3781" spans="5:5" x14ac:dyDescent="0.25">
      <c r="E3781" s="5" t="s">
        <v>4302</v>
      </c>
    </row>
    <row r="3782" spans="5:5" x14ac:dyDescent="0.25">
      <c r="E3782" s="5" t="s">
        <v>4303</v>
      </c>
    </row>
    <row r="3783" spans="5:5" x14ac:dyDescent="0.25">
      <c r="E3783" s="5" t="s">
        <v>4304</v>
      </c>
    </row>
    <row r="3784" spans="5:5" x14ac:dyDescent="0.25">
      <c r="E3784" s="5" t="s">
        <v>4305</v>
      </c>
    </row>
    <row r="3785" spans="5:5" x14ac:dyDescent="0.25">
      <c r="E3785" s="5" t="s">
        <v>4306</v>
      </c>
    </row>
    <row r="3786" spans="5:5" x14ac:dyDescent="0.25">
      <c r="E3786" s="5" t="s">
        <v>4307</v>
      </c>
    </row>
    <row r="3787" spans="5:5" x14ac:dyDescent="0.25">
      <c r="E3787" s="5" t="s">
        <v>4308</v>
      </c>
    </row>
    <row r="3788" spans="5:5" x14ac:dyDescent="0.25">
      <c r="E3788" s="5" t="s">
        <v>4309</v>
      </c>
    </row>
    <row r="3789" spans="5:5" x14ac:dyDescent="0.25">
      <c r="E3789" s="5" t="s">
        <v>4310</v>
      </c>
    </row>
    <row r="3790" spans="5:5" x14ac:dyDescent="0.25">
      <c r="E3790" s="5" t="s">
        <v>4311</v>
      </c>
    </row>
    <row r="3791" spans="5:5" x14ac:dyDescent="0.25">
      <c r="E3791" s="5" t="s">
        <v>4312</v>
      </c>
    </row>
    <row r="3792" spans="5:5" x14ac:dyDescent="0.25">
      <c r="E3792" s="5" t="s">
        <v>4313</v>
      </c>
    </row>
    <row r="3793" spans="5:5" x14ac:dyDescent="0.25">
      <c r="E3793" s="5" t="s">
        <v>4314</v>
      </c>
    </row>
    <row r="3794" spans="5:5" x14ac:dyDescent="0.25">
      <c r="E3794" s="5" t="s">
        <v>4315</v>
      </c>
    </row>
    <row r="3795" spans="5:5" x14ac:dyDescent="0.25">
      <c r="E3795" s="5" t="s">
        <v>4316</v>
      </c>
    </row>
    <row r="3796" spans="5:5" x14ac:dyDescent="0.25">
      <c r="E3796" s="5" t="s">
        <v>4317</v>
      </c>
    </row>
    <row r="3797" spans="5:5" x14ac:dyDescent="0.25">
      <c r="E3797" s="5" t="s">
        <v>4318</v>
      </c>
    </row>
    <row r="3798" spans="5:5" x14ac:dyDescent="0.25">
      <c r="E3798" s="5" t="s">
        <v>4319</v>
      </c>
    </row>
    <row r="3799" spans="5:5" x14ac:dyDescent="0.25">
      <c r="E3799" s="5" t="s">
        <v>4320</v>
      </c>
    </row>
    <row r="3800" spans="5:5" x14ac:dyDescent="0.25">
      <c r="E3800" s="5" t="s">
        <v>4321</v>
      </c>
    </row>
    <row r="3801" spans="5:5" x14ac:dyDescent="0.25">
      <c r="E3801" s="5" t="s">
        <v>4322</v>
      </c>
    </row>
    <row r="3802" spans="5:5" x14ac:dyDescent="0.25">
      <c r="E3802" s="5" t="s">
        <v>4323</v>
      </c>
    </row>
    <row r="3803" spans="5:5" x14ac:dyDescent="0.25">
      <c r="E3803" s="5" t="s">
        <v>4324</v>
      </c>
    </row>
    <row r="3804" spans="5:5" x14ac:dyDescent="0.25">
      <c r="E3804" s="5" t="s">
        <v>4325</v>
      </c>
    </row>
    <row r="3805" spans="5:5" x14ac:dyDescent="0.25">
      <c r="E3805" s="5" t="s">
        <v>4326</v>
      </c>
    </row>
    <row r="3806" spans="5:5" x14ac:dyDescent="0.25">
      <c r="E3806" s="5" t="s">
        <v>4327</v>
      </c>
    </row>
    <row r="3807" spans="5:5" x14ac:dyDescent="0.25">
      <c r="E3807" s="5" t="s">
        <v>4328</v>
      </c>
    </row>
    <row r="3808" spans="5:5" x14ac:dyDescent="0.25">
      <c r="E3808" s="5" t="s">
        <v>4329</v>
      </c>
    </row>
    <row r="3809" spans="5:5" x14ac:dyDescent="0.25">
      <c r="E3809" s="5" t="s">
        <v>4330</v>
      </c>
    </row>
    <row r="3810" spans="5:5" x14ac:dyDescent="0.25">
      <c r="E3810" s="5" t="s">
        <v>4331</v>
      </c>
    </row>
    <row r="3811" spans="5:5" x14ac:dyDescent="0.25">
      <c r="E3811" s="5" t="s">
        <v>4332</v>
      </c>
    </row>
    <row r="3812" spans="5:5" x14ac:dyDescent="0.25">
      <c r="E3812" s="5" t="s">
        <v>4333</v>
      </c>
    </row>
    <row r="3813" spans="5:5" x14ac:dyDescent="0.25">
      <c r="E3813" s="5" t="s">
        <v>4334</v>
      </c>
    </row>
    <row r="3814" spans="5:5" x14ac:dyDescent="0.25">
      <c r="E3814" s="5" t="s">
        <v>4335</v>
      </c>
    </row>
    <row r="3815" spans="5:5" x14ac:dyDescent="0.25">
      <c r="E3815" s="5" t="s">
        <v>4336</v>
      </c>
    </row>
    <row r="3816" spans="5:5" x14ac:dyDescent="0.25">
      <c r="E3816" s="5" t="s">
        <v>4337</v>
      </c>
    </row>
    <row r="3817" spans="5:5" x14ac:dyDescent="0.25">
      <c r="E3817" s="5" t="s">
        <v>4338</v>
      </c>
    </row>
    <row r="3818" spans="5:5" x14ac:dyDescent="0.25">
      <c r="E3818" s="5" t="s">
        <v>4339</v>
      </c>
    </row>
    <row r="3819" spans="5:5" x14ac:dyDescent="0.25">
      <c r="E3819" s="5" t="s">
        <v>4340</v>
      </c>
    </row>
    <row r="3820" spans="5:5" x14ac:dyDescent="0.25">
      <c r="E3820" s="5" t="s">
        <v>4341</v>
      </c>
    </row>
    <row r="3821" spans="5:5" x14ac:dyDescent="0.25">
      <c r="E3821" s="5" t="s">
        <v>4342</v>
      </c>
    </row>
    <row r="3822" spans="5:5" x14ac:dyDescent="0.25">
      <c r="E3822" s="5" t="s">
        <v>4343</v>
      </c>
    </row>
    <row r="3823" spans="5:5" x14ac:dyDescent="0.25">
      <c r="E3823" s="5" t="s">
        <v>4344</v>
      </c>
    </row>
    <row r="3824" spans="5:5" x14ac:dyDescent="0.25">
      <c r="E3824" s="5" t="s">
        <v>4345</v>
      </c>
    </row>
    <row r="3825" spans="5:5" x14ac:dyDescent="0.25">
      <c r="E3825" s="5" t="s">
        <v>4346</v>
      </c>
    </row>
    <row r="3826" spans="5:5" x14ac:dyDescent="0.25">
      <c r="E3826" s="5" t="s">
        <v>4347</v>
      </c>
    </row>
    <row r="3827" spans="5:5" x14ac:dyDescent="0.25">
      <c r="E3827" s="5" t="s">
        <v>4348</v>
      </c>
    </row>
    <row r="3828" spans="5:5" x14ac:dyDescent="0.25">
      <c r="E3828" s="5" t="s">
        <v>4349</v>
      </c>
    </row>
    <row r="3829" spans="5:5" x14ac:dyDescent="0.25">
      <c r="E3829" s="5" t="s">
        <v>4350</v>
      </c>
    </row>
    <row r="3830" spans="5:5" x14ac:dyDescent="0.25">
      <c r="E3830" s="5" t="s">
        <v>4351</v>
      </c>
    </row>
    <row r="3831" spans="5:5" x14ac:dyDescent="0.25">
      <c r="E3831" s="5" t="s">
        <v>4352</v>
      </c>
    </row>
    <row r="3832" spans="5:5" x14ac:dyDescent="0.25">
      <c r="E3832" s="5" t="s">
        <v>4353</v>
      </c>
    </row>
    <row r="3833" spans="5:5" x14ac:dyDescent="0.25">
      <c r="E3833" s="5" t="s">
        <v>4354</v>
      </c>
    </row>
    <row r="3834" spans="5:5" x14ac:dyDescent="0.25">
      <c r="E3834" s="5" t="s">
        <v>4355</v>
      </c>
    </row>
    <row r="3835" spans="5:5" x14ac:dyDescent="0.25">
      <c r="E3835" s="5" t="s">
        <v>4356</v>
      </c>
    </row>
    <row r="3836" spans="5:5" x14ac:dyDescent="0.25">
      <c r="E3836" s="5" t="s">
        <v>4357</v>
      </c>
    </row>
    <row r="3837" spans="5:5" x14ac:dyDescent="0.25">
      <c r="E3837" s="5" t="s">
        <v>4358</v>
      </c>
    </row>
    <row r="3838" spans="5:5" x14ac:dyDescent="0.25">
      <c r="E3838" s="5" t="s">
        <v>4359</v>
      </c>
    </row>
    <row r="3839" spans="5:5" x14ac:dyDescent="0.25">
      <c r="E3839" s="5" t="s">
        <v>4360</v>
      </c>
    </row>
    <row r="3840" spans="5:5" x14ac:dyDescent="0.25">
      <c r="E3840" s="5" t="s">
        <v>4361</v>
      </c>
    </row>
    <row r="3841" spans="5:5" x14ac:dyDescent="0.25">
      <c r="E3841" s="5" t="s">
        <v>4362</v>
      </c>
    </row>
    <row r="3842" spans="5:5" x14ac:dyDescent="0.25">
      <c r="E3842" s="5" t="s">
        <v>4363</v>
      </c>
    </row>
    <row r="3843" spans="5:5" x14ac:dyDescent="0.25">
      <c r="E3843" s="5" t="s">
        <v>4364</v>
      </c>
    </row>
    <row r="3844" spans="5:5" x14ac:dyDescent="0.25">
      <c r="E3844" s="5" t="s">
        <v>4365</v>
      </c>
    </row>
    <row r="3845" spans="5:5" x14ac:dyDescent="0.25">
      <c r="E3845" s="5" t="s">
        <v>4366</v>
      </c>
    </row>
    <row r="3846" spans="5:5" x14ac:dyDescent="0.25">
      <c r="E3846" s="5" t="s">
        <v>4367</v>
      </c>
    </row>
    <row r="3847" spans="5:5" x14ac:dyDescent="0.25">
      <c r="E3847" s="5" t="s">
        <v>4368</v>
      </c>
    </row>
    <row r="3848" spans="5:5" x14ac:dyDescent="0.25">
      <c r="E3848" s="5" t="s">
        <v>4369</v>
      </c>
    </row>
    <row r="3849" spans="5:5" x14ac:dyDescent="0.25">
      <c r="E3849" s="5" t="s">
        <v>4370</v>
      </c>
    </row>
    <row r="3850" spans="5:5" x14ac:dyDescent="0.25">
      <c r="E3850" s="5" t="s">
        <v>4371</v>
      </c>
    </row>
    <row r="3851" spans="5:5" x14ac:dyDescent="0.25">
      <c r="E3851" s="5" t="s">
        <v>4372</v>
      </c>
    </row>
    <row r="3852" spans="5:5" x14ac:dyDescent="0.25">
      <c r="E3852" s="5" t="s">
        <v>4373</v>
      </c>
    </row>
    <row r="3853" spans="5:5" x14ac:dyDescent="0.25">
      <c r="E3853" s="5" t="s">
        <v>4374</v>
      </c>
    </row>
    <row r="3854" spans="5:5" x14ac:dyDescent="0.25">
      <c r="E3854" s="5" t="s">
        <v>4375</v>
      </c>
    </row>
    <row r="3855" spans="5:5" x14ac:dyDescent="0.25">
      <c r="E3855" s="5" t="s">
        <v>4376</v>
      </c>
    </row>
    <row r="3856" spans="5:5" x14ac:dyDescent="0.25">
      <c r="E3856" s="5" t="s">
        <v>4377</v>
      </c>
    </row>
    <row r="3857" spans="5:5" x14ac:dyDescent="0.25">
      <c r="E3857" s="5" t="s">
        <v>4378</v>
      </c>
    </row>
    <row r="3858" spans="5:5" x14ac:dyDescent="0.25">
      <c r="E3858" s="5" t="s">
        <v>4379</v>
      </c>
    </row>
    <row r="3859" spans="5:5" x14ac:dyDescent="0.25">
      <c r="E3859" s="5" t="s">
        <v>4380</v>
      </c>
    </row>
    <row r="3860" spans="5:5" x14ac:dyDescent="0.25">
      <c r="E3860" s="5" t="s">
        <v>4381</v>
      </c>
    </row>
    <row r="3861" spans="5:5" x14ac:dyDescent="0.25">
      <c r="E3861" s="5" t="s">
        <v>4382</v>
      </c>
    </row>
    <row r="3862" spans="5:5" x14ac:dyDescent="0.25">
      <c r="E3862" s="5" t="s">
        <v>4383</v>
      </c>
    </row>
    <row r="3863" spans="5:5" x14ac:dyDescent="0.25">
      <c r="E3863" s="5" t="s">
        <v>4384</v>
      </c>
    </row>
    <row r="3864" spans="5:5" x14ac:dyDescent="0.25">
      <c r="E3864" s="5" t="s">
        <v>4385</v>
      </c>
    </row>
    <row r="3865" spans="5:5" x14ac:dyDescent="0.25">
      <c r="E3865" s="5" t="s">
        <v>4386</v>
      </c>
    </row>
    <row r="3866" spans="5:5" x14ac:dyDescent="0.25">
      <c r="E3866" s="5" t="s">
        <v>4387</v>
      </c>
    </row>
    <row r="3867" spans="5:5" x14ac:dyDescent="0.25">
      <c r="E3867" s="5" t="s">
        <v>4388</v>
      </c>
    </row>
    <row r="3868" spans="5:5" x14ac:dyDescent="0.25">
      <c r="E3868" s="5" t="s">
        <v>4389</v>
      </c>
    </row>
    <row r="3869" spans="5:5" x14ac:dyDescent="0.25">
      <c r="E3869" s="5" t="s">
        <v>4390</v>
      </c>
    </row>
    <row r="3870" spans="5:5" x14ac:dyDescent="0.25">
      <c r="E3870" s="5" t="s">
        <v>4391</v>
      </c>
    </row>
    <row r="3871" spans="5:5" x14ac:dyDescent="0.25">
      <c r="E3871" s="5" t="s">
        <v>4392</v>
      </c>
    </row>
    <row r="3872" spans="5:5" x14ac:dyDescent="0.25">
      <c r="E3872" s="5" t="s">
        <v>4393</v>
      </c>
    </row>
    <row r="3873" spans="5:5" x14ac:dyDescent="0.25">
      <c r="E3873" s="5" t="s">
        <v>4394</v>
      </c>
    </row>
    <row r="3874" spans="5:5" x14ac:dyDescent="0.25">
      <c r="E3874" s="5" t="s">
        <v>4395</v>
      </c>
    </row>
    <row r="3875" spans="5:5" x14ac:dyDescent="0.25">
      <c r="E3875" s="5" t="s">
        <v>4396</v>
      </c>
    </row>
    <row r="3876" spans="5:5" x14ac:dyDescent="0.25">
      <c r="E3876" s="5" t="s">
        <v>4397</v>
      </c>
    </row>
    <row r="3877" spans="5:5" x14ac:dyDescent="0.25">
      <c r="E3877" s="5" t="s">
        <v>4398</v>
      </c>
    </row>
    <row r="3878" spans="5:5" x14ac:dyDescent="0.25">
      <c r="E3878" s="5" t="s">
        <v>4399</v>
      </c>
    </row>
    <row r="3879" spans="5:5" x14ac:dyDescent="0.25">
      <c r="E3879" s="5" t="s">
        <v>4400</v>
      </c>
    </row>
    <row r="3880" spans="5:5" x14ac:dyDescent="0.25">
      <c r="E3880" s="5" t="s">
        <v>4401</v>
      </c>
    </row>
    <row r="3881" spans="5:5" x14ac:dyDescent="0.25">
      <c r="E3881" s="5" t="s">
        <v>4402</v>
      </c>
    </row>
    <row r="3882" spans="5:5" x14ac:dyDescent="0.25">
      <c r="E3882" s="5" t="s">
        <v>4403</v>
      </c>
    </row>
    <row r="3883" spans="5:5" x14ac:dyDescent="0.25">
      <c r="E3883" s="5" t="s">
        <v>4404</v>
      </c>
    </row>
    <row r="3884" spans="5:5" x14ac:dyDescent="0.25">
      <c r="E3884" s="5" t="s">
        <v>4405</v>
      </c>
    </row>
    <row r="3885" spans="5:5" x14ac:dyDescent="0.25">
      <c r="E3885" s="5" t="s">
        <v>4406</v>
      </c>
    </row>
    <row r="3886" spans="5:5" x14ac:dyDescent="0.25">
      <c r="E3886" s="5" t="s">
        <v>4407</v>
      </c>
    </row>
    <row r="3887" spans="5:5" x14ac:dyDescent="0.25">
      <c r="E3887" s="5" t="s">
        <v>4408</v>
      </c>
    </row>
    <row r="3888" spans="5:5" x14ac:dyDescent="0.25">
      <c r="E3888" s="5" t="s">
        <v>4409</v>
      </c>
    </row>
    <row r="3889" spans="5:5" x14ac:dyDescent="0.25">
      <c r="E3889" s="5" t="s">
        <v>4410</v>
      </c>
    </row>
    <row r="3890" spans="5:5" x14ac:dyDescent="0.25">
      <c r="E3890" s="5" t="s">
        <v>4411</v>
      </c>
    </row>
    <row r="3891" spans="5:5" x14ac:dyDescent="0.25">
      <c r="E3891" s="5" t="s">
        <v>4412</v>
      </c>
    </row>
    <row r="3892" spans="5:5" x14ac:dyDescent="0.25">
      <c r="E3892" s="5" t="s">
        <v>4413</v>
      </c>
    </row>
    <row r="3893" spans="5:5" x14ac:dyDescent="0.25">
      <c r="E3893" s="5" t="s">
        <v>4414</v>
      </c>
    </row>
    <row r="3894" spans="5:5" x14ac:dyDescent="0.25">
      <c r="E3894" s="5" t="s">
        <v>4415</v>
      </c>
    </row>
    <row r="3895" spans="5:5" x14ac:dyDescent="0.25">
      <c r="E3895" s="5" t="s">
        <v>4416</v>
      </c>
    </row>
    <row r="3896" spans="5:5" x14ac:dyDescent="0.25">
      <c r="E3896" s="5" t="s">
        <v>4417</v>
      </c>
    </row>
    <row r="3897" spans="5:5" x14ac:dyDescent="0.25">
      <c r="E3897" s="5" t="s">
        <v>4418</v>
      </c>
    </row>
    <row r="3898" spans="5:5" x14ac:dyDescent="0.25">
      <c r="E3898" s="5" t="s">
        <v>4419</v>
      </c>
    </row>
    <row r="3899" spans="5:5" x14ac:dyDescent="0.25">
      <c r="E3899" s="5" t="s">
        <v>4420</v>
      </c>
    </row>
    <row r="3900" spans="5:5" x14ac:dyDescent="0.25">
      <c r="E3900" s="5" t="s">
        <v>4421</v>
      </c>
    </row>
    <row r="3901" spans="5:5" x14ac:dyDescent="0.25">
      <c r="E3901" s="5" t="s">
        <v>4422</v>
      </c>
    </row>
    <row r="3902" spans="5:5" x14ac:dyDescent="0.25">
      <c r="E3902" s="5" t="s">
        <v>4423</v>
      </c>
    </row>
    <row r="3903" spans="5:5" x14ac:dyDescent="0.25">
      <c r="E3903" s="5" t="s">
        <v>4424</v>
      </c>
    </row>
    <row r="3904" spans="5:5" x14ac:dyDescent="0.25">
      <c r="E3904" s="5" t="s">
        <v>4425</v>
      </c>
    </row>
    <row r="3905" spans="5:5" x14ac:dyDescent="0.25">
      <c r="E3905" s="5" t="s">
        <v>4426</v>
      </c>
    </row>
    <row r="3906" spans="5:5" x14ac:dyDescent="0.25">
      <c r="E3906" s="5" t="s">
        <v>4427</v>
      </c>
    </row>
    <row r="3907" spans="5:5" x14ac:dyDescent="0.25">
      <c r="E3907" s="5" t="s">
        <v>4428</v>
      </c>
    </row>
    <row r="3908" spans="5:5" x14ac:dyDescent="0.25">
      <c r="E3908" s="5" t="s">
        <v>4429</v>
      </c>
    </row>
    <row r="3909" spans="5:5" x14ac:dyDescent="0.25">
      <c r="E3909" s="5" t="s">
        <v>4430</v>
      </c>
    </row>
    <row r="3910" spans="5:5" x14ac:dyDescent="0.25">
      <c r="E3910" s="5" t="s">
        <v>4431</v>
      </c>
    </row>
    <row r="3911" spans="5:5" x14ac:dyDescent="0.25">
      <c r="E3911" s="5" t="s">
        <v>4432</v>
      </c>
    </row>
    <row r="3912" spans="5:5" x14ac:dyDescent="0.25">
      <c r="E3912" s="5" t="s">
        <v>4433</v>
      </c>
    </row>
    <row r="3913" spans="5:5" x14ac:dyDescent="0.25">
      <c r="E3913" s="5" t="s">
        <v>4434</v>
      </c>
    </row>
    <row r="3914" spans="5:5" x14ac:dyDescent="0.25">
      <c r="E3914" s="5" t="s">
        <v>4435</v>
      </c>
    </row>
    <row r="3915" spans="5:5" x14ac:dyDescent="0.25">
      <c r="E3915" s="5" t="s">
        <v>4436</v>
      </c>
    </row>
    <row r="3916" spans="5:5" x14ac:dyDescent="0.25">
      <c r="E3916" s="5" t="s">
        <v>4437</v>
      </c>
    </row>
    <row r="3917" spans="5:5" x14ac:dyDescent="0.25">
      <c r="E3917" s="5" t="s">
        <v>4438</v>
      </c>
    </row>
    <row r="3918" spans="5:5" x14ac:dyDescent="0.25">
      <c r="E3918" s="5" t="s">
        <v>4439</v>
      </c>
    </row>
    <row r="3919" spans="5:5" x14ac:dyDescent="0.25">
      <c r="E3919" s="5" t="s">
        <v>4440</v>
      </c>
    </row>
    <row r="3920" spans="5:5" x14ac:dyDescent="0.25">
      <c r="E3920" s="5" t="s">
        <v>4441</v>
      </c>
    </row>
    <row r="3921" spans="5:5" x14ac:dyDescent="0.25">
      <c r="E3921" s="5" t="s">
        <v>4442</v>
      </c>
    </row>
    <row r="3922" spans="5:5" x14ac:dyDescent="0.25">
      <c r="E3922" s="5" t="s">
        <v>4443</v>
      </c>
    </row>
    <row r="3923" spans="5:5" x14ac:dyDescent="0.25">
      <c r="E3923" s="5" t="s">
        <v>4444</v>
      </c>
    </row>
    <row r="3924" spans="5:5" x14ac:dyDescent="0.25">
      <c r="E3924" s="5" t="s">
        <v>4445</v>
      </c>
    </row>
    <row r="3925" spans="5:5" x14ac:dyDescent="0.25">
      <c r="E3925" s="5" t="s">
        <v>4446</v>
      </c>
    </row>
    <row r="3926" spans="5:5" x14ac:dyDescent="0.25">
      <c r="E3926" s="5" t="s">
        <v>4447</v>
      </c>
    </row>
    <row r="3927" spans="5:5" x14ac:dyDescent="0.25">
      <c r="E3927" s="5" t="s">
        <v>4448</v>
      </c>
    </row>
    <row r="3928" spans="5:5" x14ac:dyDescent="0.25">
      <c r="E3928" s="5" t="s">
        <v>4449</v>
      </c>
    </row>
    <row r="3929" spans="5:5" x14ac:dyDescent="0.25">
      <c r="E3929" s="5" t="s">
        <v>4450</v>
      </c>
    </row>
    <row r="3930" spans="5:5" x14ac:dyDescent="0.25">
      <c r="E3930" s="5" t="s">
        <v>4451</v>
      </c>
    </row>
    <row r="3931" spans="5:5" x14ac:dyDescent="0.25">
      <c r="E3931" s="5" t="s">
        <v>4452</v>
      </c>
    </row>
    <row r="3932" spans="5:5" x14ac:dyDescent="0.25">
      <c r="E3932" s="5" t="s">
        <v>4453</v>
      </c>
    </row>
    <row r="3933" spans="5:5" x14ac:dyDescent="0.25">
      <c r="E3933" s="5" t="s">
        <v>4454</v>
      </c>
    </row>
    <row r="3934" spans="5:5" x14ac:dyDescent="0.25">
      <c r="E3934" s="5" t="s">
        <v>4455</v>
      </c>
    </row>
    <row r="3935" spans="5:5" x14ac:dyDescent="0.25">
      <c r="E3935" s="5" t="s">
        <v>4456</v>
      </c>
    </row>
    <row r="3936" spans="5:5" x14ac:dyDescent="0.25">
      <c r="E3936" s="5" t="s">
        <v>4457</v>
      </c>
    </row>
    <row r="3937" spans="5:5" x14ac:dyDescent="0.25">
      <c r="E3937" s="5" t="s">
        <v>4458</v>
      </c>
    </row>
    <row r="3938" spans="5:5" x14ac:dyDescent="0.25">
      <c r="E3938" s="5" t="s">
        <v>4459</v>
      </c>
    </row>
    <row r="3939" spans="5:5" x14ac:dyDescent="0.25">
      <c r="E3939" s="5" t="s">
        <v>4460</v>
      </c>
    </row>
    <row r="3940" spans="5:5" x14ac:dyDescent="0.25">
      <c r="E3940" s="5" t="s">
        <v>4461</v>
      </c>
    </row>
    <row r="3941" spans="5:5" x14ac:dyDescent="0.25">
      <c r="E3941" s="5" t="s">
        <v>4462</v>
      </c>
    </row>
    <row r="3942" spans="5:5" x14ac:dyDescent="0.25">
      <c r="E3942" s="5" t="s">
        <v>4463</v>
      </c>
    </row>
    <row r="3943" spans="5:5" x14ac:dyDescent="0.25">
      <c r="E3943" s="5" t="s">
        <v>4464</v>
      </c>
    </row>
    <row r="3944" spans="5:5" x14ac:dyDescent="0.25">
      <c r="E3944" s="5" t="s">
        <v>4465</v>
      </c>
    </row>
    <row r="3945" spans="5:5" x14ac:dyDescent="0.25">
      <c r="E3945" s="5" t="s">
        <v>4466</v>
      </c>
    </row>
    <row r="3946" spans="5:5" x14ac:dyDescent="0.25">
      <c r="E3946" s="5" t="s">
        <v>4467</v>
      </c>
    </row>
    <row r="3947" spans="5:5" x14ac:dyDescent="0.25">
      <c r="E3947" s="5" t="s">
        <v>4468</v>
      </c>
    </row>
    <row r="3948" spans="5:5" x14ac:dyDescent="0.25">
      <c r="E3948" s="5" t="s">
        <v>4469</v>
      </c>
    </row>
    <row r="3949" spans="5:5" x14ac:dyDescent="0.25">
      <c r="E3949" s="5" t="s">
        <v>4470</v>
      </c>
    </row>
    <row r="3950" spans="5:5" x14ac:dyDescent="0.25">
      <c r="E3950" s="5" t="s">
        <v>4471</v>
      </c>
    </row>
    <row r="3951" spans="5:5" x14ac:dyDescent="0.25">
      <c r="E3951" s="5" t="s">
        <v>4472</v>
      </c>
    </row>
    <row r="3952" spans="5:5" x14ac:dyDescent="0.25">
      <c r="E3952" s="5" t="s">
        <v>4473</v>
      </c>
    </row>
    <row r="3953" spans="5:5" x14ac:dyDescent="0.25">
      <c r="E3953" s="5" t="s">
        <v>4474</v>
      </c>
    </row>
    <row r="3954" spans="5:5" x14ac:dyDescent="0.25">
      <c r="E3954" s="5" t="s">
        <v>4475</v>
      </c>
    </row>
    <row r="3955" spans="5:5" x14ac:dyDescent="0.25">
      <c r="E3955" s="5" t="s">
        <v>4476</v>
      </c>
    </row>
    <row r="3956" spans="5:5" x14ac:dyDescent="0.25">
      <c r="E3956" s="5" t="s">
        <v>4477</v>
      </c>
    </row>
    <row r="3957" spans="5:5" x14ac:dyDescent="0.25">
      <c r="E3957" s="5" t="s">
        <v>4478</v>
      </c>
    </row>
    <row r="3958" spans="5:5" x14ac:dyDescent="0.25">
      <c r="E3958" s="5" t="s">
        <v>4479</v>
      </c>
    </row>
    <row r="3959" spans="5:5" x14ac:dyDescent="0.25">
      <c r="E3959" s="5" t="s">
        <v>4480</v>
      </c>
    </row>
    <row r="3960" spans="5:5" x14ac:dyDescent="0.25">
      <c r="E3960" s="5" t="s">
        <v>4481</v>
      </c>
    </row>
    <row r="3961" spans="5:5" x14ac:dyDescent="0.25">
      <c r="E3961" s="5" t="s">
        <v>4482</v>
      </c>
    </row>
    <row r="3962" spans="5:5" x14ac:dyDescent="0.25">
      <c r="E3962" s="5" t="s">
        <v>4483</v>
      </c>
    </row>
    <row r="3963" spans="5:5" x14ac:dyDescent="0.25">
      <c r="E3963" s="5" t="s">
        <v>4484</v>
      </c>
    </row>
    <row r="3964" spans="5:5" x14ac:dyDescent="0.25">
      <c r="E3964" s="5" t="s">
        <v>4485</v>
      </c>
    </row>
    <row r="3965" spans="5:5" x14ac:dyDescent="0.25">
      <c r="E3965" s="5" t="s">
        <v>4486</v>
      </c>
    </row>
    <row r="3966" spans="5:5" x14ac:dyDescent="0.25">
      <c r="E3966" s="5" t="s">
        <v>4487</v>
      </c>
    </row>
    <row r="3967" spans="5:5" x14ac:dyDescent="0.25">
      <c r="E3967" s="5" t="s">
        <v>4488</v>
      </c>
    </row>
    <row r="3968" spans="5:5" x14ac:dyDescent="0.25">
      <c r="E3968" s="5" t="s">
        <v>4489</v>
      </c>
    </row>
    <row r="3969" spans="5:5" x14ac:dyDescent="0.25">
      <c r="E3969" s="5" t="s">
        <v>4490</v>
      </c>
    </row>
    <row r="3970" spans="5:5" x14ac:dyDescent="0.25">
      <c r="E3970" s="5" t="s">
        <v>4491</v>
      </c>
    </row>
    <row r="3971" spans="5:5" x14ac:dyDescent="0.25">
      <c r="E3971" s="5" t="s">
        <v>4492</v>
      </c>
    </row>
    <row r="3972" spans="5:5" x14ac:dyDescent="0.25">
      <c r="E3972" s="5" t="s">
        <v>4493</v>
      </c>
    </row>
    <row r="3973" spans="5:5" x14ac:dyDescent="0.25">
      <c r="E3973" s="5" t="s">
        <v>4494</v>
      </c>
    </row>
    <row r="3974" spans="5:5" x14ac:dyDescent="0.25">
      <c r="E3974" s="5" t="s">
        <v>4495</v>
      </c>
    </row>
    <row r="3975" spans="5:5" x14ac:dyDescent="0.25">
      <c r="E3975" s="5" t="s">
        <v>4496</v>
      </c>
    </row>
    <row r="3976" spans="5:5" x14ac:dyDescent="0.25">
      <c r="E3976" s="5" t="s">
        <v>4497</v>
      </c>
    </row>
    <row r="3977" spans="5:5" x14ac:dyDescent="0.25">
      <c r="E3977" s="5" t="s">
        <v>4498</v>
      </c>
    </row>
    <row r="3978" spans="5:5" x14ac:dyDescent="0.25">
      <c r="E3978" s="5" t="s">
        <v>4499</v>
      </c>
    </row>
    <row r="3979" spans="5:5" x14ac:dyDescent="0.25">
      <c r="E3979" s="5" t="s">
        <v>4500</v>
      </c>
    </row>
    <row r="3980" spans="5:5" x14ac:dyDescent="0.25">
      <c r="E3980" s="5" t="s">
        <v>4501</v>
      </c>
    </row>
    <row r="3981" spans="5:5" x14ac:dyDescent="0.25">
      <c r="E3981" s="5" t="s">
        <v>4502</v>
      </c>
    </row>
    <row r="3982" spans="5:5" x14ac:dyDescent="0.25">
      <c r="E3982" s="5" t="s">
        <v>4503</v>
      </c>
    </row>
    <row r="3983" spans="5:5" x14ac:dyDescent="0.25">
      <c r="E3983" s="5" t="s">
        <v>4504</v>
      </c>
    </row>
    <row r="3984" spans="5:5" x14ac:dyDescent="0.25">
      <c r="E3984" s="5" t="s">
        <v>4505</v>
      </c>
    </row>
    <row r="3985" spans="5:5" x14ac:dyDescent="0.25">
      <c r="E3985" s="5" t="s">
        <v>4506</v>
      </c>
    </row>
    <row r="3986" spans="5:5" x14ac:dyDescent="0.25">
      <c r="E3986" s="5" t="s">
        <v>4507</v>
      </c>
    </row>
    <row r="3987" spans="5:5" x14ac:dyDescent="0.25">
      <c r="E3987" s="5" t="s">
        <v>4508</v>
      </c>
    </row>
    <row r="3988" spans="5:5" x14ac:dyDescent="0.25">
      <c r="E3988" s="5" t="s">
        <v>4509</v>
      </c>
    </row>
    <row r="3989" spans="5:5" x14ac:dyDescent="0.25">
      <c r="E3989" s="5" t="s">
        <v>4510</v>
      </c>
    </row>
    <row r="3990" spans="5:5" x14ac:dyDescent="0.25">
      <c r="E3990" s="5" t="s">
        <v>4511</v>
      </c>
    </row>
    <row r="3991" spans="5:5" x14ac:dyDescent="0.25">
      <c r="E3991" s="5" t="s">
        <v>4512</v>
      </c>
    </row>
    <row r="3992" spans="5:5" x14ac:dyDescent="0.25">
      <c r="E3992" s="5" t="s">
        <v>4513</v>
      </c>
    </row>
    <row r="3993" spans="5:5" x14ac:dyDescent="0.25">
      <c r="E3993" s="5" t="s">
        <v>4514</v>
      </c>
    </row>
    <row r="3994" spans="5:5" x14ac:dyDescent="0.25">
      <c r="E3994" s="5" t="s">
        <v>4515</v>
      </c>
    </row>
    <row r="3995" spans="5:5" x14ac:dyDescent="0.25">
      <c r="E3995" s="5" t="s">
        <v>4516</v>
      </c>
    </row>
    <row r="3996" spans="5:5" x14ac:dyDescent="0.25">
      <c r="E3996" s="5" t="s">
        <v>4517</v>
      </c>
    </row>
    <row r="3997" spans="5:5" x14ac:dyDescent="0.25">
      <c r="E3997" s="5" t="s">
        <v>4518</v>
      </c>
    </row>
    <row r="3998" spans="5:5" x14ac:dyDescent="0.25">
      <c r="E3998" s="5" t="s">
        <v>4519</v>
      </c>
    </row>
    <row r="3999" spans="5:5" x14ac:dyDescent="0.25">
      <c r="E3999" s="5" t="s">
        <v>4520</v>
      </c>
    </row>
    <row r="4000" spans="5:5" x14ac:dyDescent="0.25">
      <c r="E4000" s="5" t="s">
        <v>4521</v>
      </c>
    </row>
    <row r="4001" spans="5:5" x14ac:dyDescent="0.25">
      <c r="E4001" s="5" t="s">
        <v>4522</v>
      </c>
    </row>
    <row r="4002" spans="5:5" x14ac:dyDescent="0.25">
      <c r="E4002" s="5" t="s">
        <v>4523</v>
      </c>
    </row>
    <row r="4003" spans="5:5" x14ac:dyDescent="0.25">
      <c r="E4003" s="5" t="s">
        <v>4524</v>
      </c>
    </row>
    <row r="4004" spans="5:5" x14ac:dyDescent="0.25">
      <c r="E4004" s="5" t="s">
        <v>4525</v>
      </c>
    </row>
    <row r="4005" spans="5:5" x14ac:dyDescent="0.25">
      <c r="E4005" s="5" t="s">
        <v>4526</v>
      </c>
    </row>
    <row r="4006" spans="5:5" x14ac:dyDescent="0.25">
      <c r="E4006" s="5" t="s">
        <v>4527</v>
      </c>
    </row>
    <row r="4007" spans="5:5" x14ac:dyDescent="0.25">
      <c r="E4007" s="5" t="s">
        <v>4528</v>
      </c>
    </row>
    <row r="4008" spans="5:5" x14ac:dyDescent="0.25">
      <c r="E4008" s="5" t="s">
        <v>4529</v>
      </c>
    </row>
    <row r="4009" spans="5:5" x14ac:dyDescent="0.25">
      <c r="E4009" s="5" t="s">
        <v>4530</v>
      </c>
    </row>
    <row r="4010" spans="5:5" x14ac:dyDescent="0.25">
      <c r="E4010" s="5" t="s">
        <v>4531</v>
      </c>
    </row>
    <row r="4011" spans="5:5" x14ac:dyDescent="0.25">
      <c r="E4011" s="5" t="s">
        <v>4532</v>
      </c>
    </row>
    <row r="4012" spans="5:5" x14ac:dyDescent="0.25">
      <c r="E4012" s="5" t="s">
        <v>4533</v>
      </c>
    </row>
    <row r="4013" spans="5:5" x14ac:dyDescent="0.25">
      <c r="E4013" s="5" t="s">
        <v>4534</v>
      </c>
    </row>
    <row r="4014" spans="5:5" x14ac:dyDescent="0.25">
      <c r="E4014" s="5" t="s">
        <v>4535</v>
      </c>
    </row>
    <row r="4015" spans="5:5" x14ac:dyDescent="0.25">
      <c r="E4015" s="5" t="s">
        <v>4536</v>
      </c>
    </row>
    <row r="4016" spans="5:5" x14ac:dyDescent="0.25">
      <c r="E4016" s="5" t="s">
        <v>4537</v>
      </c>
    </row>
    <row r="4017" spans="5:5" x14ac:dyDescent="0.25">
      <c r="E4017" s="5" t="s">
        <v>4538</v>
      </c>
    </row>
    <row r="4018" spans="5:5" x14ac:dyDescent="0.25">
      <c r="E4018" s="5" t="s">
        <v>4539</v>
      </c>
    </row>
    <row r="4019" spans="5:5" x14ac:dyDescent="0.25">
      <c r="E4019" s="5" t="s">
        <v>4540</v>
      </c>
    </row>
    <row r="4020" spans="5:5" x14ac:dyDescent="0.25">
      <c r="E4020" s="5" t="s">
        <v>4541</v>
      </c>
    </row>
    <row r="4021" spans="5:5" x14ac:dyDescent="0.25">
      <c r="E4021" s="5" t="s">
        <v>4542</v>
      </c>
    </row>
    <row r="4022" spans="5:5" x14ac:dyDescent="0.25">
      <c r="E4022" s="5" t="s">
        <v>4543</v>
      </c>
    </row>
    <row r="4023" spans="5:5" x14ac:dyDescent="0.25">
      <c r="E4023" s="5" t="s">
        <v>4544</v>
      </c>
    </row>
    <row r="4024" spans="5:5" x14ac:dyDescent="0.25">
      <c r="E4024" s="5" t="s">
        <v>4545</v>
      </c>
    </row>
    <row r="4025" spans="5:5" x14ac:dyDescent="0.25">
      <c r="E4025" s="5" t="s">
        <v>4546</v>
      </c>
    </row>
    <row r="4026" spans="5:5" x14ac:dyDescent="0.25">
      <c r="E4026" s="5" t="s">
        <v>4547</v>
      </c>
    </row>
    <row r="4027" spans="5:5" x14ac:dyDescent="0.25">
      <c r="E4027" s="5" t="s">
        <v>4548</v>
      </c>
    </row>
    <row r="4028" spans="5:5" x14ac:dyDescent="0.25">
      <c r="E4028" s="5" t="s">
        <v>4549</v>
      </c>
    </row>
    <row r="4029" spans="5:5" x14ac:dyDescent="0.25">
      <c r="E4029" s="5" t="s">
        <v>4550</v>
      </c>
    </row>
    <row r="4030" spans="5:5" x14ac:dyDescent="0.25">
      <c r="E4030" s="5" t="s">
        <v>4551</v>
      </c>
    </row>
    <row r="4031" spans="5:5" x14ac:dyDescent="0.25">
      <c r="E4031" s="5" t="s">
        <v>4552</v>
      </c>
    </row>
    <row r="4032" spans="5:5" x14ac:dyDescent="0.25">
      <c r="E4032" s="5" t="s">
        <v>4553</v>
      </c>
    </row>
    <row r="4033" spans="5:5" x14ac:dyDescent="0.25">
      <c r="E4033" s="5" t="s">
        <v>4554</v>
      </c>
    </row>
    <row r="4034" spans="5:5" x14ac:dyDescent="0.25">
      <c r="E4034" s="5" t="s">
        <v>4555</v>
      </c>
    </row>
    <row r="4035" spans="5:5" x14ac:dyDescent="0.25">
      <c r="E4035" s="5" t="s">
        <v>4556</v>
      </c>
    </row>
    <row r="4036" spans="5:5" x14ac:dyDescent="0.25">
      <c r="E4036" s="5" t="s">
        <v>4557</v>
      </c>
    </row>
    <row r="4037" spans="5:5" x14ac:dyDescent="0.25">
      <c r="E4037" s="5" t="s">
        <v>4558</v>
      </c>
    </row>
    <row r="4038" spans="5:5" x14ac:dyDescent="0.25">
      <c r="E4038" s="5" t="s">
        <v>4559</v>
      </c>
    </row>
    <row r="4039" spans="5:5" x14ac:dyDescent="0.25">
      <c r="E4039" s="5" t="s">
        <v>4560</v>
      </c>
    </row>
    <row r="4040" spans="5:5" x14ac:dyDescent="0.25">
      <c r="E4040" s="5" t="s">
        <v>4561</v>
      </c>
    </row>
    <row r="4041" spans="5:5" x14ac:dyDescent="0.25">
      <c r="E4041" s="5" t="s">
        <v>4562</v>
      </c>
    </row>
    <row r="4042" spans="5:5" x14ac:dyDescent="0.25">
      <c r="E4042" s="5" t="s">
        <v>4563</v>
      </c>
    </row>
    <row r="4043" spans="5:5" x14ac:dyDescent="0.25">
      <c r="E4043" s="5" t="s">
        <v>4564</v>
      </c>
    </row>
    <row r="4044" spans="5:5" x14ac:dyDescent="0.25">
      <c r="E4044" s="5" t="s">
        <v>4565</v>
      </c>
    </row>
    <row r="4045" spans="5:5" x14ac:dyDescent="0.25">
      <c r="E4045" s="5" t="s">
        <v>4566</v>
      </c>
    </row>
    <row r="4046" spans="5:5" x14ac:dyDescent="0.25">
      <c r="E4046" s="5" t="s">
        <v>4567</v>
      </c>
    </row>
    <row r="4047" spans="5:5" x14ac:dyDescent="0.25">
      <c r="E4047" s="5" t="s">
        <v>4568</v>
      </c>
    </row>
    <row r="4048" spans="5:5" x14ac:dyDescent="0.25">
      <c r="E4048" s="5" t="s">
        <v>4569</v>
      </c>
    </row>
    <row r="4049" spans="5:5" x14ac:dyDescent="0.25">
      <c r="E4049" s="5" t="s">
        <v>4570</v>
      </c>
    </row>
    <row r="4050" spans="5:5" x14ac:dyDescent="0.25">
      <c r="E4050" s="5" t="s">
        <v>4571</v>
      </c>
    </row>
    <row r="4051" spans="5:5" x14ac:dyDescent="0.25">
      <c r="E4051" s="5" t="s">
        <v>4572</v>
      </c>
    </row>
    <row r="4052" spans="5:5" x14ac:dyDescent="0.25">
      <c r="E4052" s="5" t="s">
        <v>4573</v>
      </c>
    </row>
    <row r="4053" spans="5:5" x14ac:dyDescent="0.25">
      <c r="E4053" s="5" t="s">
        <v>4574</v>
      </c>
    </row>
    <row r="4054" spans="5:5" x14ac:dyDescent="0.25">
      <c r="E4054" s="5" t="s">
        <v>4575</v>
      </c>
    </row>
    <row r="4055" spans="5:5" x14ac:dyDescent="0.25">
      <c r="E4055" s="5" t="s">
        <v>4576</v>
      </c>
    </row>
    <row r="4056" spans="5:5" x14ac:dyDescent="0.25">
      <c r="E4056" s="5" t="s">
        <v>4577</v>
      </c>
    </row>
    <row r="4057" spans="5:5" x14ac:dyDescent="0.25">
      <c r="E4057" s="5" t="s">
        <v>4578</v>
      </c>
    </row>
    <row r="4058" spans="5:5" x14ac:dyDescent="0.25">
      <c r="E4058" s="5" t="s">
        <v>4579</v>
      </c>
    </row>
    <row r="4059" spans="5:5" x14ac:dyDescent="0.25">
      <c r="E4059" s="5" t="s">
        <v>4580</v>
      </c>
    </row>
    <row r="4060" spans="5:5" x14ac:dyDescent="0.25">
      <c r="E4060" s="5" t="s">
        <v>4581</v>
      </c>
    </row>
    <row r="4061" spans="5:5" x14ac:dyDescent="0.25">
      <c r="E4061" s="5" t="s">
        <v>4582</v>
      </c>
    </row>
    <row r="4062" spans="5:5" x14ac:dyDescent="0.25">
      <c r="E4062" s="5" t="s">
        <v>4583</v>
      </c>
    </row>
    <row r="4063" spans="5:5" x14ac:dyDescent="0.25">
      <c r="E4063" s="5" t="s">
        <v>4584</v>
      </c>
    </row>
    <row r="4064" spans="5:5" x14ac:dyDescent="0.25">
      <c r="E4064" s="5" t="s">
        <v>4585</v>
      </c>
    </row>
    <row r="4065" spans="5:5" x14ac:dyDescent="0.25">
      <c r="E4065" s="5" t="s">
        <v>4586</v>
      </c>
    </row>
    <row r="4066" spans="5:5" x14ac:dyDescent="0.25">
      <c r="E4066" s="5" t="s">
        <v>4587</v>
      </c>
    </row>
    <row r="4067" spans="5:5" x14ac:dyDescent="0.25">
      <c r="E4067" s="5" t="s">
        <v>4588</v>
      </c>
    </row>
    <row r="4068" spans="5:5" x14ac:dyDescent="0.25">
      <c r="E4068" s="5" t="s">
        <v>4589</v>
      </c>
    </row>
    <row r="4069" spans="5:5" x14ac:dyDescent="0.25">
      <c r="E4069" s="5" t="s">
        <v>4590</v>
      </c>
    </row>
    <row r="4070" spans="5:5" x14ac:dyDescent="0.25">
      <c r="E4070" s="5" t="s">
        <v>4591</v>
      </c>
    </row>
    <row r="4071" spans="5:5" x14ac:dyDescent="0.25">
      <c r="E4071" s="5" t="s">
        <v>4592</v>
      </c>
    </row>
    <row r="4072" spans="5:5" x14ac:dyDescent="0.25">
      <c r="E4072" s="5" t="s">
        <v>4593</v>
      </c>
    </row>
    <row r="4073" spans="5:5" x14ac:dyDescent="0.25">
      <c r="E4073" s="5" t="s">
        <v>4594</v>
      </c>
    </row>
    <row r="4074" spans="5:5" x14ac:dyDescent="0.25">
      <c r="E4074" s="5" t="s">
        <v>4595</v>
      </c>
    </row>
    <row r="4075" spans="5:5" x14ac:dyDescent="0.25">
      <c r="E4075" s="5" t="s">
        <v>4596</v>
      </c>
    </row>
    <row r="4076" spans="5:5" x14ac:dyDescent="0.25">
      <c r="E4076" s="5" t="s">
        <v>4597</v>
      </c>
    </row>
    <row r="4077" spans="5:5" x14ac:dyDescent="0.25">
      <c r="E4077" s="5" t="s">
        <v>4598</v>
      </c>
    </row>
    <row r="4078" spans="5:5" x14ac:dyDescent="0.25">
      <c r="E4078" s="5" t="s">
        <v>4599</v>
      </c>
    </row>
    <row r="4079" spans="5:5" x14ac:dyDescent="0.25">
      <c r="E4079" s="5" t="s">
        <v>4600</v>
      </c>
    </row>
    <row r="4080" spans="5:5" x14ac:dyDescent="0.25">
      <c r="E4080" s="5" t="s">
        <v>4601</v>
      </c>
    </row>
    <row r="4081" spans="5:5" x14ac:dyDescent="0.25">
      <c r="E4081" s="5" t="s">
        <v>4602</v>
      </c>
    </row>
    <row r="4082" spans="5:5" x14ac:dyDescent="0.25">
      <c r="E4082" s="5" t="s">
        <v>4603</v>
      </c>
    </row>
    <row r="4083" spans="5:5" x14ac:dyDescent="0.25">
      <c r="E4083" s="5" t="s">
        <v>4604</v>
      </c>
    </row>
    <row r="4084" spans="5:5" x14ac:dyDescent="0.25">
      <c r="E4084" s="5" t="s">
        <v>4605</v>
      </c>
    </row>
    <row r="4085" spans="5:5" x14ac:dyDescent="0.25">
      <c r="E4085" s="5" t="s">
        <v>4606</v>
      </c>
    </row>
    <row r="4086" spans="5:5" x14ac:dyDescent="0.25">
      <c r="E4086" s="5" t="s">
        <v>4607</v>
      </c>
    </row>
    <row r="4087" spans="5:5" x14ac:dyDescent="0.25">
      <c r="E4087" s="5" t="s">
        <v>4608</v>
      </c>
    </row>
    <row r="4088" spans="5:5" x14ac:dyDescent="0.25">
      <c r="E4088" s="5" t="s">
        <v>4609</v>
      </c>
    </row>
    <row r="4089" spans="5:5" x14ac:dyDescent="0.25">
      <c r="E4089" s="5" t="s">
        <v>4610</v>
      </c>
    </row>
    <row r="4090" spans="5:5" x14ac:dyDescent="0.25">
      <c r="E4090" s="5" t="s">
        <v>4611</v>
      </c>
    </row>
    <row r="4091" spans="5:5" x14ac:dyDescent="0.25">
      <c r="E4091" s="5" t="s">
        <v>4612</v>
      </c>
    </row>
    <row r="4092" spans="5:5" x14ac:dyDescent="0.25">
      <c r="E4092" s="5" t="s">
        <v>4613</v>
      </c>
    </row>
    <row r="4093" spans="5:5" x14ac:dyDescent="0.25">
      <c r="E4093" s="5" t="s">
        <v>4614</v>
      </c>
    </row>
    <row r="4094" spans="5:5" x14ac:dyDescent="0.25">
      <c r="E4094" s="5" t="s">
        <v>4615</v>
      </c>
    </row>
    <row r="4095" spans="5:5" x14ac:dyDescent="0.25">
      <c r="E4095" s="5" t="s">
        <v>4616</v>
      </c>
    </row>
    <row r="4096" spans="5:5" x14ac:dyDescent="0.25">
      <c r="E4096" s="5" t="s">
        <v>4617</v>
      </c>
    </row>
    <row r="4097" spans="5:5" x14ac:dyDescent="0.25">
      <c r="E4097" s="5" t="s">
        <v>4618</v>
      </c>
    </row>
    <row r="4098" spans="5:5" x14ac:dyDescent="0.25">
      <c r="E4098" s="5" t="s">
        <v>4619</v>
      </c>
    </row>
    <row r="4099" spans="5:5" x14ac:dyDescent="0.25">
      <c r="E4099" s="5" t="s">
        <v>4620</v>
      </c>
    </row>
    <row r="4100" spans="5:5" x14ac:dyDescent="0.25">
      <c r="E4100" s="5" t="s">
        <v>4621</v>
      </c>
    </row>
    <row r="4101" spans="5:5" x14ac:dyDescent="0.25">
      <c r="E4101" s="5" t="s">
        <v>4622</v>
      </c>
    </row>
    <row r="4102" spans="5:5" x14ac:dyDescent="0.25">
      <c r="E4102" s="5" t="s">
        <v>4623</v>
      </c>
    </row>
    <row r="4103" spans="5:5" x14ac:dyDescent="0.25">
      <c r="E4103" s="5" t="s">
        <v>4624</v>
      </c>
    </row>
    <row r="4104" spans="5:5" x14ac:dyDescent="0.25">
      <c r="E4104" s="5" t="s">
        <v>4625</v>
      </c>
    </row>
    <row r="4105" spans="5:5" x14ac:dyDescent="0.25">
      <c r="E4105" s="5" t="s">
        <v>4626</v>
      </c>
    </row>
    <row r="4106" spans="5:5" x14ac:dyDescent="0.25">
      <c r="E4106" s="5" t="s">
        <v>4627</v>
      </c>
    </row>
    <row r="4107" spans="5:5" x14ac:dyDescent="0.25">
      <c r="E4107" s="5" t="s">
        <v>4628</v>
      </c>
    </row>
    <row r="4108" spans="5:5" x14ac:dyDescent="0.25">
      <c r="E4108" s="5" t="s">
        <v>4629</v>
      </c>
    </row>
    <row r="4109" spans="5:5" x14ac:dyDescent="0.25">
      <c r="E4109" s="5" t="s">
        <v>4630</v>
      </c>
    </row>
    <row r="4110" spans="5:5" x14ac:dyDescent="0.25">
      <c r="E4110" s="5" t="s">
        <v>4631</v>
      </c>
    </row>
    <row r="4111" spans="5:5" x14ac:dyDescent="0.25">
      <c r="E4111" s="5" t="s">
        <v>4632</v>
      </c>
    </row>
    <row r="4112" spans="5:5" x14ac:dyDescent="0.25">
      <c r="E4112" s="5" t="s">
        <v>4633</v>
      </c>
    </row>
    <row r="4113" spans="5:5" x14ac:dyDescent="0.25">
      <c r="E4113" s="5" t="s">
        <v>4634</v>
      </c>
    </row>
    <row r="4114" spans="5:5" x14ac:dyDescent="0.25">
      <c r="E4114" s="5" t="s">
        <v>4635</v>
      </c>
    </row>
    <row r="4115" spans="5:5" x14ac:dyDescent="0.25">
      <c r="E4115" s="5" t="s">
        <v>4636</v>
      </c>
    </row>
    <row r="4116" spans="5:5" x14ac:dyDescent="0.25">
      <c r="E4116" s="5" t="s">
        <v>4637</v>
      </c>
    </row>
    <row r="4117" spans="5:5" x14ac:dyDescent="0.25">
      <c r="E4117" s="5" t="s">
        <v>4638</v>
      </c>
    </row>
    <row r="4118" spans="5:5" x14ac:dyDescent="0.25">
      <c r="E4118" s="5" t="s">
        <v>4639</v>
      </c>
    </row>
    <row r="4119" spans="5:5" x14ac:dyDescent="0.25">
      <c r="E4119" s="5" t="s">
        <v>4640</v>
      </c>
    </row>
    <row r="4120" spans="5:5" x14ac:dyDescent="0.25">
      <c r="E4120" s="5" t="s">
        <v>4641</v>
      </c>
    </row>
    <row r="4121" spans="5:5" x14ac:dyDescent="0.25">
      <c r="E4121" s="5" t="s">
        <v>4642</v>
      </c>
    </row>
    <row r="4122" spans="5:5" x14ac:dyDescent="0.25">
      <c r="E4122" s="5" t="s">
        <v>4643</v>
      </c>
    </row>
    <row r="4123" spans="5:5" x14ac:dyDescent="0.25">
      <c r="E4123" s="5" t="s">
        <v>4644</v>
      </c>
    </row>
    <row r="4124" spans="5:5" x14ac:dyDescent="0.25">
      <c r="E4124" s="5" t="s">
        <v>4645</v>
      </c>
    </row>
    <row r="4125" spans="5:5" x14ac:dyDescent="0.25">
      <c r="E4125" s="5" t="s">
        <v>4646</v>
      </c>
    </row>
    <row r="4126" spans="5:5" x14ac:dyDescent="0.25">
      <c r="E4126" s="5" t="s">
        <v>4647</v>
      </c>
    </row>
    <row r="4127" spans="5:5" x14ac:dyDescent="0.25">
      <c r="E4127" s="5" t="s">
        <v>4648</v>
      </c>
    </row>
    <row r="4128" spans="5:5" x14ac:dyDescent="0.25">
      <c r="E4128" s="5" t="s">
        <v>4649</v>
      </c>
    </row>
    <row r="4129" spans="5:5" x14ac:dyDescent="0.25">
      <c r="E4129" s="5" t="s">
        <v>4650</v>
      </c>
    </row>
    <row r="4130" spans="5:5" x14ac:dyDescent="0.25">
      <c r="E4130" s="5" t="s">
        <v>4651</v>
      </c>
    </row>
    <row r="4131" spans="5:5" x14ac:dyDescent="0.25">
      <c r="E4131" s="5" t="s">
        <v>4652</v>
      </c>
    </row>
    <row r="4132" spans="5:5" x14ac:dyDescent="0.25">
      <c r="E4132" s="5" t="s">
        <v>4653</v>
      </c>
    </row>
    <row r="4133" spans="5:5" x14ac:dyDescent="0.25">
      <c r="E4133" s="5" t="s">
        <v>4654</v>
      </c>
    </row>
    <row r="4134" spans="5:5" x14ac:dyDescent="0.25">
      <c r="E4134" s="5" t="s">
        <v>4655</v>
      </c>
    </row>
    <row r="4135" spans="5:5" x14ac:dyDescent="0.25">
      <c r="E4135" s="5" t="s">
        <v>4656</v>
      </c>
    </row>
    <row r="4136" spans="5:5" x14ac:dyDescent="0.25">
      <c r="E4136" s="5" t="s">
        <v>4657</v>
      </c>
    </row>
    <row r="4137" spans="5:5" x14ac:dyDescent="0.25">
      <c r="E4137" s="5" t="s">
        <v>4658</v>
      </c>
    </row>
    <row r="4138" spans="5:5" x14ac:dyDescent="0.25">
      <c r="E4138" s="5" t="s">
        <v>4659</v>
      </c>
    </row>
    <row r="4139" spans="5:5" x14ac:dyDescent="0.25">
      <c r="E4139" s="5" t="s">
        <v>4660</v>
      </c>
    </row>
    <row r="4140" spans="5:5" x14ac:dyDescent="0.25">
      <c r="E4140" s="5" t="s">
        <v>4661</v>
      </c>
    </row>
    <row r="4141" spans="5:5" x14ac:dyDescent="0.25">
      <c r="E4141" s="5" t="s">
        <v>4662</v>
      </c>
    </row>
    <row r="4142" spans="5:5" x14ac:dyDescent="0.25">
      <c r="E4142" s="5" t="s">
        <v>4663</v>
      </c>
    </row>
    <row r="4143" spans="5:5" x14ac:dyDescent="0.25">
      <c r="E4143" s="5" t="s">
        <v>4664</v>
      </c>
    </row>
    <row r="4144" spans="5:5" x14ac:dyDescent="0.25">
      <c r="E4144" s="5" t="s">
        <v>4665</v>
      </c>
    </row>
    <row r="4145" spans="5:5" x14ac:dyDescent="0.25">
      <c r="E4145" s="5" t="s">
        <v>4666</v>
      </c>
    </row>
    <row r="4146" spans="5:5" x14ac:dyDescent="0.25">
      <c r="E4146" s="5" t="s">
        <v>4667</v>
      </c>
    </row>
    <row r="4147" spans="5:5" x14ac:dyDescent="0.25">
      <c r="E4147" s="5" t="s">
        <v>4668</v>
      </c>
    </row>
    <row r="4148" spans="5:5" x14ac:dyDescent="0.25">
      <c r="E4148" s="5" t="s">
        <v>4669</v>
      </c>
    </row>
    <row r="4149" spans="5:5" x14ac:dyDescent="0.25">
      <c r="E4149" s="5" t="s">
        <v>4670</v>
      </c>
    </row>
    <row r="4150" spans="5:5" x14ac:dyDescent="0.25">
      <c r="E4150" s="5" t="s">
        <v>4671</v>
      </c>
    </row>
    <row r="4151" spans="5:5" x14ac:dyDescent="0.25">
      <c r="E4151" s="5" t="s">
        <v>4672</v>
      </c>
    </row>
    <row r="4152" spans="5:5" x14ac:dyDescent="0.25">
      <c r="E4152" s="5" t="s">
        <v>4673</v>
      </c>
    </row>
    <row r="4153" spans="5:5" x14ac:dyDescent="0.25">
      <c r="E4153" s="5" t="s">
        <v>4674</v>
      </c>
    </row>
    <row r="4154" spans="5:5" x14ac:dyDescent="0.25">
      <c r="E4154" s="5" t="s">
        <v>4675</v>
      </c>
    </row>
    <row r="4155" spans="5:5" x14ac:dyDescent="0.25">
      <c r="E4155" s="5" t="s">
        <v>4676</v>
      </c>
    </row>
    <row r="4156" spans="5:5" x14ac:dyDescent="0.25">
      <c r="E4156" s="5" t="s">
        <v>4677</v>
      </c>
    </row>
    <row r="4157" spans="5:5" x14ac:dyDescent="0.25">
      <c r="E4157" s="5" t="s">
        <v>4678</v>
      </c>
    </row>
    <row r="4158" spans="5:5" x14ac:dyDescent="0.25">
      <c r="E4158" s="5" t="s">
        <v>4679</v>
      </c>
    </row>
    <row r="4159" spans="5:5" x14ac:dyDescent="0.25">
      <c r="E4159" s="5" t="s">
        <v>4680</v>
      </c>
    </row>
    <row r="4160" spans="5:5" x14ac:dyDescent="0.25">
      <c r="E4160" s="5" t="s">
        <v>4681</v>
      </c>
    </row>
    <row r="4161" spans="5:5" x14ac:dyDescent="0.25">
      <c r="E4161" s="5" t="s">
        <v>4682</v>
      </c>
    </row>
    <row r="4162" spans="5:5" x14ac:dyDescent="0.25">
      <c r="E4162" s="5" t="s">
        <v>4683</v>
      </c>
    </row>
    <row r="4163" spans="5:5" x14ac:dyDescent="0.25">
      <c r="E4163" s="5" t="s">
        <v>4684</v>
      </c>
    </row>
    <row r="4164" spans="5:5" x14ac:dyDescent="0.25">
      <c r="E4164" s="5" t="s">
        <v>4685</v>
      </c>
    </row>
    <row r="4165" spans="5:5" x14ac:dyDescent="0.25">
      <c r="E4165" s="5" t="s">
        <v>4686</v>
      </c>
    </row>
    <row r="4166" spans="5:5" x14ac:dyDescent="0.25">
      <c r="E4166" s="5" t="s">
        <v>4687</v>
      </c>
    </row>
    <row r="4167" spans="5:5" x14ac:dyDescent="0.25">
      <c r="E4167" s="5" t="s">
        <v>4688</v>
      </c>
    </row>
    <row r="4168" spans="5:5" x14ac:dyDescent="0.25">
      <c r="E4168" s="5" t="s">
        <v>4689</v>
      </c>
    </row>
    <row r="4169" spans="5:5" x14ac:dyDescent="0.25">
      <c r="E4169" s="5" t="s">
        <v>4690</v>
      </c>
    </row>
    <row r="4170" spans="5:5" x14ac:dyDescent="0.25">
      <c r="E4170" s="5" t="s">
        <v>4691</v>
      </c>
    </row>
    <row r="4171" spans="5:5" x14ac:dyDescent="0.25">
      <c r="E4171" s="5" t="s">
        <v>4692</v>
      </c>
    </row>
    <row r="4172" spans="5:5" x14ac:dyDescent="0.25">
      <c r="E4172" s="5" t="s">
        <v>4693</v>
      </c>
    </row>
    <row r="4173" spans="5:5" x14ac:dyDescent="0.25">
      <c r="E4173" s="5" t="s">
        <v>4694</v>
      </c>
    </row>
    <row r="4174" spans="5:5" x14ac:dyDescent="0.25">
      <c r="E4174" s="5" t="s">
        <v>4695</v>
      </c>
    </row>
    <row r="4175" spans="5:5" x14ac:dyDescent="0.25">
      <c r="E4175" s="5" t="s">
        <v>4696</v>
      </c>
    </row>
    <row r="4176" spans="5:5" x14ac:dyDescent="0.25">
      <c r="E4176" s="5" t="s">
        <v>4697</v>
      </c>
    </row>
    <row r="4177" spans="5:5" x14ac:dyDescent="0.25">
      <c r="E4177" s="5" t="s">
        <v>4698</v>
      </c>
    </row>
    <row r="4178" spans="5:5" x14ac:dyDescent="0.25">
      <c r="E4178" s="5" t="s">
        <v>4699</v>
      </c>
    </row>
    <row r="4179" spans="5:5" x14ac:dyDescent="0.25">
      <c r="E4179" s="5" t="s">
        <v>4700</v>
      </c>
    </row>
    <row r="4180" spans="5:5" x14ac:dyDescent="0.25">
      <c r="E4180" s="5" t="s">
        <v>4701</v>
      </c>
    </row>
    <row r="4181" spans="5:5" x14ac:dyDescent="0.25">
      <c r="E4181" s="5" t="s">
        <v>4702</v>
      </c>
    </row>
    <row r="4182" spans="5:5" x14ac:dyDescent="0.25">
      <c r="E4182" s="5" t="s">
        <v>4703</v>
      </c>
    </row>
    <row r="4183" spans="5:5" x14ac:dyDescent="0.25">
      <c r="E4183" s="5" t="s">
        <v>4704</v>
      </c>
    </row>
    <row r="4184" spans="5:5" x14ac:dyDescent="0.25">
      <c r="E4184" s="5" t="s">
        <v>4705</v>
      </c>
    </row>
    <row r="4185" spans="5:5" x14ac:dyDescent="0.25">
      <c r="E4185" s="5" t="s">
        <v>4706</v>
      </c>
    </row>
    <row r="4186" spans="5:5" x14ac:dyDescent="0.25">
      <c r="E4186" s="5" t="s">
        <v>4707</v>
      </c>
    </row>
    <row r="4187" spans="5:5" x14ac:dyDescent="0.25">
      <c r="E4187" s="5" t="s">
        <v>4708</v>
      </c>
    </row>
    <row r="4188" spans="5:5" x14ac:dyDescent="0.25">
      <c r="E4188" s="5" t="s">
        <v>4709</v>
      </c>
    </row>
    <row r="4189" spans="5:5" x14ac:dyDescent="0.25">
      <c r="E4189" s="5" t="s">
        <v>4710</v>
      </c>
    </row>
    <row r="4190" spans="5:5" x14ac:dyDescent="0.25">
      <c r="E4190" s="5" t="s">
        <v>4711</v>
      </c>
    </row>
    <row r="4191" spans="5:5" x14ac:dyDescent="0.25">
      <c r="E4191" s="5" t="s">
        <v>4712</v>
      </c>
    </row>
    <row r="4192" spans="5:5" x14ac:dyDescent="0.25">
      <c r="E4192" s="5" t="s">
        <v>4713</v>
      </c>
    </row>
    <row r="4193" spans="5:5" x14ac:dyDescent="0.25">
      <c r="E4193" s="5" t="s">
        <v>4714</v>
      </c>
    </row>
    <row r="4194" spans="5:5" x14ac:dyDescent="0.25">
      <c r="E4194" s="5" t="s">
        <v>4715</v>
      </c>
    </row>
    <row r="4195" spans="5:5" x14ac:dyDescent="0.25">
      <c r="E4195" s="5" t="s">
        <v>4716</v>
      </c>
    </row>
    <row r="4196" spans="5:5" x14ac:dyDescent="0.25">
      <c r="E4196" s="5" t="s">
        <v>4717</v>
      </c>
    </row>
    <row r="4197" spans="5:5" x14ac:dyDescent="0.25">
      <c r="E4197" s="5" t="s">
        <v>4718</v>
      </c>
    </row>
    <row r="4198" spans="5:5" x14ac:dyDescent="0.25">
      <c r="E4198" s="5" t="s">
        <v>4719</v>
      </c>
    </row>
    <row r="4199" spans="5:5" x14ac:dyDescent="0.25">
      <c r="E4199" s="5" t="s">
        <v>4720</v>
      </c>
    </row>
    <row r="4200" spans="5:5" x14ac:dyDescent="0.25">
      <c r="E4200" s="5" t="s">
        <v>4721</v>
      </c>
    </row>
    <row r="4201" spans="5:5" x14ac:dyDescent="0.25">
      <c r="E4201" s="5" t="s">
        <v>4722</v>
      </c>
    </row>
    <row r="4202" spans="5:5" x14ac:dyDescent="0.25">
      <c r="E4202" s="5" t="s">
        <v>4723</v>
      </c>
    </row>
    <row r="4203" spans="5:5" x14ac:dyDescent="0.25">
      <c r="E4203" s="5" t="s">
        <v>4724</v>
      </c>
    </row>
    <row r="4204" spans="5:5" x14ac:dyDescent="0.25">
      <c r="E4204" s="5" t="s">
        <v>4725</v>
      </c>
    </row>
    <row r="4205" spans="5:5" x14ac:dyDescent="0.25">
      <c r="E4205" s="5" t="s">
        <v>4726</v>
      </c>
    </row>
    <row r="4206" spans="5:5" x14ac:dyDescent="0.25">
      <c r="E4206" s="5" t="s">
        <v>4727</v>
      </c>
    </row>
    <row r="4207" spans="5:5" x14ac:dyDescent="0.25">
      <c r="E4207" s="5" t="s">
        <v>4728</v>
      </c>
    </row>
    <row r="4208" spans="5:5" x14ac:dyDescent="0.25">
      <c r="E4208" s="5" t="s">
        <v>4729</v>
      </c>
    </row>
    <row r="4209" spans="5:5" x14ac:dyDescent="0.25">
      <c r="E4209" s="5" t="s">
        <v>4730</v>
      </c>
    </row>
    <row r="4210" spans="5:5" x14ac:dyDescent="0.25">
      <c r="E4210" s="5" t="s">
        <v>4731</v>
      </c>
    </row>
    <row r="4211" spans="5:5" x14ac:dyDescent="0.25">
      <c r="E4211" s="5" t="s">
        <v>4732</v>
      </c>
    </row>
    <row r="4212" spans="5:5" x14ac:dyDescent="0.25">
      <c r="E4212" s="5" t="s">
        <v>4733</v>
      </c>
    </row>
    <row r="4213" spans="5:5" x14ac:dyDescent="0.25">
      <c r="E4213" s="5" t="s">
        <v>4734</v>
      </c>
    </row>
    <row r="4214" spans="5:5" x14ac:dyDescent="0.25">
      <c r="E4214" s="5" t="s">
        <v>4735</v>
      </c>
    </row>
    <row r="4215" spans="5:5" x14ac:dyDescent="0.25">
      <c r="E4215" s="5" t="s">
        <v>4736</v>
      </c>
    </row>
    <row r="4216" spans="5:5" x14ac:dyDescent="0.25">
      <c r="E4216" s="5" t="s">
        <v>4737</v>
      </c>
    </row>
    <row r="4217" spans="5:5" x14ac:dyDescent="0.25">
      <c r="E4217" s="5" t="s">
        <v>4738</v>
      </c>
    </row>
    <row r="4218" spans="5:5" x14ac:dyDescent="0.25">
      <c r="E4218" s="5" t="s">
        <v>4739</v>
      </c>
    </row>
    <row r="4219" spans="5:5" x14ac:dyDescent="0.25">
      <c r="E4219" s="5" t="s">
        <v>4740</v>
      </c>
    </row>
    <row r="4220" spans="5:5" x14ac:dyDescent="0.25">
      <c r="E4220" s="5" t="s">
        <v>4741</v>
      </c>
    </row>
    <row r="4221" spans="5:5" x14ac:dyDescent="0.25">
      <c r="E4221" s="5" t="s">
        <v>4742</v>
      </c>
    </row>
    <row r="4222" spans="5:5" x14ac:dyDescent="0.25">
      <c r="E4222" s="5" t="s">
        <v>4743</v>
      </c>
    </row>
    <row r="4223" spans="5:5" x14ac:dyDescent="0.25">
      <c r="E4223" s="5" t="s">
        <v>4744</v>
      </c>
    </row>
    <row r="4224" spans="5:5" x14ac:dyDescent="0.25">
      <c r="E4224" s="5" t="s">
        <v>4745</v>
      </c>
    </row>
    <row r="4225" spans="5:5" x14ac:dyDescent="0.25">
      <c r="E4225" s="5" t="s">
        <v>4746</v>
      </c>
    </row>
    <row r="4226" spans="5:5" x14ac:dyDescent="0.25">
      <c r="E4226" s="5" t="s">
        <v>4747</v>
      </c>
    </row>
    <row r="4227" spans="5:5" x14ac:dyDescent="0.25">
      <c r="E4227" s="5" t="s">
        <v>4748</v>
      </c>
    </row>
    <row r="4228" spans="5:5" x14ac:dyDescent="0.25">
      <c r="E4228" s="5" t="s">
        <v>4749</v>
      </c>
    </row>
    <row r="4229" spans="5:5" x14ac:dyDescent="0.25">
      <c r="E4229" s="5" t="s">
        <v>4750</v>
      </c>
    </row>
    <row r="4230" spans="5:5" x14ac:dyDescent="0.25">
      <c r="E4230" s="5" t="s">
        <v>4751</v>
      </c>
    </row>
    <row r="4231" spans="5:5" x14ac:dyDescent="0.25">
      <c r="E4231" s="5" t="s">
        <v>4752</v>
      </c>
    </row>
    <row r="4232" spans="5:5" x14ac:dyDescent="0.25">
      <c r="E4232" s="5" t="s">
        <v>4753</v>
      </c>
    </row>
    <row r="4233" spans="5:5" x14ac:dyDescent="0.25">
      <c r="E4233" s="5" t="s">
        <v>4754</v>
      </c>
    </row>
    <row r="4234" spans="5:5" x14ac:dyDescent="0.25">
      <c r="E4234" s="5" t="s">
        <v>4755</v>
      </c>
    </row>
    <row r="4235" spans="5:5" x14ac:dyDescent="0.25">
      <c r="E4235" s="5" t="s">
        <v>4756</v>
      </c>
    </row>
    <row r="4236" spans="5:5" x14ac:dyDescent="0.25">
      <c r="E4236" s="5" t="s">
        <v>4757</v>
      </c>
    </row>
    <row r="4237" spans="5:5" x14ac:dyDescent="0.25">
      <c r="E4237" s="5" t="s">
        <v>4758</v>
      </c>
    </row>
    <row r="4238" spans="5:5" x14ac:dyDescent="0.25">
      <c r="E4238" s="5" t="s">
        <v>4759</v>
      </c>
    </row>
    <row r="4239" spans="5:5" x14ac:dyDescent="0.25">
      <c r="E4239" s="5" t="s">
        <v>4760</v>
      </c>
    </row>
    <row r="4240" spans="5:5" x14ac:dyDescent="0.25">
      <c r="E4240" s="5" t="s">
        <v>4761</v>
      </c>
    </row>
    <row r="4241" spans="5:5" x14ac:dyDescent="0.25">
      <c r="E4241" s="5" t="s">
        <v>4762</v>
      </c>
    </row>
    <row r="4242" spans="5:5" x14ac:dyDescent="0.25">
      <c r="E4242" s="5" t="s">
        <v>4763</v>
      </c>
    </row>
    <row r="4243" spans="5:5" x14ac:dyDescent="0.25">
      <c r="E4243" s="5" t="s">
        <v>4764</v>
      </c>
    </row>
    <row r="4244" spans="5:5" x14ac:dyDescent="0.25">
      <c r="E4244" s="5" t="s">
        <v>4765</v>
      </c>
    </row>
    <row r="4245" spans="5:5" x14ac:dyDescent="0.25">
      <c r="E4245" s="5" t="s">
        <v>4766</v>
      </c>
    </row>
    <row r="4246" spans="5:5" x14ac:dyDescent="0.25">
      <c r="E4246" s="5" t="s">
        <v>4767</v>
      </c>
    </row>
    <row r="4247" spans="5:5" x14ac:dyDescent="0.25">
      <c r="E4247" s="5" t="s">
        <v>4768</v>
      </c>
    </row>
    <row r="4248" spans="5:5" x14ac:dyDescent="0.25">
      <c r="E4248" s="5" t="s">
        <v>4769</v>
      </c>
    </row>
    <row r="4249" spans="5:5" x14ac:dyDescent="0.25">
      <c r="E4249" s="5" t="s">
        <v>4770</v>
      </c>
    </row>
    <row r="4250" spans="5:5" x14ac:dyDescent="0.25">
      <c r="E4250" s="5" t="s">
        <v>4771</v>
      </c>
    </row>
    <row r="4251" spans="5:5" x14ac:dyDescent="0.25">
      <c r="E4251" s="5" t="s">
        <v>4772</v>
      </c>
    </row>
    <row r="4252" spans="5:5" x14ac:dyDescent="0.25">
      <c r="E4252" s="5" t="s">
        <v>4773</v>
      </c>
    </row>
    <row r="4253" spans="5:5" x14ac:dyDescent="0.25">
      <c r="E4253" s="5" t="s">
        <v>4774</v>
      </c>
    </row>
    <row r="4254" spans="5:5" x14ac:dyDescent="0.25">
      <c r="E4254" s="5" t="s">
        <v>4775</v>
      </c>
    </row>
    <row r="4255" spans="5:5" x14ac:dyDescent="0.25">
      <c r="E4255" s="5" t="s">
        <v>4776</v>
      </c>
    </row>
    <row r="4256" spans="5:5" x14ac:dyDescent="0.25">
      <c r="E4256" s="5" t="s">
        <v>4777</v>
      </c>
    </row>
    <row r="4257" spans="5:5" x14ac:dyDescent="0.25">
      <c r="E4257" s="5" t="s">
        <v>4778</v>
      </c>
    </row>
    <row r="4258" spans="5:5" x14ac:dyDescent="0.25">
      <c r="E4258" s="5" t="s">
        <v>4779</v>
      </c>
    </row>
    <row r="4259" spans="5:5" x14ac:dyDescent="0.25">
      <c r="E4259" s="5" t="s">
        <v>4780</v>
      </c>
    </row>
    <row r="4260" spans="5:5" x14ac:dyDescent="0.25">
      <c r="E4260" s="5" t="s">
        <v>4781</v>
      </c>
    </row>
    <row r="4261" spans="5:5" x14ac:dyDescent="0.25">
      <c r="E4261" s="5" t="s">
        <v>4782</v>
      </c>
    </row>
    <row r="4262" spans="5:5" x14ac:dyDescent="0.25">
      <c r="E4262" s="5" t="s">
        <v>4783</v>
      </c>
    </row>
    <row r="4263" spans="5:5" x14ac:dyDescent="0.25">
      <c r="E4263" s="5" t="s">
        <v>4784</v>
      </c>
    </row>
    <row r="4264" spans="5:5" x14ac:dyDescent="0.25">
      <c r="E4264" s="5" t="s">
        <v>4785</v>
      </c>
    </row>
    <row r="4265" spans="5:5" x14ac:dyDescent="0.25">
      <c r="E4265" s="5" t="s">
        <v>4786</v>
      </c>
    </row>
    <row r="4266" spans="5:5" x14ac:dyDescent="0.25">
      <c r="E4266" s="5" t="s">
        <v>4787</v>
      </c>
    </row>
    <row r="4267" spans="5:5" x14ac:dyDescent="0.25">
      <c r="E4267" s="5" t="s">
        <v>4788</v>
      </c>
    </row>
    <row r="4268" spans="5:5" x14ac:dyDescent="0.25">
      <c r="E4268" s="5" t="s">
        <v>4789</v>
      </c>
    </row>
    <row r="4269" spans="5:5" x14ac:dyDescent="0.25">
      <c r="E4269" s="5" t="s">
        <v>4790</v>
      </c>
    </row>
    <row r="4270" spans="5:5" x14ac:dyDescent="0.25">
      <c r="E4270" s="5" t="s">
        <v>4791</v>
      </c>
    </row>
    <row r="4271" spans="5:5" x14ac:dyDescent="0.25">
      <c r="E4271" s="5" t="s">
        <v>4792</v>
      </c>
    </row>
    <row r="4272" spans="5:5" x14ac:dyDescent="0.25">
      <c r="E4272" s="5" t="s">
        <v>4793</v>
      </c>
    </row>
    <row r="4273" spans="5:5" x14ac:dyDescent="0.25">
      <c r="E4273" s="5" t="s">
        <v>4794</v>
      </c>
    </row>
    <row r="4274" spans="5:5" x14ac:dyDescent="0.25">
      <c r="E4274" s="5" t="s">
        <v>4795</v>
      </c>
    </row>
    <row r="4275" spans="5:5" x14ac:dyDescent="0.25">
      <c r="E4275" s="5" t="s">
        <v>4796</v>
      </c>
    </row>
    <row r="4276" spans="5:5" x14ac:dyDescent="0.25">
      <c r="E4276" s="5" t="s">
        <v>4797</v>
      </c>
    </row>
    <row r="4277" spans="5:5" x14ac:dyDescent="0.25">
      <c r="E4277" s="5" t="s">
        <v>4798</v>
      </c>
    </row>
    <row r="4278" spans="5:5" x14ac:dyDescent="0.25">
      <c r="E4278" s="5" t="s">
        <v>4799</v>
      </c>
    </row>
    <row r="4279" spans="5:5" x14ac:dyDescent="0.25">
      <c r="E4279" s="5" t="s">
        <v>4800</v>
      </c>
    </row>
    <row r="4280" spans="5:5" x14ac:dyDescent="0.25">
      <c r="E4280" s="5" t="s">
        <v>4801</v>
      </c>
    </row>
    <row r="4281" spans="5:5" x14ac:dyDescent="0.25">
      <c r="E4281" s="5" t="s">
        <v>4802</v>
      </c>
    </row>
    <row r="4282" spans="5:5" x14ac:dyDescent="0.25">
      <c r="E4282" s="5" t="s">
        <v>4803</v>
      </c>
    </row>
    <row r="4283" spans="5:5" x14ac:dyDescent="0.25">
      <c r="E4283" s="5" t="s">
        <v>4804</v>
      </c>
    </row>
    <row r="4284" spans="5:5" x14ac:dyDescent="0.25">
      <c r="E4284" s="5" t="s">
        <v>4805</v>
      </c>
    </row>
    <row r="4285" spans="5:5" x14ac:dyDescent="0.25">
      <c r="E4285" s="5" t="s">
        <v>4806</v>
      </c>
    </row>
    <row r="4286" spans="5:5" x14ac:dyDescent="0.25">
      <c r="E4286" s="5" t="s">
        <v>4807</v>
      </c>
    </row>
    <row r="4287" spans="5:5" x14ac:dyDescent="0.25">
      <c r="E4287" s="5" t="s">
        <v>4808</v>
      </c>
    </row>
    <row r="4288" spans="5:5" x14ac:dyDescent="0.25">
      <c r="E4288" s="5" t="s">
        <v>4809</v>
      </c>
    </row>
    <row r="4289" spans="5:5" x14ac:dyDescent="0.25">
      <c r="E4289" s="5" t="s">
        <v>4810</v>
      </c>
    </row>
    <row r="4290" spans="5:5" x14ac:dyDescent="0.25">
      <c r="E4290" s="5" t="s">
        <v>4811</v>
      </c>
    </row>
    <row r="4291" spans="5:5" x14ac:dyDescent="0.25">
      <c r="E4291" s="5" t="s">
        <v>4812</v>
      </c>
    </row>
    <row r="4292" spans="5:5" x14ac:dyDescent="0.25">
      <c r="E4292" s="5" t="s">
        <v>4813</v>
      </c>
    </row>
    <row r="4293" spans="5:5" x14ac:dyDescent="0.25">
      <c r="E4293" s="5" t="s">
        <v>4814</v>
      </c>
    </row>
    <row r="4294" spans="5:5" x14ac:dyDescent="0.25">
      <c r="E4294" s="5" t="s">
        <v>4815</v>
      </c>
    </row>
    <row r="4295" spans="5:5" x14ac:dyDescent="0.25">
      <c r="E4295" s="5" t="s">
        <v>4816</v>
      </c>
    </row>
    <row r="4296" spans="5:5" x14ac:dyDescent="0.25">
      <c r="E4296" s="5" t="s">
        <v>4817</v>
      </c>
    </row>
    <row r="4297" spans="5:5" x14ac:dyDescent="0.25">
      <c r="E4297" s="5" t="s">
        <v>4818</v>
      </c>
    </row>
    <row r="4298" spans="5:5" x14ac:dyDescent="0.25">
      <c r="E4298" s="5" t="s">
        <v>4819</v>
      </c>
    </row>
    <row r="4299" spans="5:5" x14ac:dyDescent="0.25">
      <c r="E4299" s="5" t="s">
        <v>4820</v>
      </c>
    </row>
    <row r="4300" spans="5:5" x14ac:dyDescent="0.25">
      <c r="E4300" s="5" t="s">
        <v>4821</v>
      </c>
    </row>
    <row r="4301" spans="5:5" x14ac:dyDescent="0.25">
      <c r="E4301" s="5" t="s">
        <v>4822</v>
      </c>
    </row>
    <row r="4302" spans="5:5" x14ac:dyDescent="0.25">
      <c r="E4302" s="5" t="s">
        <v>4823</v>
      </c>
    </row>
    <row r="4303" spans="5:5" x14ac:dyDescent="0.25">
      <c r="E4303" s="5" t="s">
        <v>4824</v>
      </c>
    </row>
    <row r="4304" spans="5:5" x14ac:dyDescent="0.25">
      <c r="E4304" s="5" t="s">
        <v>4825</v>
      </c>
    </row>
    <row r="4305" spans="5:5" x14ac:dyDescent="0.25">
      <c r="E4305" s="5" t="s">
        <v>4826</v>
      </c>
    </row>
    <row r="4306" spans="5:5" x14ac:dyDescent="0.25">
      <c r="E4306" s="5" t="s">
        <v>4827</v>
      </c>
    </row>
    <row r="4307" spans="5:5" x14ac:dyDescent="0.25">
      <c r="E4307" s="5" t="s">
        <v>4828</v>
      </c>
    </row>
    <row r="4308" spans="5:5" x14ac:dyDescent="0.25">
      <c r="E4308" s="5" t="s">
        <v>4829</v>
      </c>
    </row>
    <row r="4309" spans="5:5" x14ac:dyDescent="0.25">
      <c r="E4309" s="5" t="s">
        <v>4830</v>
      </c>
    </row>
    <row r="4310" spans="5:5" x14ac:dyDescent="0.25">
      <c r="E4310" s="5" t="s">
        <v>4831</v>
      </c>
    </row>
    <row r="4311" spans="5:5" x14ac:dyDescent="0.25">
      <c r="E4311" s="5" t="s">
        <v>4832</v>
      </c>
    </row>
    <row r="4312" spans="5:5" x14ac:dyDescent="0.25">
      <c r="E4312" s="5" t="s">
        <v>4833</v>
      </c>
    </row>
    <row r="4313" spans="5:5" x14ac:dyDescent="0.25">
      <c r="E4313" s="5" t="s">
        <v>4834</v>
      </c>
    </row>
    <row r="4314" spans="5:5" x14ac:dyDescent="0.25">
      <c r="E4314" s="5" t="s">
        <v>4835</v>
      </c>
    </row>
    <row r="4315" spans="5:5" x14ac:dyDescent="0.25">
      <c r="E4315" s="5" t="s">
        <v>4836</v>
      </c>
    </row>
    <row r="4316" spans="5:5" x14ac:dyDescent="0.25">
      <c r="E4316" s="5" t="s">
        <v>4837</v>
      </c>
    </row>
    <row r="4317" spans="5:5" x14ac:dyDescent="0.25">
      <c r="E4317" s="5" t="s">
        <v>4838</v>
      </c>
    </row>
    <row r="4318" spans="5:5" x14ac:dyDescent="0.25">
      <c r="E4318" s="5" t="s">
        <v>4839</v>
      </c>
    </row>
    <row r="4319" spans="5:5" x14ac:dyDescent="0.25">
      <c r="E4319" s="5" t="s">
        <v>4840</v>
      </c>
    </row>
    <row r="4320" spans="5:5" x14ac:dyDescent="0.25">
      <c r="E4320" s="5" t="s">
        <v>4841</v>
      </c>
    </row>
    <row r="4321" spans="5:5" x14ac:dyDescent="0.25">
      <c r="E4321" s="5" t="s">
        <v>4842</v>
      </c>
    </row>
    <row r="4322" spans="5:5" x14ac:dyDescent="0.25">
      <c r="E4322" s="5" t="s">
        <v>4843</v>
      </c>
    </row>
    <row r="4323" spans="5:5" x14ac:dyDescent="0.25">
      <c r="E4323" s="5" t="s">
        <v>4844</v>
      </c>
    </row>
    <row r="4324" spans="5:5" x14ac:dyDescent="0.25">
      <c r="E4324" s="5" t="s">
        <v>4845</v>
      </c>
    </row>
    <row r="4325" spans="5:5" x14ac:dyDescent="0.25">
      <c r="E4325" s="5" t="s">
        <v>4846</v>
      </c>
    </row>
    <row r="4326" spans="5:5" x14ac:dyDescent="0.25">
      <c r="E4326" s="5" t="s">
        <v>4847</v>
      </c>
    </row>
    <row r="4327" spans="5:5" x14ac:dyDescent="0.25">
      <c r="E4327" s="5" t="s">
        <v>4848</v>
      </c>
    </row>
    <row r="4328" spans="5:5" x14ac:dyDescent="0.25">
      <c r="E4328" s="5" t="s">
        <v>4849</v>
      </c>
    </row>
    <row r="4329" spans="5:5" x14ac:dyDescent="0.25">
      <c r="E4329" s="5" t="s">
        <v>4850</v>
      </c>
    </row>
    <row r="4330" spans="5:5" x14ac:dyDescent="0.25">
      <c r="E4330" s="5" t="s">
        <v>4851</v>
      </c>
    </row>
    <row r="4331" spans="5:5" x14ac:dyDescent="0.25">
      <c r="E4331" s="5" t="s">
        <v>4852</v>
      </c>
    </row>
    <row r="4332" spans="5:5" x14ac:dyDescent="0.25">
      <c r="E4332" s="5" t="s">
        <v>4853</v>
      </c>
    </row>
    <row r="4333" spans="5:5" x14ac:dyDescent="0.25">
      <c r="E4333" s="5" t="s">
        <v>4854</v>
      </c>
    </row>
    <row r="4334" spans="5:5" x14ac:dyDescent="0.25">
      <c r="E4334" s="5" t="s">
        <v>4855</v>
      </c>
    </row>
    <row r="4335" spans="5:5" x14ac:dyDescent="0.25">
      <c r="E4335" s="5" t="s">
        <v>4856</v>
      </c>
    </row>
    <row r="4336" spans="5:5" x14ac:dyDescent="0.25">
      <c r="E4336" s="5" t="s">
        <v>4857</v>
      </c>
    </row>
    <row r="4337" spans="5:5" x14ac:dyDescent="0.25">
      <c r="E4337" s="5" t="s">
        <v>4858</v>
      </c>
    </row>
    <row r="4338" spans="5:5" x14ac:dyDescent="0.25">
      <c r="E4338" s="5" t="s">
        <v>4859</v>
      </c>
    </row>
    <row r="4339" spans="5:5" x14ac:dyDescent="0.25">
      <c r="E4339" s="5" t="s">
        <v>4860</v>
      </c>
    </row>
    <row r="4340" spans="5:5" x14ac:dyDescent="0.25">
      <c r="E4340" s="5" t="s">
        <v>4861</v>
      </c>
    </row>
    <row r="4341" spans="5:5" x14ac:dyDescent="0.25">
      <c r="E4341" s="5" t="s">
        <v>4862</v>
      </c>
    </row>
    <row r="4342" spans="5:5" x14ac:dyDescent="0.25">
      <c r="E4342" s="5" t="s">
        <v>4863</v>
      </c>
    </row>
    <row r="4343" spans="5:5" x14ac:dyDescent="0.25">
      <c r="E4343" s="5" t="s">
        <v>4864</v>
      </c>
    </row>
    <row r="4344" spans="5:5" x14ac:dyDescent="0.25">
      <c r="E4344" s="5" t="s">
        <v>4865</v>
      </c>
    </row>
    <row r="4345" spans="5:5" x14ac:dyDescent="0.25">
      <c r="E4345" s="5" t="s">
        <v>4866</v>
      </c>
    </row>
    <row r="4346" spans="5:5" x14ac:dyDescent="0.25">
      <c r="E4346" s="5" t="s">
        <v>4867</v>
      </c>
    </row>
    <row r="4347" spans="5:5" x14ac:dyDescent="0.25">
      <c r="E4347" s="5" t="s">
        <v>4868</v>
      </c>
    </row>
    <row r="4348" spans="5:5" x14ac:dyDescent="0.25">
      <c r="E4348" s="5" t="s">
        <v>4869</v>
      </c>
    </row>
    <row r="4349" spans="5:5" x14ac:dyDescent="0.25">
      <c r="E4349" s="5" t="s">
        <v>4870</v>
      </c>
    </row>
    <row r="4350" spans="5:5" x14ac:dyDescent="0.25">
      <c r="E4350" s="5" t="s">
        <v>4871</v>
      </c>
    </row>
    <row r="4351" spans="5:5" x14ac:dyDescent="0.25">
      <c r="E4351" s="5" t="s">
        <v>4872</v>
      </c>
    </row>
    <row r="4352" spans="5:5" x14ac:dyDescent="0.25">
      <c r="E4352" s="5" t="s">
        <v>4873</v>
      </c>
    </row>
    <row r="4353" spans="5:5" x14ac:dyDescent="0.25">
      <c r="E4353" s="5" t="s">
        <v>4874</v>
      </c>
    </row>
    <row r="4354" spans="5:5" x14ac:dyDescent="0.25">
      <c r="E4354" s="5" t="s">
        <v>4875</v>
      </c>
    </row>
    <row r="4355" spans="5:5" x14ac:dyDescent="0.25">
      <c r="E4355" s="5" t="s">
        <v>4876</v>
      </c>
    </row>
    <row r="4356" spans="5:5" x14ac:dyDescent="0.25">
      <c r="E4356" s="5" t="s">
        <v>4877</v>
      </c>
    </row>
    <row r="4357" spans="5:5" x14ac:dyDescent="0.25">
      <c r="E4357" s="5" t="s">
        <v>4878</v>
      </c>
    </row>
    <row r="4358" spans="5:5" x14ac:dyDescent="0.25">
      <c r="E4358" s="5" t="s">
        <v>4879</v>
      </c>
    </row>
    <row r="4359" spans="5:5" x14ac:dyDescent="0.25">
      <c r="E4359" s="5" t="s">
        <v>4880</v>
      </c>
    </row>
    <row r="4360" spans="5:5" x14ac:dyDescent="0.25">
      <c r="E4360" s="5" t="s">
        <v>4881</v>
      </c>
    </row>
    <row r="4361" spans="5:5" x14ac:dyDescent="0.25">
      <c r="E4361" s="5" t="s">
        <v>4882</v>
      </c>
    </row>
    <row r="4362" spans="5:5" x14ac:dyDescent="0.25">
      <c r="E4362" s="5" t="s">
        <v>4883</v>
      </c>
    </row>
    <row r="4363" spans="5:5" x14ac:dyDescent="0.25">
      <c r="E4363" s="5" t="s">
        <v>4884</v>
      </c>
    </row>
    <row r="4364" spans="5:5" x14ac:dyDescent="0.25">
      <c r="E4364" s="5" t="s">
        <v>4885</v>
      </c>
    </row>
    <row r="4365" spans="5:5" x14ac:dyDescent="0.25">
      <c r="E4365" s="5" t="s">
        <v>4886</v>
      </c>
    </row>
    <row r="4366" spans="5:5" x14ac:dyDescent="0.25">
      <c r="E4366" s="5" t="s">
        <v>4887</v>
      </c>
    </row>
    <row r="4367" spans="5:5" x14ac:dyDescent="0.25">
      <c r="E4367" s="5" t="s">
        <v>4888</v>
      </c>
    </row>
    <row r="4368" spans="5:5" x14ac:dyDescent="0.25">
      <c r="E4368" s="5" t="s">
        <v>4889</v>
      </c>
    </row>
    <row r="4369" spans="5:5" x14ac:dyDescent="0.25">
      <c r="E4369" s="5" t="s">
        <v>4890</v>
      </c>
    </row>
    <row r="4370" spans="5:5" x14ac:dyDescent="0.25">
      <c r="E4370" s="5" t="s">
        <v>4891</v>
      </c>
    </row>
    <row r="4371" spans="5:5" x14ac:dyDescent="0.25">
      <c r="E4371" s="5" t="s">
        <v>4892</v>
      </c>
    </row>
    <row r="4372" spans="5:5" x14ac:dyDescent="0.25">
      <c r="E4372" s="5" t="s">
        <v>4893</v>
      </c>
    </row>
    <row r="4373" spans="5:5" x14ac:dyDescent="0.25">
      <c r="E4373" s="5" t="s">
        <v>4894</v>
      </c>
    </row>
    <row r="4374" spans="5:5" x14ac:dyDescent="0.25">
      <c r="E4374" s="5" t="s">
        <v>4895</v>
      </c>
    </row>
    <row r="4375" spans="5:5" x14ac:dyDescent="0.25">
      <c r="E4375" s="5" t="s">
        <v>4896</v>
      </c>
    </row>
    <row r="4376" spans="5:5" x14ac:dyDescent="0.25">
      <c r="E4376" s="5" t="s">
        <v>4897</v>
      </c>
    </row>
    <row r="4377" spans="5:5" x14ac:dyDescent="0.25">
      <c r="E4377" s="5" t="s">
        <v>4898</v>
      </c>
    </row>
    <row r="4378" spans="5:5" x14ac:dyDescent="0.25">
      <c r="E4378" s="5" t="s">
        <v>4899</v>
      </c>
    </row>
    <row r="4379" spans="5:5" x14ac:dyDescent="0.25">
      <c r="E4379" s="5" t="s">
        <v>4900</v>
      </c>
    </row>
    <row r="4380" spans="5:5" x14ac:dyDescent="0.25">
      <c r="E4380" s="5" t="s">
        <v>4901</v>
      </c>
    </row>
    <row r="4381" spans="5:5" x14ac:dyDescent="0.25">
      <c r="E4381" s="5" t="s">
        <v>4902</v>
      </c>
    </row>
    <row r="4382" spans="5:5" x14ac:dyDescent="0.25">
      <c r="E4382" s="5" t="s">
        <v>4903</v>
      </c>
    </row>
    <row r="4383" spans="5:5" x14ac:dyDescent="0.25">
      <c r="E4383" s="5" t="s">
        <v>4904</v>
      </c>
    </row>
    <row r="4384" spans="5:5" x14ac:dyDescent="0.25">
      <c r="E4384" s="5" t="s">
        <v>4905</v>
      </c>
    </row>
    <row r="4385" spans="5:5" x14ac:dyDescent="0.25">
      <c r="E4385" s="5" t="s">
        <v>4906</v>
      </c>
    </row>
    <row r="4386" spans="5:5" x14ac:dyDescent="0.25">
      <c r="E4386" s="5" t="s">
        <v>4907</v>
      </c>
    </row>
    <row r="4387" spans="5:5" x14ac:dyDescent="0.25">
      <c r="E4387" s="5" t="s">
        <v>4908</v>
      </c>
    </row>
    <row r="4388" spans="5:5" x14ac:dyDescent="0.25">
      <c r="E4388" s="5" t="s">
        <v>4909</v>
      </c>
    </row>
    <row r="4389" spans="5:5" x14ac:dyDescent="0.25">
      <c r="E4389" s="5" t="s">
        <v>4910</v>
      </c>
    </row>
    <row r="4390" spans="5:5" x14ac:dyDescent="0.25">
      <c r="E4390" s="5" t="s">
        <v>4911</v>
      </c>
    </row>
    <row r="4391" spans="5:5" x14ac:dyDescent="0.25">
      <c r="E4391" s="5" t="s">
        <v>4912</v>
      </c>
    </row>
    <row r="4392" spans="5:5" x14ac:dyDescent="0.25">
      <c r="E4392" s="5" t="s">
        <v>4913</v>
      </c>
    </row>
    <row r="4393" spans="5:5" x14ac:dyDescent="0.25">
      <c r="E4393" s="5" t="s">
        <v>4914</v>
      </c>
    </row>
    <row r="4394" spans="5:5" x14ac:dyDescent="0.25">
      <c r="E4394" s="5" t="s">
        <v>4915</v>
      </c>
    </row>
    <row r="4395" spans="5:5" x14ac:dyDescent="0.25">
      <c r="E4395" s="5" t="s">
        <v>4916</v>
      </c>
    </row>
    <row r="4396" spans="5:5" x14ac:dyDescent="0.25">
      <c r="E4396" s="5" t="s">
        <v>4917</v>
      </c>
    </row>
    <row r="4397" spans="5:5" x14ac:dyDescent="0.25">
      <c r="E4397" s="5" t="s">
        <v>4918</v>
      </c>
    </row>
    <row r="4398" spans="5:5" x14ac:dyDescent="0.25">
      <c r="E4398" s="5" t="s">
        <v>4919</v>
      </c>
    </row>
    <row r="4399" spans="5:5" x14ac:dyDescent="0.25">
      <c r="E4399" s="5" t="s">
        <v>4920</v>
      </c>
    </row>
    <row r="4400" spans="5:5" x14ac:dyDescent="0.25">
      <c r="E4400" s="5" t="s">
        <v>4921</v>
      </c>
    </row>
    <row r="4401" spans="5:5" x14ac:dyDescent="0.25">
      <c r="E4401" s="5" t="s">
        <v>4922</v>
      </c>
    </row>
    <row r="4402" spans="5:5" x14ac:dyDescent="0.25">
      <c r="E4402" s="5" t="s">
        <v>4923</v>
      </c>
    </row>
    <row r="4403" spans="5:5" x14ac:dyDescent="0.25">
      <c r="E4403" s="5" t="s">
        <v>4924</v>
      </c>
    </row>
    <row r="4404" spans="5:5" x14ac:dyDescent="0.25">
      <c r="E4404" s="5" t="s">
        <v>4925</v>
      </c>
    </row>
    <row r="4405" spans="5:5" x14ac:dyDescent="0.25">
      <c r="E4405" s="5" t="s">
        <v>4926</v>
      </c>
    </row>
    <row r="4406" spans="5:5" x14ac:dyDescent="0.25">
      <c r="E4406" s="5" t="s">
        <v>4927</v>
      </c>
    </row>
    <row r="4407" spans="5:5" x14ac:dyDescent="0.25">
      <c r="E4407" s="5" t="s">
        <v>4928</v>
      </c>
    </row>
    <row r="4408" spans="5:5" x14ac:dyDescent="0.25">
      <c r="E4408" s="5" t="s">
        <v>4929</v>
      </c>
    </row>
    <row r="4409" spans="5:5" x14ac:dyDescent="0.25">
      <c r="E4409" s="5" t="s">
        <v>4930</v>
      </c>
    </row>
    <row r="4410" spans="5:5" x14ac:dyDescent="0.25">
      <c r="E4410" s="5" t="s">
        <v>4931</v>
      </c>
    </row>
    <row r="4411" spans="5:5" x14ac:dyDescent="0.25">
      <c r="E4411" s="5" t="s">
        <v>4932</v>
      </c>
    </row>
    <row r="4412" spans="5:5" x14ac:dyDescent="0.25">
      <c r="E4412" s="5" t="s">
        <v>4933</v>
      </c>
    </row>
    <row r="4413" spans="5:5" x14ac:dyDescent="0.25">
      <c r="E4413" s="5" t="s">
        <v>4934</v>
      </c>
    </row>
    <row r="4414" spans="5:5" x14ac:dyDescent="0.25">
      <c r="E4414" s="5" t="s">
        <v>4935</v>
      </c>
    </row>
    <row r="4415" spans="5:5" x14ac:dyDescent="0.25">
      <c r="E4415" s="5" t="s">
        <v>4936</v>
      </c>
    </row>
    <row r="4416" spans="5:5" x14ac:dyDescent="0.25">
      <c r="E4416" s="5" t="s">
        <v>4937</v>
      </c>
    </row>
    <row r="4417" spans="5:5" x14ac:dyDescent="0.25">
      <c r="E4417" s="5" t="s">
        <v>4938</v>
      </c>
    </row>
    <row r="4418" spans="5:5" x14ac:dyDescent="0.25">
      <c r="E4418" s="5" t="s">
        <v>4939</v>
      </c>
    </row>
    <row r="4419" spans="5:5" x14ac:dyDescent="0.25">
      <c r="E4419" s="5" t="s">
        <v>4940</v>
      </c>
    </row>
    <row r="4420" spans="5:5" x14ac:dyDescent="0.25">
      <c r="E4420" s="5" t="s">
        <v>4941</v>
      </c>
    </row>
    <row r="4421" spans="5:5" x14ac:dyDescent="0.25">
      <c r="E4421" s="5" t="s">
        <v>4942</v>
      </c>
    </row>
    <row r="4422" spans="5:5" x14ac:dyDescent="0.25">
      <c r="E4422" s="5" t="s">
        <v>4943</v>
      </c>
    </row>
    <row r="4423" spans="5:5" x14ac:dyDescent="0.25">
      <c r="E4423" s="5" t="s">
        <v>4944</v>
      </c>
    </row>
    <row r="4424" spans="5:5" x14ac:dyDescent="0.25">
      <c r="E4424" s="5" t="s">
        <v>4945</v>
      </c>
    </row>
    <row r="4425" spans="5:5" x14ac:dyDescent="0.25">
      <c r="E4425" s="5" t="s">
        <v>4946</v>
      </c>
    </row>
    <row r="4426" spans="5:5" x14ac:dyDescent="0.25">
      <c r="E4426" s="5" t="s">
        <v>4947</v>
      </c>
    </row>
    <row r="4427" spans="5:5" x14ac:dyDescent="0.25">
      <c r="E4427" s="5" t="s">
        <v>4948</v>
      </c>
    </row>
    <row r="4428" spans="5:5" x14ac:dyDescent="0.25">
      <c r="E4428" s="5" t="s">
        <v>4949</v>
      </c>
    </row>
    <row r="4429" spans="5:5" x14ac:dyDescent="0.25">
      <c r="E4429" s="5" t="s">
        <v>4950</v>
      </c>
    </row>
    <row r="4430" spans="5:5" x14ac:dyDescent="0.25">
      <c r="E4430" s="5" t="s">
        <v>4951</v>
      </c>
    </row>
    <row r="4431" spans="5:5" x14ac:dyDescent="0.25">
      <c r="E4431" s="5" t="s">
        <v>4952</v>
      </c>
    </row>
    <row r="4432" spans="5:5" x14ac:dyDescent="0.25">
      <c r="E4432" s="5" t="s">
        <v>4953</v>
      </c>
    </row>
    <row r="4433" spans="5:5" x14ac:dyDescent="0.25">
      <c r="E4433" s="5" t="s">
        <v>4954</v>
      </c>
    </row>
    <row r="4434" spans="5:5" x14ac:dyDescent="0.25">
      <c r="E4434" s="5" t="s">
        <v>4955</v>
      </c>
    </row>
    <row r="4435" spans="5:5" x14ac:dyDescent="0.25">
      <c r="E4435" s="5" t="s">
        <v>4956</v>
      </c>
    </row>
    <row r="4436" spans="5:5" x14ac:dyDescent="0.25">
      <c r="E4436" s="5" t="s">
        <v>4957</v>
      </c>
    </row>
    <row r="4437" spans="5:5" x14ac:dyDescent="0.25">
      <c r="E4437" s="5" t="s">
        <v>4958</v>
      </c>
    </row>
    <row r="4438" spans="5:5" x14ac:dyDescent="0.25">
      <c r="E4438" s="5" t="s">
        <v>4959</v>
      </c>
    </row>
    <row r="4439" spans="5:5" x14ac:dyDescent="0.25">
      <c r="E4439" s="5" t="s">
        <v>4960</v>
      </c>
    </row>
    <row r="4440" spans="5:5" x14ac:dyDescent="0.25">
      <c r="E4440" s="5" t="s">
        <v>4961</v>
      </c>
    </row>
    <row r="4441" spans="5:5" x14ac:dyDescent="0.25">
      <c r="E4441" s="5" t="s">
        <v>4962</v>
      </c>
    </row>
    <row r="4442" spans="5:5" x14ac:dyDescent="0.25">
      <c r="E4442" s="5" t="s">
        <v>4963</v>
      </c>
    </row>
    <row r="4443" spans="5:5" x14ac:dyDescent="0.25">
      <c r="E4443" s="5" t="s">
        <v>4964</v>
      </c>
    </row>
    <row r="4444" spans="5:5" x14ac:dyDescent="0.25">
      <c r="E4444" s="5" t="s">
        <v>4965</v>
      </c>
    </row>
    <row r="4445" spans="5:5" x14ac:dyDescent="0.25">
      <c r="E4445" s="5" t="s">
        <v>4966</v>
      </c>
    </row>
    <row r="4446" spans="5:5" x14ac:dyDescent="0.25">
      <c r="E4446" s="5" t="s">
        <v>4967</v>
      </c>
    </row>
    <row r="4447" spans="5:5" x14ac:dyDescent="0.25">
      <c r="E4447" s="5" t="s">
        <v>4968</v>
      </c>
    </row>
    <row r="4448" spans="5:5" x14ac:dyDescent="0.25">
      <c r="E4448" s="5" t="s">
        <v>4969</v>
      </c>
    </row>
    <row r="4449" spans="5:5" x14ac:dyDescent="0.25">
      <c r="E4449" s="5" t="s">
        <v>4970</v>
      </c>
    </row>
    <row r="4450" spans="5:5" x14ac:dyDescent="0.25">
      <c r="E4450" s="5" t="s">
        <v>4971</v>
      </c>
    </row>
    <row r="4451" spans="5:5" x14ac:dyDescent="0.25">
      <c r="E4451" s="5" t="s">
        <v>4972</v>
      </c>
    </row>
    <row r="4452" spans="5:5" x14ac:dyDescent="0.25">
      <c r="E4452" s="5" t="s">
        <v>4973</v>
      </c>
    </row>
    <row r="4453" spans="5:5" x14ac:dyDescent="0.25">
      <c r="E4453" s="5" t="s">
        <v>4974</v>
      </c>
    </row>
    <row r="4454" spans="5:5" x14ac:dyDescent="0.25">
      <c r="E4454" s="5" t="s">
        <v>4975</v>
      </c>
    </row>
    <row r="4455" spans="5:5" x14ac:dyDescent="0.25">
      <c r="E4455" s="5" t="s">
        <v>4976</v>
      </c>
    </row>
    <row r="4456" spans="5:5" x14ac:dyDescent="0.25">
      <c r="E4456" s="5" t="s">
        <v>4977</v>
      </c>
    </row>
    <row r="4457" spans="5:5" x14ac:dyDescent="0.25">
      <c r="E4457" s="5" t="s">
        <v>4978</v>
      </c>
    </row>
    <row r="4458" spans="5:5" x14ac:dyDescent="0.25">
      <c r="E4458" s="5" t="s">
        <v>4979</v>
      </c>
    </row>
    <row r="4459" spans="5:5" x14ac:dyDescent="0.25">
      <c r="E4459" s="5" t="s">
        <v>4980</v>
      </c>
    </row>
    <row r="4460" spans="5:5" x14ac:dyDescent="0.25">
      <c r="E4460" s="5" t="s">
        <v>4981</v>
      </c>
    </row>
    <row r="4461" spans="5:5" x14ac:dyDescent="0.25">
      <c r="E4461" s="5" t="s">
        <v>4982</v>
      </c>
    </row>
    <row r="4462" spans="5:5" x14ac:dyDescent="0.25">
      <c r="E4462" s="5" t="s">
        <v>4983</v>
      </c>
    </row>
    <row r="4463" spans="5:5" x14ac:dyDescent="0.25">
      <c r="E4463" s="5" t="s">
        <v>4984</v>
      </c>
    </row>
    <row r="4464" spans="5:5" x14ac:dyDescent="0.25">
      <c r="E4464" s="5" t="s">
        <v>4985</v>
      </c>
    </row>
    <row r="4465" spans="5:5" x14ac:dyDescent="0.25">
      <c r="E4465" s="5" t="s">
        <v>4986</v>
      </c>
    </row>
    <row r="4466" spans="5:5" x14ac:dyDescent="0.25">
      <c r="E4466" s="5" t="s">
        <v>4987</v>
      </c>
    </row>
    <row r="4467" spans="5:5" x14ac:dyDescent="0.25">
      <c r="E4467" s="5" t="s">
        <v>4988</v>
      </c>
    </row>
    <row r="4468" spans="5:5" x14ac:dyDescent="0.25">
      <c r="E4468" s="5" t="s">
        <v>4989</v>
      </c>
    </row>
    <row r="4469" spans="5:5" x14ac:dyDescent="0.25">
      <c r="E4469" s="5" t="s">
        <v>4990</v>
      </c>
    </row>
    <row r="4470" spans="5:5" x14ac:dyDescent="0.25">
      <c r="E4470" s="5" t="s">
        <v>4991</v>
      </c>
    </row>
    <row r="4471" spans="5:5" x14ac:dyDescent="0.25">
      <c r="E4471" s="5" t="s">
        <v>4992</v>
      </c>
    </row>
    <row r="4472" spans="5:5" x14ac:dyDescent="0.25">
      <c r="E4472" s="5" t="s">
        <v>4993</v>
      </c>
    </row>
    <row r="4473" spans="5:5" x14ac:dyDescent="0.25">
      <c r="E4473" s="5" t="s">
        <v>4994</v>
      </c>
    </row>
    <row r="4474" spans="5:5" x14ac:dyDescent="0.25">
      <c r="E4474" s="5" t="s">
        <v>4995</v>
      </c>
    </row>
    <row r="4475" spans="5:5" x14ac:dyDescent="0.25">
      <c r="E4475" s="5" t="s">
        <v>4996</v>
      </c>
    </row>
    <row r="4476" spans="5:5" x14ac:dyDescent="0.25">
      <c r="E4476" s="5" t="s">
        <v>4997</v>
      </c>
    </row>
    <row r="4477" spans="5:5" x14ac:dyDescent="0.25">
      <c r="E4477" s="5" t="s">
        <v>4998</v>
      </c>
    </row>
    <row r="4478" spans="5:5" x14ac:dyDescent="0.25">
      <c r="E4478" s="5" t="s">
        <v>4999</v>
      </c>
    </row>
    <row r="4479" spans="5:5" x14ac:dyDescent="0.25">
      <c r="E4479" s="5" t="s">
        <v>5000</v>
      </c>
    </row>
    <row r="4480" spans="5:5" x14ac:dyDescent="0.25">
      <c r="E4480" s="5" t="s">
        <v>5001</v>
      </c>
    </row>
    <row r="4481" spans="5:5" x14ac:dyDescent="0.25">
      <c r="E4481" s="5" t="s">
        <v>5002</v>
      </c>
    </row>
    <row r="4482" spans="5:5" x14ac:dyDescent="0.25">
      <c r="E4482" s="5" t="s">
        <v>5003</v>
      </c>
    </row>
    <row r="4483" spans="5:5" x14ac:dyDescent="0.25">
      <c r="E4483" s="5" t="s">
        <v>5004</v>
      </c>
    </row>
    <row r="4484" spans="5:5" x14ac:dyDescent="0.25">
      <c r="E4484" s="5" t="s">
        <v>5005</v>
      </c>
    </row>
    <row r="4485" spans="5:5" x14ac:dyDescent="0.25">
      <c r="E4485" s="5" t="s">
        <v>5006</v>
      </c>
    </row>
    <row r="4486" spans="5:5" x14ac:dyDescent="0.25">
      <c r="E4486" s="5" t="s">
        <v>5007</v>
      </c>
    </row>
    <row r="4487" spans="5:5" x14ac:dyDescent="0.25">
      <c r="E4487" s="5" t="s">
        <v>5008</v>
      </c>
    </row>
    <row r="4488" spans="5:5" x14ac:dyDescent="0.25">
      <c r="E4488" s="5" t="s">
        <v>5009</v>
      </c>
    </row>
    <row r="4489" spans="5:5" x14ac:dyDescent="0.25">
      <c r="E4489" s="5" t="s">
        <v>5010</v>
      </c>
    </row>
    <row r="4490" spans="5:5" x14ac:dyDescent="0.25">
      <c r="E4490" s="5" t="s">
        <v>5011</v>
      </c>
    </row>
    <row r="4491" spans="5:5" x14ac:dyDescent="0.25">
      <c r="E4491" s="5" t="s">
        <v>5012</v>
      </c>
    </row>
    <row r="4492" spans="5:5" x14ac:dyDescent="0.25">
      <c r="E4492" s="5" t="s">
        <v>5013</v>
      </c>
    </row>
    <row r="4493" spans="5:5" x14ac:dyDescent="0.25">
      <c r="E4493" s="5" t="s">
        <v>5014</v>
      </c>
    </row>
    <row r="4494" spans="5:5" x14ac:dyDescent="0.25">
      <c r="E4494" s="5" t="s">
        <v>5015</v>
      </c>
    </row>
    <row r="4495" spans="5:5" x14ac:dyDescent="0.25">
      <c r="E4495" s="5" t="s">
        <v>5016</v>
      </c>
    </row>
    <row r="4496" spans="5:5" x14ac:dyDescent="0.25">
      <c r="E4496" s="5" t="s">
        <v>5017</v>
      </c>
    </row>
    <row r="4497" spans="5:5" x14ac:dyDescent="0.25">
      <c r="E4497" s="5" t="s">
        <v>5018</v>
      </c>
    </row>
    <row r="4498" spans="5:5" x14ac:dyDescent="0.25">
      <c r="E4498" s="5" t="s">
        <v>5019</v>
      </c>
    </row>
    <row r="4499" spans="5:5" x14ac:dyDescent="0.25">
      <c r="E4499" s="5" t="s">
        <v>5020</v>
      </c>
    </row>
    <row r="4500" spans="5:5" x14ac:dyDescent="0.25">
      <c r="E4500" s="5" t="s">
        <v>5021</v>
      </c>
    </row>
    <row r="4501" spans="5:5" x14ac:dyDescent="0.25">
      <c r="E4501" s="5" t="s">
        <v>5022</v>
      </c>
    </row>
    <row r="4502" spans="5:5" x14ac:dyDescent="0.25">
      <c r="E4502" s="5" t="s">
        <v>5023</v>
      </c>
    </row>
    <row r="4503" spans="5:5" x14ac:dyDescent="0.25">
      <c r="E4503" s="5" t="s">
        <v>5024</v>
      </c>
    </row>
    <row r="4504" spans="5:5" x14ac:dyDescent="0.25">
      <c r="E4504" s="5" t="s">
        <v>5025</v>
      </c>
    </row>
    <row r="4505" spans="5:5" x14ac:dyDescent="0.25">
      <c r="E4505" s="5" t="s">
        <v>5026</v>
      </c>
    </row>
    <row r="4506" spans="5:5" x14ac:dyDescent="0.25">
      <c r="E4506" s="5" t="s">
        <v>5027</v>
      </c>
    </row>
    <row r="4507" spans="5:5" x14ac:dyDescent="0.25">
      <c r="E4507" s="5" t="s">
        <v>5028</v>
      </c>
    </row>
    <row r="4508" spans="5:5" x14ac:dyDescent="0.25">
      <c r="E4508" s="5" t="s">
        <v>5029</v>
      </c>
    </row>
    <row r="4509" spans="5:5" x14ac:dyDescent="0.25">
      <c r="E4509" s="5" t="s">
        <v>5030</v>
      </c>
    </row>
    <row r="4510" spans="5:5" x14ac:dyDescent="0.25">
      <c r="E4510" s="5" t="s">
        <v>5031</v>
      </c>
    </row>
    <row r="4511" spans="5:5" x14ac:dyDescent="0.25">
      <c r="E4511" s="5" t="s">
        <v>5032</v>
      </c>
    </row>
    <row r="4512" spans="5:5" x14ac:dyDescent="0.25">
      <c r="E4512" s="5" t="s">
        <v>5033</v>
      </c>
    </row>
    <row r="4513" spans="5:5" x14ac:dyDescent="0.25">
      <c r="E4513" s="5" t="s">
        <v>5034</v>
      </c>
    </row>
    <row r="4514" spans="5:5" x14ac:dyDescent="0.25">
      <c r="E4514" s="5" t="s">
        <v>5035</v>
      </c>
    </row>
    <row r="4515" spans="5:5" x14ac:dyDescent="0.25">
      <c r="E4515" s="5" t="s">
        <v>5036</v>
      </c>
    </row>
    <row r="4516" spans="5:5" x14ac:dyDescent="0.25">
      <c r="E4516" s="5" t="s">
        <v>5037</v>
      </c>
    </row>
    <row r="4517" spans="5:5" x14ac:dyDescent="0.25">
      <c r="E4517" s="5" t="s">
        <v>5038</v>
      </c>
    </row>
    <row r="4518" spans="5:5" x14ac:dyDescent="0.25">
      <c r="E4518" s="5" t="s">
        <v>5039</v>
      </c>
    </row>
    <row r="4519" spans="5:5" x14ac:dyDescent="0.25">
      <c r="E4519" s="5" t="s">
        <v>5040</v>
      </c>
    </row>
    <row r="4520" spans="5:5" x14ac:dyDescent="0.25">
      <c r="E4520" s="5" t="s">
        <v>5041</v>
      </c>
    </row>
    <row r="4521" spans="5:5" x14ac:dyDescent="0.25">
      <c r="E4521" s="5" t="s">
        <v>5042</v>
      </c>
    </row>
    <row r="4522" spans="5:5" x14ac:dyDescent="0.25">
      <c r="E4522" s="5" t="s">
        <v>5043</v>
      </c>
    </row>
    <row r="4523" spans="5:5" x14ac:dyDescent="0.25">
      <c r="E4523" s="5" t="s">
        <v>5044</v>
      </c>
    </row>
    <row r="4524" spans="5:5" x14ac:dyDescent="0.25">
      <c r="E4524" s="5" t="s">
        <v>5045</v>
      </c>
    </row>
    <row r="4525" spans="5:5" x14ac:dyDescent="0.25">
      <c r="E4525" s="5" t="s">
        <v>5046</v>
      </c>
    </row>
    <row r="4526" spans="5:5" x14ac:dyDescent="0.25">
      <c r="E4526" s="5" t="s">
        <v>5047</v>
      </c>
    </row>
    <row r="4527" spans="5:5" x14ac:dyDescent="0.25">
      <c r="E4527" s="5" t="s">
        <v>5048</v>
      </c>
    </row>
    <row r="4528" spans="5:5" x14ac:dyDescent="0.25">
      <c r="E4528" s="5" t="s">
        <v>5049</v>
      </c>
    </row>
    <row r="4529" spans="5:5" x14ac:dyDescent="0.25">
      <c r="E4529" s="5" t="s">
        <v>5050</v>
      </c>
    </row>
    <row r="4530" spans="5:5" x14ac:dyDescent="0.25">
      <c r="E4530" s="5" t="s">
        <v>5051</v>
      </c>
    </row>
    <row r="4531" spans="5:5" x14ac:dyDescent="0.25">
      <c r="E4531" s="5" t="s">
        <v>5052</v>
      </c>
    </row>
    <row r="4532" spans="5:5" x14ac:dyDescent="0.25">
      <c r="E4532" s="5" t="s">
        <v>5053</v>
      </c>
    </row>
    <row r="4533" spans="5:5" x14ac:dyDescent="0.25">
      <c r="E4533" s="5" t="s">
        <v>5054</v>
      </c>
    </row>
    <row r="4534" spans="5:5" x14ac:dyDescent="0.25">
      <c r="E4534" s="5" t="s">
        <v>5055</v>
      </c>
    </row>
    <row r="4535" spans="5:5" x14ac:dyDescent="0.25">
      <c r="E4535" s="5" t="s">
        <v>5056</v>
      </c>
    </row>
    <row r="4536" spans="5:5" x14ac:dyDescent="0.25">
      <c r="E4536" s="5" t="s">
        <v>5057</v>
      </c>
    </row>
    <row r="4537" spans="5:5" x14ac:dyDescent="0.25">
      <c r="E4537" s="5" t="s">
        <v>5058</v>
      </c>
    </row>
    <row r="4538" spans="5:5" x14ac:dyDescent="0.25">
      <c r="E4538" s="5" t="s">
        <v>5059</v>
      </c>
    </row>
    <row r="4539" spans="5:5" x14ac:dyDescent="0.25">
      <c r="E4539" s="5" t="s">
        <v>5060</v>
      </c>
    </row>
    <row r="4540" spans="5:5" x14ac:dyDescent="0.25">
      <c r="E4540" s="5" t="s">
        <v>5061</v>
      </c>
    </row>
    <row r="4541" spans="5:5" x14ac:dyDescent="0.25">
      <c r="E4541" s="5" t="s">
        <v>5062</v>
      </c>
    </row>
    <row r="4542" spans="5:5" x14ac:dyDescent="0.25">
      <c r="E4542" s="5" t="s">
        <v>5063</v>
      </c>
    </row>
    <row r="4543" spans="5:5" x14ac:dyDescent="0.25">
      <c r="E4543" s="5" t="s">
        <v>5064</v>
      </c>
    </row>
    <row r="4544" spans="5:5" x14ac:dyDescent="0.25">
      <c r="E4544" s="5" t="s">
        <v>5065</v>
      </c>
    </row>
    <row r="4545" spans="5:5" x14ac:dyDescent="0.25">
      <c r="E4545" s="5" t="s">
        <v>5066</v>
      </c>
    </row>
    <row r="4546" spans="5:5" x14ac:dyDescent="0.25">
      <c r="E4546" s="5" t="s">
        <v>5067</v>
      </c>
    </row>
    <row r="4547" spans="5:5" x14ac:dyDescent="0.25">
      <c r="E4547" s="5" t="s">
        <v>5068</v>
      </c>
    </row>
    <row r="4548" spans="5:5" x14ac:dyDescent="0.25">
      <c r="E4548" s="5" t="s">
        <v>5069</v>
      </c>
    </row>
    <row r="4549" spans="5:5" x14ac:dyDescent="0.25">
      <c r="E4549" s="5" t="s">
        <v>5070</v>
      </c>
    </row>
    <row r="4550" spans="5:5" x14ac:dyDescent="0.25">
      <c r="E4550" s="5" t="s">
        <v>5071</v>
      </c>
    </row>
    <row r="4551" spans="5:5" x14ac:dyDescent="0.25">
      <c r="E4551" s="5" t="s">
        <v>5072</v>
      </c>
    </row>
    <row r="4552" spans="5:5" x14ac:dyDescent="0.25">
      <c r="E4552" s="5" t="s">
        <v>5073</v>
      </c>
    </row>
    <row r="4553" spans="5:5" x14ac:dyDescent="0.25">
      <c r="E4553" s="5" t="s">
        <v>5074</v>
      </c>
    </row>
    <row r="4554" spans="5:5" x14ac:dyDescent="0.25">
      <c r="E4554" s="5" t="s">
        <v>5075</v>
      </c>
    </row>
    <row r="4555" spans="5:5" x14ac:dyDescent="0.25">
      <c r="E4555" s="5" t="s">
        <v>5076</v>
      </c>
    </row>
    <row r="4556" spans="5:5" x14ac:dyDescent="0.25">
      <c r="E4556" s="5" t="s">
        <v>5077</v>
      </c>
    </row>
    <row r="4557" spans="5:5" x14ac:dyDescent="0.25">
      <c r="E4557" s="5" t="s">
        <v>5078</v>
      </c>
    </row>
    <row r="4558" spans="5:5" x14ac:dyDescent="0.25">
      <c r="E4558" s="5" t="s">
        <v>5079</v>
      </c>
    </row>
    <row r="4559" spans="5:5" x14ac:dyDescent="0.25">
      <c r="E4559" s="5" t="s">
        <v>5080</v>
      </c>
    </row>
    <row r="4560" spans="5:5" x14ac:dyDescent="0.25">
      <c r="E4560" s="5" t="s">
        <v>5081</v>
      </c>
    </row>
    <row r="4561" spans="5:5" x14ac:dyDescent="0.25">
      <c r="E4561" s="5" t="s">
        <v>5082</v>
      </c>
    </row>
    <row r="4562" spans="5:5" x14ac:dyDescent="0.25">
      <c r="E4562" s="5" t="s">
        <v>5083</v>
      </c>
    </row>
    <row r="4563" spans="5:5" x14ac:dyDescent="0.25">
      <c r="E4563" s="5" t="s">
        <v>5084</v>
      </c>
    </row>
    <row r="4564" spans="5:5" x14ac:dyDescent="0.25">
      <c r="E4564" s="5" t="s">
        <v>5085</v>
      </c>
    </row>
    <row r="4565" spans="5:5" x14ac:dyDescent="0.25">
      <c r="E4565" s="5" t="s">
        <v>5086</v>
      </c>
    </row>
    <row r="4566" spans="5:5" x14ac:dyDescent="0.25">
      <c r="E4566" s="5" t="s">
        <v>5087</v>
      </c>
    </row>
    <row r="4567" spans="5:5" x14ac:dyDescent="0.25">
      <c r="E4567" s="5" t="s">
        <v>5088</v>
      </c>
    </row>
    <row r="4568" spans="5:5" x14ac:dyDescent="0.25">
      <c r="E4568" s="5" t="s">
        <v>5089</v>
      </c>
    </row>
    <row r="4569" spans="5:5" x14ac:dyDescent="0.25">
      <c r="E4569" s="5" t="s">
        <v>5090</v>
      </c>
    </row>
    <row r="4570" spans="5:5" x14ac:dyDescent="0.25">
      <c r="E4570" s="5" t="s">
        <v>5091</v>
      </c>
    </row>
    <row r="4571" spans="5:5" x14ac:dyDescent="0.25">
      <c r="E4571" s="5" t="s">
        <v>5092</v>
      </c>
    </row>
    <row r="4572" spans="5:5" x14ac:dyDescent="0.25">
      <c r="E4572" s="5" t="s">
        <v>5093</v>
      </c>
    </row>
    <row r="4573" spans="5:5" x14ac:dyDescent="0.25">
      <c r="E4573" s="5" t="s">
        <v>5094</v>
      </c>
    </row>
    <row r="4574" spans="5:5" x14ac:dyDescent="0.25">
      <c r="E4574" s="5" t="s">
        <v>5095</v>
      </c>
    </row>
    <row r="4575" spans="5:5" x14ac:dyDescent="0.25">
      <c r="E4575" s="5" t="s">
        <v>5096</v>
      </c>
    </row>
    <row r="4576" spans="5:5" x14ac:dyDescent="0.25">
      <c r="E4576" s="5" t="s">
        <v>5097</v>
      </c>
    </row>
    <row r="4577" spans="5:5" x14ac:dyDescent="0.25">
      <c r="E4577" s="5" t="s">
        <v>5098</v>
      </c>
    </row>
    <row r="4578" spans="5:5" x14ac:dyDescent="0.25">
      <c r="E4578" s="5" t="s">
        <v>5099</v>
      </c>
    </row>
    <row r="4579" spans="5:5" x14ac:dyDescent="0.25">
      <c r="E4579" s="5" t="s">
        <v>5100</v>
      </c>
    </row>
    <row r="4580" spans="5:5" x14ac:dyDescent="0.25">
      <c r="E4580" s="5" t="s">
        <v>5101</v>
      </c>
    </row>
    <row r="4581" spans="5:5" x14ac:dyDescent="0.25">
      <c r="E4581" s="5" t="s">
        <v>5102</v>
      </c>
    </row>
    <row r="4582" spans="5:5" x14ac:dyDescent="0.25">
      <c r="E4582" s="5" t="s">
        <v>5103</v>
      </c>
    </row>
    <row r="4583" spans="5:5" x14ac:dyDescent="0.25">
      <c r="E4583" s="5" t="s">
        <v>5104</v>
      </c>
    </row>
    <row r="4584" spans="5:5" x14ac:dyDescent="0.25">
      <c r="E4584" s="5" t="s">
        <v>5105</v>
      </c>
    </row>
    <row r="4585" spans="5:5" x14ac:dyDescent="0.25">
      <c r="E4585" s="5" t="s">
        <v>5106</v>
      </c>
    </row>
    <row r="4586" spans="5:5" x14ac:dyDescent="0.25">
      <c r="E4586" s="5" t="s">
        <v>5107</v>
      </c>
    </row>
    <row r="4587" spans="5:5" x14ac:dyDescent="0.25">
      <c r="E4587" s="5" t="s">
        <v>5108</v>
      </c>
    </row>
    <row r="4588" spans="5:5" x14ac:dyDescent="0.25">
      <c r="E4588" s="5" t="s">
        <v>5109</v>
      </c>
    </row>
    <row r="4589" spans="5:5" x14ac:dyDescent="0.25">
      <c r="E4589" s="5" t="s">
        <v>5110</v>
      </c>
    </row>
    <row r="4590" spans="5:5" x14ac:dyDescent="0.25">
      <c r="E4590" s="5" t="s">
        <v>5111</v>
      </c>
    </row>
    <row r="4591" spans="5:5" x14ac:dyDescent="0.25">
      <c r="E4591" s="5" t="s">
        <v>5112</v>
      </c>
    </row>
    <row r="4592" spans="5:5" x14ac:dyDescent="0.25">
      <c r="E4592" s="5" t="s">
        <v>5113</v>
      </c>
    </row>
    <row r="4593" spans="5:5" x14ac:dyDescent="0.25">
      <c r="E4593" s="5" t="s">
        <v>5114</v>
      </c>
    </row>
    <row r="4594" spans="5:5" x14ac:dyDescent="0.25">
      <c r="E4594" s="5" t="s">
        <v>5115</v>
      </c>
    </row>
    <row r="4595" spans="5:5" x14ac:dyDescent="0.25">
      <c r="E4595" s="5" t="s">
        <v>5116</v>
      </c>
    </row>
    <row r="4596" spans="5:5" x14ac:dyDescent="0.25">
      <c r="E4596" s="5" t="s">
        <v>5117</v>
      </c>
    </row>
    <row r="4597" spans="5:5" x14ac:dyDescent="0.25">
      <c r="E4597" s="5" t="s">
        <v>5118</v>
      </c>
    </row>
    <row r="4598" spans="5:5" x14ac:dyDescent="0.25">
      <c r="E4598" s="5" t="s">
        <v>5119</v>
      </c>
    </row>
    <row r="4599" spans="5:5" x14ac:dyDescent="0.25">
      <c r="E4599" s="5" t="s">
        <v>5120</v>
      </c>
    </row>
    <row r="4600" spans="5:5" x14ac:dyDescent="0.25">
      <c r="E4600" s="5" t="s">
        <v>5121</v>
      </c>
    </row>
    <row r="4601" spans="5:5" x14ac:dyDescent="0.25">
      <c r="E4601" s="5" t="s">
        <v>5122</v>
      </c>
    </row>
    <row r="4602" spans="5:5" x14ac:dyDescent="0.25">
      <c r="E4602" s="5" t="s">
        <v>5123</v>
      </c>
    </row>
    <row r="4603" spans="5:5" x14ac:dyDescent="0.25">
      <c r="E4603" s="5" t="s">
        <v>5124</v>
      </c>
    </row>
    <row r="4604" spans="5:5" x14ac:dyDescent="0.25">
      <c r="E4604" s="5" t="s">
        <v>5125</v>
      </c>
    </row>
    <row r="4605" spans="5:5" x14ac:dyDescent="0.25">
      <c r="E4605" s="5" t="s">
        <v>5126</v>
      </c>
    </row>
    <row r="4606" spans="5:5" x14ac:dyDescent="0.25">
      <c r="E4606" s="5" t="s">
        <v>5127</v>
      </c>
    </row>
    <row r="4607" spans="5:5" x14ac:dyDescent="0.25">
      <c r="E4607" s="5" t="s">
        <v>5128</v>
      </c>
    </row>
    <row r="4608" spans="5:5" x14ac:dyDescent="0.25">
      <c r="E4608" s="5" t="s">
        <v>5129</v>
      </c>
    </row>
    <row r="4609" spans="5:5" x14ac:dyDescent="0.25">
      <c r="E4609" s="5" t="s">
        <v>5130</v>
      </c>
    </row>
    <row r="4610" spans="5:5" x14ac:dyDescent="0.25">
      <c r="E4610" s="5" t="s">
        <v>5131</v>
      </c>
    </row>
    <row r="4611" spans="5:5" x14ac:dyDescent="0.25">
      <c r="E4611" s="5" t="s">
        <v>5132</v>
      </c>
    </row>
    <row r="4612" spans="5:5" x14ac:dyDescent="0.25">
      <c r="E4612" s="5" t="s">
        <v>5133</v>
      </c>
    </row>
    <row r="4613" spans="5:5" x14ac:dyDescent="0.25">
      <c r="E4613" s="5" t="s">
        <v>5134</v>
      </c>
    </row>
    <row r="4614" spans="5:5" x14ac:dyDescent="0.25">
      <c r="E4614" s="5" t="s">
        <v>5135</v>
      </c>
    </row>
    <row r="4615" spans="5:5" x14ac:dyDescent="0.25">
      <c r="E4615" s="5" t="s">
        <v>5136</v>
      </c>
    </row>
    <row r="4616" spans="5:5" x14ac:dyDescent="0.25">
      <c r="E4616" s="5" t="s">
        <v>5137</v>
      </c>
    </row>
    <row r="4617" spans="5:5" x14ac:dyDescent="0.25">
      <c r="E4617" s="5" t="s">
        <v>5138</v>
      </c>
    </row>
    <row r="4618" spans="5:5" x14ac:dyDescent="0.25">
      <c r="E4618" s="5" t="s">
        <v>5139</v>
      </c>
    </row>
    <row r="4619" spans="5:5" x14ac:dyDescent="0.25">
      <c r="E4619" s="5" t="s">
        <v>5140</v>
      </c>
    </row>
    <row r="4620" spans="5:5" x14ac:dyDescent="0.25">
      <c r="E4620" s="5" t="s">
        <v>5141</v>
      </c>
    </row>
    <row r="4621" spans="5:5" x14ac:dyDescent="0.25">
      <c r="E4621" s="5" t="s">
        <v>5142</v>
      </c>
    </row>
    <row r="4622" spans="5:5" x14ac:dyDescent="0.25">
      <c r="E4622" s="5" t="s">
        <v>5143</v>
      </c>
    </row>
    <row r="4623" spans="5:5" x14ac:dyDescent="0.25">
      <c r="E4623" s="5" t="s">
        <v>5144</v>
      </c>
    </row>
    <row r="4624" spans="5:5" x14ac:dyDescent="0.25">
      <c r="E4624" s="5" t="s">
        <v>5145</v>
      </c>
    </row>
    <row r="4625" spans="5:5" x14ac:dyDescent="0.25">
      <c r="E4625" s="5" t="s">
        <v>5146</v>
      </c>
    </row>
    <row r="4626" spans="5:5" x14ac:dyDescent="0.25">
      <c r="E4626" s="5" t="s">
        <v>5147</v>
      </c>
    </row>
    <row r="4627" spans="5:5" x14ac:dyDescent="0.25">
      <c r="E4627" s="5" t="s">
        <v>5148</v>
      </c>
    </row>
    <row r="4628" spans="5:5" x14ac:dyDescent="0.25">
      <c r="E4628" s="5" t="s">
        <v>5149</v>
      </c>
    </row>
    <row r="4629" spans="5:5" x14ac:dyDescent="0.25">
      <c r="E4629" s="5" t="s">
        <v>5150</v>
      </c>
    </row>
    <row r="4630" spans="5:5" x14ac:dyDescent="0.25">
      <c r="E4630" s="5" t="s">
        <v>5151</v>
      </c>
    </row>
    <row r="4631" spans="5:5" x14ac:dyDescent="0.25">
      <c r="E4631" s="5" t="s">
        <v>5152</v>
      </c>
    </row>
    <row r="4632" spans="5:5" x14ac:dyDescent="0.25">
      <c r="E4632" s="5" t="s">
        <v>5153</v>
      </c>
    </row>
    <row r="4633" spans="5:5" x14ac:dyDescent="0.25">
      <c r="E4633" s="5" t="s">
        <v>5154</v>
      </c>
    </row>
    <row r="4634" spans="5:5" x14ac:dyDescent="0.25">
      <c r="E4634" s="5" t="s">
        <v>5155</v>
      </c>
    </row>
    <row r="4635" spans="5:5" x14ac:dyDescent="0.25">
      <c r="E4635" s="5" t="s">
        <v>5156</v>
      </c>
    </row>
    <row r="4636" spans="5:5" x14ac:dyDescent="0.25">
      <c r="E4636" s="5" t="s">
        <v>5157</v>
      </c>
    </row>
    <row r="4637" spans="5:5" x14ac:dyDescent="0.25">
      <c r="E4637" s="5" t="s">
        <v>5158</v>
      </c>
    </row>
    <row r="4638" spans="5:5" x14ac:dyDescent="0.25">
      <c r="E4638" s="5" t="s">
        <v>5159</v>
      </c>
    </row>
    <row r="4639" spans="5:5" x14ac:dyDescent="0.25">
      <c r="E4639" s="5" t="s">
        <v>5160</v>
      </c>
    </row>
    <row r="4640" spans="5:5" x14ac:dyDescent="0.25">
      <c r="E4640" s="5" t="s">
        <v>5161</v>
      </c>
    </row>
    <row r="4641" spans="5:5" x14ac:dyDescent="0.25">
      <c r="E4641" s="5" t="s">
        <v>5162</v>
      </c>
    </row>
    <row r="4642" spans="5:5" x14ac:dyDescent="0.25">
      <c r="E4642" s="5" t="s">
        <v>5163</v>
      </c>
    </row>
    <row r="4643" spans="5:5" x14ac:dyDescent="0.25">
      <c r="E4643" s="5" t="s">
        <v>5164</v>
      </c>
    </row>
    <row r="4644" spans="5:5" x14ac:dyDescent="0.25">
      <c r="E4644" s="5" t="s">
        <v>5165</v>
      </c>
    </row>
    <row r="4645" spans="5:5" x14ac:dyDescent="0.25">
      <c r="E4645" s="5" t="s">
        <v>5166</v>
      </c>
    </row>
    <row r="4646" spans="5:5" x14ac:dyDescent="0.25">
      <c r="E4646" s="5" t="s">
        <v>5167</v>
      </c>
    </row>
    <row r="4647" spans="5:5" x14ac:dyDescent="0.25">
      <c r="E4647" s="5" t="s">
        <v>5168</v>
      </c>
    </row>
    <row r="4648" spans="5:5" x14ac:dyDescent="0.25">
      <c r="E4648" s="5" t="s">
        <v>5169</v>
      </c>
    </row>
    <row r="4649" spans="5:5" x14ac:dyDescent="0.25">
      <c r="E4649" s="5" t="s">
        <v>5170</v>
      </c>
    </row>
    <row r="4650" spans="5:5" x14ac:dyDescent="0.25">
      <c r="E4650" s="5" t="s">
        <v>5171</v>
      </c>
    </row>
    <row r="4651" spans="5:5" x14ac:dyDescent="0.25">
      <c r="E4651" s="5" t="s">
        <v>5172</v>
      </c>
    </row>
    <row r="4652" spans="5:5" x14ac:dyDescent="0.25">
      <c r="E4652" s="5" t="s">
        <v>5173</v>
      </c>
    </row>
    <row r="4653" spans="5:5" x14ac:dyDescent="0.25">
      <c r="E4653" s="5" t="s">
        <v>5174</v>
      </c>
    </row>
    <row r="4654" spans="5:5" x14ac:dyDescent="0.25">
      <c r="E4654" s="5" t="s">
        <v>5175</v>
      </c>
    </row>
    <row r="4655" spans="5:5" x14ac:dyDescent="0.25">
      <c r="E4655" s="5" t="s">
        <v>5176</v>
      </c>
    </row>
    <row r="4656" spans="5:5" x14ac:dyDescent="0.25">
      <c r="E4656" s="5" t="s">
        <v>5177</v>
      </c>
    </row>
    <row r="4657" spans="5:5" x14ac:dyDescent="0.25">
      <c r="E4657" s="5" t="s">
        <v>5178</v>
      </c>
    </row>
    <row r="4658" spans="5:5" x14ac:dyDescent="0.25">
      <c r="E4658" s="5" t="s">
        <v>5179</v>
      </c>
    </row>
    <row r="4659" spans="5:5" x14ac:dyDescent="0.25">
      <c r="E4659" s="5" t="s">
        <v>5180</v>
      </c>
    </row>
    <row r="4660" spans="5:5" x14ac:dyDescent="0.25">
      <c r="E4660" s="5" t="s">
        <v>5181</v>
      </c>
    </row>
    <row r="4661" spans="5:5" x14ac:dyDescent="0.25">
      <c r="E4661" s="5" t="s">
        <v>5182</v>
      </c>
    </row>
    <row r="4662" spans="5:5" x14ac:dyDescent="0.25">
      <c r="E4662" s="5" t="s">
        <v>5183</v>
      </c>
    </row>
    <row r="4663" spans="5:5" x14ac:dyDescent="0.25">
      <c r="E4663" s="5" t="s">
        <v>5184</v>
      </c>
    </row>
    <row r="4664" spans="5:5" x14ac:dyDescent="0.25">
      <c r="E4664" s="5" t="s">
        <v>5185</v>
      </c>
    </row>
    <row r="4665" spans="5:5" x14ac:dyDescent="0.25">
      <c r="E4665" s="5" t="s">
        <v>5186</v>
      </c>
    </row>
    <row r="4666" spans="5:5" x14ac:dyDescent="0.25">
      <c r="E4666" s="5" t="s">
        <v>5187</v>
      </c>
    </row>
    <row r="4667" spans="5:5" x14ac:dyDescent="0.25">
      <c r="E4667" s="5" t="s">
        <v>5188</v>
      </c>
    </row>
    <row r="4668" spans="5:5" x14ac:dyDescent="0.25">
      <c r="E4668" s="5" t="s">
        <v>5189</v>
      </c>
    </row>
    <row r="4669" spans="5:5" x14ac:dyDescent="0.25">
      <c r="E4669" s="5" t="s">
        <v>5190</v>
      </c>
    </row>
    <row r="4670" spans="5:5" x14ac:dyDescent="0.25">
      <c r="E4670" s="5" t="s">
        <v>5191</v>
      </c>
    </row>
    <row r="4671" spans="5:5" x14ac:dyDescent="0.25">
      <c r="E4671" s="5" t="s">
        <v>5192</v>
      </c>
    </row>
    <row r="4672" spans="5:5" x14ac:dyDescent="0.25">
      <c r="E4672" s="5" t="s">
        <v>5193</v>
      </c>
    </row>
    <row r="4673" spans="5:5" x14ac:dyDescent="0.25">
      <c r="E4673" s="5" t="s">
        <v>5194</v>
      </c>
    </row>
    <row r="4674" spans="5:5" x14ac:dyDescent="0.25">
      <c r="E4674" s="5" t="s">
        <v>5195</v>
      </c>
    </row>
    <row r="4675" spans="5:5" x14ac:dyDescent="0.25">
      <c r="E4675" s="5" t="s">
        <v>5196</v>
      </c>
    </row>
    <row r="4676" spans="5:5" x14ac:dyDescent="0.25">
      <c r="E4676" s="5" t="s">
        <v>5197</v>
      </c>
    </row>
    <row r="4677" spans="5:5" x14ac:dyDescent="0.25">
      <c r="E4677" s="5" t="s">
        <v>5198</v>
      </c>
    </row>
    <row r="4678" spans="5:5" x14ac:dyDescent="0.25">
      <c r="E4678" s="5" t="s">
        <v>5199</v>
      </c>
    </row>
    <row r="4679" spans="5:5" x14ac:dyDescent="0.25">
      <c r="E4679" s="5" t="s">
        <v>5200</v>
      </c>
    </row>
    <row r="4680" spans="5:5" x14ac:dyDescent="0.25">
      <c r="E4680" s="5" t="s">
        <v>5201</v>
      </c>
    </row>
    <row r="4681" spans="5:5" x14ac:dyDescent="0.25">
      <c r="E4681" s="5" t="s">
        <v>5202</v>
      </c>
    </row>
    <row r="4682" spans="5:5" x14ac:dyDescent="0.25">
      <c r="E4682" s="5" t="s">
        <v>5203</v>
      </c>
    </row>
    <row r="4683" spans="5:5" x14ac:dyDescent="0.25">
      <c r="E4683" s="5" t="s">
        <v>5204</v>
      </c>
    </row>
    <row r="4684" spans="5:5" x14ac:dyDescent="0.25">
      <c r="E4684" s="5" t="s">
        <v>5205</v>
      </c>
    </row>
    <row r="4685" spans="5:5" x14ac:dyDescent="0.25">
      <c r="E4685" s="5" t="s">
        <v>5206</v>
      </c>
    </row>
    <row r="4686" spans="5:5" x14ac:dyDescent="0.25">
      <c r="E4686" s="5" t="s">
        <v>5207</v>
      </c>
    </row>
    <row r="4687" spans="5:5" x14ac:dyDescent="0.25">
      <c r="E4687" s="5" t="s">
        <v>5208</v>
      </c>
    </row>
    <row r="4688" spans="5:5" x14ac:dyDescent="0.25">
      <c r="E4688" s="5" t="s">
        <v>5209</v>
      </c>
    </row>
    <row r="4689" spans="5:5" x14ac:dyDescent="0.25">
      <c r="E4689" s="5" t="s">
        <v>5210</v>
      </c>
    </row>
    <row r="4690" spans="5:5" x14ac:dyDescent="0.25">
      <c r="E4690" s="5" t="s">
        <v>5211</v>
      </c>
    </row>
    <row r="4691" spans="5:5" x14ac:dyDescent="0.25">
      <c r="E4691" s="5" t="s">
        <v>5212</v>
      </c>
    </row>
    <row r="4692" spans="5:5" x14ac:dyDescent="0.25">
      <c r="E4692" s="5" t="s">
        <v>5213</v>
      </c>
    </row>
    <row r="4693" spans="5:5" x14ac:dyDescent="0.25">
      <c r="E4693" s="5" t="s">
        <v>5214</v>
      </c>
    </row>
    <row r="4694" spans="5:5" x14ac:dyDescent="0.25">
      <c r="E4694" s="5" t="s">
        <v>5215</v>
      </c>
    </row>
    <row r="4695" spans="5:5" x14ac:dyDescent="0.25">
      <c r="E4695" s="5" t="s">
        <v>5216</v>
      </c>
    </row>
    <row r="4696" spans="5:5" x14ac:dyDescent="0.25">
      <c r="E4696" s="5" t="s">
        <v>5217</v>
      </c>
    </row>
    <row r="4697" spans="5:5" x14ac:dyDescent="0.25">
      <c r="E4697" s="5" t="s">
        <v>5218</v>
      </c>
    </row>
    <row r="4698" spans="5:5" x14ac:dyDescent="0.25">
      <c r="E4698" s="5" t="s">
        <v>5219</v>
      </c>
    </row>
    <row r="4699" spans="5:5" x14ac:dyDescent="0.25">
      <c r="E4699" s="5" t="s">
        <v>5220</v>
      </c>
    </row>
    <row r="4700" spans="5:5" x14ac:dyDescent="0.25">
      <c r="E4700" s="5" t="s">
        <v>5221</v>
      </c>
    </row>
    <row r="4701" spans="5:5" x14ac:dyDescent="0.25">
      <c r="E4701" s="5" t="s">
        <v>5222</v>
      </c>
    </row>
    <row r="4702" spans="5:5" x14ac:dyDescent="0.25">
      <c r="E4702" s="5" t="s">
        <v>5223</v>
      </c>
    </row>
    <row r="4703" spans="5:5" x14ac:dyDescent="0.25">
      <c r="E4703" s="5" t="s">
        <v>5224</v>
      </c>
    </row>
    <row r="4704" spans="5:5" x14ac:dyDescent="0.25">
      <c r="E4704" s="5" t="s">
        <v>5225</v>
      </c>
    </row>
    <row r="4705" spans="5:5" x14ac:dyDescent="0.25">
      <c r="E4705" s="5" t="s">
        <v>5226</v>
      </c>
    </row>
    <row r="4706" spans="5:5" x14ac:dyDescent="0.25">
      <c r="E4706" s="5" t="s">
        <v>5227</v>
      </c>
    </row>
    <row r="4707" spans="5:5" x14ac:dyDescent="0.25">
      <c r="E4707" s="5" t="s">
        <v>5228</v>
      </c>
    </row>
    <row r="4708" spans="5:5" x14ac:dyDescent="0.25">
      <c r="E4708" s="5" t="s">
        <v>5229</v>
      </c>
    </row>
    <row r="4709" spans="5:5" x14ac:dyDescent="0.25">
      <c r="E4709" s="5" t="s">
        <v>5230</v>
      </c>
    </row>
    <row r="4710" spans="5:5" x14ac:dyDescent="0.25">
      <c r="E4710" s="5" t="s">
        <v>5231</v>
      </c>
    </row>
    <row r="4711" spans="5:5" x14ac:dyDescent="0.25">
      <c r="E4711" s="5" t="s">
        <v>5232</v>
      </c>
    </row>
    <row r="4712" spans="5:5" x14ac:dyDescent="0.25">
      <c r="E4712" s="5" t="s">
        <v>5233</v>
      </c>
    </row>
    <row r="4713" spans="5:5" x14ac:dyDescent="0.25">
      <c r="E4713" s="5" t="s">
        <v>5234</v>
      </c>
    </row>
    <row r="4714" spans="5:5" x14ac:dyDescent="0.25">
      <c r="E4714" s="5" t="s">
        <v>5235</v>
      </c>
    </row>
    <row r="4715" spans="5:5" x14ac:dyDescent="0.25">
      <c r="E4715" s="5" t="s">
        <v>5236</v>
      </c>
    </row>
    <row r="4716" spans="5:5" x14ac:dyDescent="0.25">
      <c r="E4716" s="5" t="s">
        <v>5237</v>
      </c>
    </row>
    <row r="4717" spans="5:5" x14ac:dyDescent="0.25">
      <c r="E4717" s="5" t="s">
        <v>5238</v>
      </c>
    </row>
    <row r="4718" spans="5:5" x14ac:dyDescent="0.25">
      <c r="E4718" s="5" t="s">
        <v>5239</v>
      </c>
    </row>
    <row r="4719" spans="5:5" x14ac:dyDescent="0.25">
      <c r="E4719" s="5" t="s">
        <v>5240</v>
      </c>
    </row>
    <row r="4720" spans="5:5" x14ac:dyDescent="0.25">
      <c r="E4720" s="5" t="s">
        <v>5241</v>
      </c>
    </row>
    <row r="4721" spans="5:5" x14ac:dyDescent="0.25">
      <c r="E4721" s="5" t="s">
        <v>5242</v>
      </c>
    </row>
    <row r="4722" spans="5:5" x14ac:dyDescent="0.25">
      <c r="E4722" s="5" t="s">
        <v>5243</v>
      </c>
    </row>
    <row r="4723" spans="5:5" x14ac:dyDescent="0.25">
      <c r="E4723" s="5" t="s">
        <v>5244</v>
      </c>
    </row>
    <row r="4724" spans="5:5" x14ac:dyDescent="0.25">
      <c r="E4724" s="5" t="s">
        <v>5245</v>
      </c>
    </row>
    <row r="4725" spans="5:5" x14ac:dyDescent="0.25">
      <c r="E4725" s="5" t="s">
        <v>5246</v>
      </c>
    </row>
    <row r="4726" spans="5:5" x14ac:dyDescent="0.25">
      <c r="E4726" s="5" t="s">
        <v>5247</v>
      </c>
    </row>
    <row r="4727" spans="5:5" x14ac:dyDescent="0.25">
      <c r="E4727" s="5" t="s">
        <v>5248</v>
      </c>
    </row>
    <row r="4728" spans="5:5" x14ac:dyDescent="0.25">
      <c r="E4728" s="5" t="s">
        <v>5249</v>
      </c>
    </row>
    <row r="4729" spans="5:5" x14ac:dyDescent="0.25">
      <c r="E4729" s="5" t="s">
        <v>5250</v>
      </c>
    </row>
    <row r="4730" spans="5:5" x14ac:dyDescent="0.25">
      <c r="E4730" s="5" t="s">
        <v>5251</v>
      </c>
    </row>
    <row r="4731" spans="5:5" x14ac:dyDescent="0.25">
      <c r="E4731" s="5" t="s">
        <v>5252</v>
      </c>
    </row>
    <row r="4732" spans="5:5" x14ac:dyDescent="0.25">
      <c r="E4732" s="5" t="s">
        <v>5253</v>
      </c>
    </row>
    <row r="4733" spans="5:5" x14ac:dyDescent="0.25">
      <c r="E4733" s="5" t="s">
        <v>5254</v>
      </c>
    </row>
    <row r="4734" spans="5:5" x14ac:dyDescent="0.25">
      <c r="E4734" s="5" t="s">
        <v>5255</v>
      </c>
    </row>
    <row r="4735" spans="5:5" x14ac:dyDescent="0.25">
      <c r="E4735" s="5" t="s">
        <v>5256</v>
      </c>
    </row>
    <row r="4736" spans="5:5" x14ac:dyDescent="0.25">
      <c r="E4736" s="5" t="s">
        <v>5257</v>
      </c>
    </row>
    <row r="4737" spans="5:5" x14ac:dyDescent="0.25">
      <c r="E4737" s="5" t="s">
        <v>5258</v>
      </c>
    </row>
    <row r="4738" spans="5:5" x14ac:dyDescent="0.25">
      <c r="E4738" s="5" t="s">
        <v>5259</v>
      </c>
    </row>
    <row r="4739" spans="5:5" x14ac:dyDescent="0.25">
      <c r="E4739" s="5" t="s">
        <v>5260</v>
      </c>
    </row>
    <row r="4740" spans="5:5" x14ac:dyDescent="0.25">
      <c r="E4740" s="5" t="s">
        <v>5261</v>
      </c>
    </row>
    <row r="4741" spans="5:5" x14ac:dyDescent="0.25">
      <c r="E4741" s="5" t="s">
        <v>5262</v>
      </c>
    </row>
    <row r="4742" spans="5:5" x14ac:dyDescent="0.25">
      <c r="E4742" s="5" t="s">
        <v>5263</v>
      </c>
    </row>
    <row r="4743" spans="5:5" x14ac:dyDescent="0.25">
      <c r="E4743" s="5" t="s">
        <v>5264</v>
      </c>
    </row>
    <row r="4744" spans="5:5" x14ac:dyDescent="0.25">
      <c r="E4744" s="5" t="s">
        <v>5265</v>
      </c>
    </row>
    <row r="4745" spans="5:5" x14ac:dyDescent="0.25">
      <c r="E4745" s="5" t="s">
        <v>5266</v>
      </c>
    </row>
    <row r="4746" spans="5:5" x14ac:dyDescent="0.25">
      <c r="E4746" s="5" t="s">
        <v>5267</v>
      </c>
    </row>
    <row r="4747" spans="5:5" x14ac:dyDescent="0.25">
      <c r="E4747" s="5" t="s">
        <v>5268</v>
      </c>
    </row>
    <row r="4748" spans="5:5" x14ac:dyDescent="0.25">
      <c r="E4748" s="5" t="s">
        <v>5269</v>
      </c>
    </row>
    <row r="4749" spans="5:5" x14ac:dyDescent="0.25">
      <c r="E4749" s="5" t="s">
        <v>5270</v>
      </c>
    </row>
    <row r="4750" spans="5:5" x14ac:dyDescent="0.25">
      <c r="E4750" s="5" t="s">
        <v>5271</v>
      </c>
    </row>
    <row r="4751" spans="5:5" x14ac:dyDescent="0.25">
      <c r="E4751" s="5" t="s">
        <v>5272</v>
      </c>
    </row>
    <row r="4752" spans="5:5" x14ac:dyDescent="0.25">
      <c r="E4752" s="5" t="s">
        <v>5273</v>
      </c>
    </row>
    <row r="4753" spans="5:5" x14ac:dyDescent="0.25">
      <c r="E4753" s="5" t="s">
        <v>5274</v>
      </c>
    </row>
    <row r="4754" spans="5:5" x14ac:dyDescent="0.25">
      <c r="E4754" s="5" t="s">
        <v>5275</v>
      </c>
    </row>
    <row r="4755" spans="5:5" x14ac:dyDescent="0.25">
      <c r="E4755" s="5" t="s">
        <v>5276</v>
      </c>
    </row>
    <row r="4756" spans="5:5" x14ac:dyDescent="0.25">
      <c r="E4756" s="5" t="s">
        <v>5277</v>
      </c>
    </row>
    <row r="4757" spans="5:5" x14ac:dyDescent="0.25">
      <c r="E4757" s="5" t="s">
        <v>5278</v>
      </c>
    </row>
    <row r="4758" spans="5:5" x14ac:dyDescent="0.25">
      <c r="E4758" s="5" t="s">
        <v>5279</v>
      </c>
    </row>
    <row r="4759" spans="5:5" x14ac:dyDescent="0.25">
      <c r="E4759" s="5" t="s">
        <v>5280</v>
      </c>
    </row>
    <row r="4760" spans="5:5" x14ac:dyDescent="0.25">
      <c r="E4760" s="5" t="s">
        <v>5281</v>
      </c>
    </row>
    <row r="4761" spans="5:5" x14ac:dyDescent="0.25">
      <c r="E4761" s="5" t="s">
        <v>5282</v>
      </c>
    </row>
    <row r="4762" spans="5:5" x14ac:dyDescent="0.25">
      <c r="E4762" s="5" t="s">
        <v>5283</v>
      </c>
    </row>
    <row r="4763" spans="5:5" x14ac:dyDescent="0.25">
      <c r="E4763" s="5" t="s">
        <v>5284</v>
      </c>
    </row>
    <row r="4764" spans="5:5" x14ac:dyDescent="0.25">
      <c r="E4764" s="5" t="s">
        <v>5285</v>
      </c>
    </row>
    <row r="4765" spans="5:5" x14ac:dyDescent="0.25">
      <c r="E4765" s="5" t="s">
        <v>5286</v>
      </c>
    </row>
    <row r="4766" spans="5:5" x14ac:dyDescent="0.25">
      <c r="E4766" s="5" t="s">
        <v>5287</v>
      </c>
    </row>
    <row r="4767" spans="5:5" x14ac:dyDescent="0.25">
      <c r="E4767" s="5" t="s">
        <v>5288</v>
      </c>
    </row>
    <row r="4768" spans="5:5" x14ac:dyDescent="0.25">
      <c r="E4768" s="5" t="s">
        <v>5289</v>
      </c>
    </row>
    <row r="4769" spans="5:5" x14ac:dyDescent="0.25">
      <c r="E4769" s="5" t="s">
        <v>5290</v>
      </c>
    </row>
    <row r="4770" spans="5:5" x14ac:dyDescent="0.25">
      <c r="E4770" s="5" t="s">
        <v>5291</v>
      </c>
    </row>
    <row r="4771" spans="5:5" x14ac:dyDescent="0.25">
      <c r="E4771" s="5" t="s">
        <v>5292</v>
      </c>
    </row>
    <row r="4772" spans="5:5" x14ac:dyDescent="0.25">
      <c r="E4772" s="5" t="s">
        <v>5293</v>
      </c>
    </row>
    <row r="4773" spans="5:5" x14ac:dyDescent="0.25">
      <c r="E4773" s="5" t="s">
        <v>5294</v>
      </c>
    </row>
    <row r="4774" spans="5:5" x14ac:dyDescent="0.25">
      <c r="E4774" s="5" t="s">
        <v>5295</v>
      </c>
    </row>
    <row r="4775" spans="5:5" x14ac:dyDescent="0.25">
      <c r="E4775" s="5" t="s">
        <v>5296</v>
      </c>
    </row>
    <row r="4776" spans="5:5" x14ac:dyDescent="0.25">
      <c r="E4776" s="5" t="s">
        <v>5297</v>
      </c>
    </row>
    <row r="4777" spans="5:5" x14ac:dyDescent="0.25">
      <c r="E4777" s="5" t="s">
        <v>5298</v>
      </c>
    </row>
    <row r="4778" spans="5:5" x14ac:dyDescent="0.25">
      <c r="E4778" s="5" t="s">
        <v>5299</v>
      </c>
    </row>
    <row r="4779" spans="5:5" x14ac:dyDescent="0.25">
      <c r="E4779" s="5" t="s">
        <v>5300</v>
      </c>
    </row>
    <row r="4780" spans="5:5" x14ac:dyDescent="0.25">
      <c r="E4780" s="5" t="s">
        <v>5301</v>
      </c>
    </row>
    <row r="4781" spans="5:5" x14ac:dyDescent="0.25">
      <c r="E4781" s="5" t="s">
        <v>5302</v>
      </c>
    </row>
    <row r="4782" spans="5:5" x14ac:dyDescent="0.25">
      <c r="E4782" s="5" t="s">
        <v>5303</v>
      </c>
    </row>
    <row r="4783" spans="5:5" x14ac:dyDescent="0.25">
      <c r="E4783" s="5" t="s">
        <v>5304</v>
      </c>
    </row>
    <row r="4784" spans="5:5" x14ac:dyDescent="0.25">
      <c r="E4784" s="5" t="s">
        <v>5305</v>
      </c>
    </row>
    <row r="4785" spans="5:5" x14ac:dyDescent="0.25">
      <c r="E4785" s="5" t="s">
        <v>5306</v>
      </c>
    </row>
    <row r="4786" spans="5:5" x14ac:dyDescent="0.25">
      <c r="E4786" s="5" t="s">
        <v>5307</v>
      </c>
    </row>
    <row r="4787" spans="5:5" x14ac:dyDescent="0.25">
      <c r="E4787" s="5" t="s">
        <v>5308</v>
      </c>
    </row>
    <row r="4788" spans="5:5" x14ac:dyDescent="0.25">
      <c r="E4788" s="5" t="s">
        <v>5309</v>
      </c>
    </row>
    <row r="4789" spans="5:5" x14ac:dyDescent="0.25">
      <c r="E4789" s="5" t="s">
        <v>5310</v>
      </c>
    </row>
    <row r="4790" spans="5:5" x14ac:dyDescent="0.25">
      <c r="E4790" s="5" t="s">
        <v>5311</v>
      </c>
    </row>
    <row r="4791" spans="5:5" x14ac:dyDescent="0.25">
      <c r="E4791" s="5" t="s">
        <v>5312</v>
      </c>
    </row>
    <row r="4792" spans="5:5" x14ac:dyDescent="0.25">
      <c r="E4792" s="5" t="s">
        <v>5313</v>
      </c>
    </row>
    <row r="4793" spans="5:5" x14ac:dyDescent="0.25">
      <c r="E4793" s="5" t="s">
        <v>5314</v>
      </c>
    </row>
    <row r="4794" spans="5:5" x14ac:dyDescent="0.25">
      <c r="E4794" s="5" t="s">
        <v>5315</v>
      </c>
    </row>
    <row r="4795" spans="5:5" x14ac:dyDescent="0.25">
      <c r="E4795" s="5" t="s">
        <v>5316</v>
      </c>
    </row>
    <row r="4796" spans="5:5" x14ac:dyDescent="0.25">
      <c r="E4796" s="5" t="s">
        <v>5317</v>
      </c>
    </row>
    <row r="4797" spans="5:5" x14ac:dyDescent="0.25">
      <c r="E4797" s="5" t="s">
        <v>5318</v>
      </c>
    </row>
    <row r="4798" spans="5:5" x14ac:dyDescent="0.25">
      <c r="E4798" s="5" t="s">
        <v>5319</v>
      </c>
    </row>
    <row r="4799" spans="5:5" x14ac:dyDescent="0.25">
      <c r="E4799" s="5" t="s">
        <v>5320</v>
      </c>
    </row>
    <row r="4800" spans="5:5" x14ac:dyDescent="0.25">
      <c r="E4800" s="5" t="s">
        <v>5321</v>
      </c>
    </row>
    <row r="4801" spans="5:5" x14ac:dyDescent="0.25">
      <c r="E4801" s="5" t="s">
        <v>5322</v>
      </c>
    </row>
    <row r="4802" spans="5:5" x14ac:dyDescent="0.25">
      <c r="E4802" s="5" t="s">
        <v>5323</v>
      </c>
    </row>
    <row r="4803" spans="5:5" x14ac:dyDescent="0.25">
      <c r="E4803" s="5" t="s">
        <v>5324</v>
      </c>
    </row>
    <row r="4804" spans="5:5" x14ac:dyDescent="0.25">
      <c r="E4804" s="5" t="s">
        <v>5325</v>
      </c>
    </row>
    <row r="4805" spans="5:5" x14ac:dyDescent="0.25">
      <c r="E4805" s="5" t="s">
        <v>5326</v>
      </c>
    </row>
    <row r="4806" spans="5:5" x14ac:dyDescent="0.25">
      <c r="E4806" s="5" t="s">
        <v>5327</v>
      </c>
    </row>
    <row r="4807" spans="5:5" x14ac:dyDescent="0.25">
      <c r="E4807" s="5" t="s">
        <v>5328</v>
      </c>
    </row>
    <row r="4808" spans="5:5" x14ac:dyDescent="0.25">
      <c r="E4808" s="5" t="s">
        <v>5329</v>
      </c>
    </row>
    <row r="4809" spans="5:5" x14ac:dyDescent="0.25">
      <c r="E4809" s="5" t="s">
        <v>5330</v>
      </c>
    </row>
    <row r="4810" spans="5:5" x14ac:dyDescent="0.25">
      <c r="E4810" s="5" t="s">
        <v>5331</v>
      </c>
    </row>
    <row r="4811" spans="5:5" x14ac:dyDescent="0.25">
      <c r="E4811" s="5" t="s">
        <v>5332</v>
      </c>
    </row>
    <row r="4812" spans="5:5" x14ac:dyDescent="0.25">
      <c r="E4812" s="5" t="s">
        <v>5333</v>
      </c>
    </row>
    <row r="4813" spans="5:5" x14ac:dyDescent="0.25">
      <c r="E4813" s="5" t="s">
        <v>5334</v>
      </c>
    </row>
    <row r="4814" spans="5:5" x14ac:dyDescent="0.25">
      <c r="E4814" s="5" t="s">
        <v>5335</v>
      </c>
    </row>
    <row r="4815" spans="5:5" x14ac:dyDescent="0.25">
      <c r="E4815" s="5" t="s">
        <v>5336</v>
      </c>
    </row>
    <row r="4816" spans="5:5" x14ac:dyDescent="0.25">
      <c r="E4816" s="5" t="s">
        <v>5337</v>
      </c>
    </row>
    <row r="4817" spans="5:5" x14ac:dyDescent="0.25">
      <c r="E4817" s="5" t="s">
        <v>5338</v>
      </c>
    </row>
    <row r="4818" spans="5:5" x14ac:dyDescent="0.25">
      <c r="E4818" s="5" t="s">
        <v>5339</v>
      </c>
    </row>
    <row r="4819" spans="5:5" x14ac:dyDescent="0.25">
      <c r="E4819" s="5" t="s">
        <v>5340</v>
      </c>
    </row>
    <row r="4820" spans="5:5" x14ac:dyDescent="0.25">
      <c r="E4820" s="5" t="s">
        <v>5341</v>
      </c>
    </row>
    <row r="4821" spans="5:5" x14ac:dyDescent="0.25">
      <c r="E4821" s="5" t="s">
        <v>5342</v>
      </c>
    </row>
    <row r="4822" spans="5:5" x14ac:dyDescent="0.25">
      <c r="E4822" s="5" t="s">
        <v>5343</v>
      </c>
    </row>
    <row r="4823" spans="5:5" x14ac:dyDescent="0.25">
      <c r="E4823" s="5" t="s">
        <v>5344</v>
      </c>
    </row>
    <row r="4824" spans="5:5" x14ac:dyDescent="0.25">
      <c r="E4824" s="5" t="s">
        <v>5345</v>
      </c>
    </row>
    <row r="4825" spans="5:5" x14ac:dyDescent="0.25">
      <c r="E4825" s="5" t="s">
        <v>5346</v>
      </c>
    </row>
    <row r="4826" spans="5:5" x14ac:dyDescent="0.25">
      <c r="E4826" s="5" t="s">
        <v>5347</v>
      </c>
    </row>
    <row r="4827" spans="5:5" x14ac:dyDescent="0.25">
      <c r="E4827" s="5" t="s">
        <v>5348</v>
      </c>
    </row>
    <row r="4828" spans="5:5" x14ac:dyDescent="0.25">
      <c r="E4828" s="5" t="s">
        <v>5349</v>
      </c>
    </row>
    <row r="4829" spans="5:5" x14ac:dyDescent="0.25">
      <c r="E4829" s="5" t="s">
        <v>5350</v>
      </c>
    </row>
    <row r="4830" spans="5:5" x14ac:dyDescent="0.25">
      <c r="E4830" s="5" t="s">
        <v>5351</v>
      </c>
    </row>
    <row r="4831" spans="5:5" x14ac:dyDescent="0.25">
      <c r="E4831" s="5" t="s">
        <v>5352</v>
      </c>
    </row>
    <row r="4832" spans="5:5" x14ac:dyDescent="0.25">
      <c r="E4832" s="5" t="s">
        <v>5353</v>
      </c>
    </row>
    <row r="4833" spans="5:5" x14ac:dyDescent="0.25">
      <c r="E4833" s="5" t="s">
        <v>5354</v>
      </c>
    </row>
    <row r="4834" spans="5:5" x14ac:dyDescent="0.25">
      <c r="E4834" s="5" t="s">
        <v>5355</v>
      </c>
    </row>
    <row r="4835" spans="5:5" x14ac:dyDescent="0.25">
      <c r="E4835" s="5" t="s">
        <v>5356</v>
      </c>
    </row>
    <row r="4836" spans="5:5" x14ac:dyDescent="0.25">
      <c r="E4836" s="5" t="s">
        <v>5357</v>
      </c>
    </row>
    <row r="4837" spans="5:5" x14ac:dyDescent="0.25">
      <c r="E4837" s="5" t="s">
        <v>5358</v>
      </c>
    </row>
    <row r="4838" spans="5:5" x14ac:dyDescent="0.25">
      <c r="E4838" s="5" t="s">
        <v>5359</v>
      </c>
    </row>
    <row r="4839" spans="5:5" x14ac:dyDescent="0.25">
      <c r="E4839" s="5" t="s">
        <v>5360</v>
      </c>
    </row>
    <row r="4840" spans="5:5" x14ac:dyDescent="0.25">
      <c r="E4840" s="5" t="s">
        <v>5361</v>
      </c>
    </row>
    <row r="4841" spans="5:5" x14ac:dyDescent="0.25">
      <c r="E4841" s="5" t="s">
        <v>5362</v>
      </c>
    </row>
    <row r="4842" spans="5:5" x14ac:dyDescent="0.25">
      <c r="E4842" s="5" t="s">
        <v>5363</v>
      </c>
    </row>
    <row r="4843" spans="5:5" x14ac:dyDescent="0.25">
      <c r="E4843" s="5" t="s">
        <v>5364</v>
      </c>
    </row>
    <row r="4844" spans="5:5" x14ac:dyDescent="0.25">
      <c r="E4844" s="5" t="s">
        <v>5365</v>
      </c>
    </row>
    <row r="4845" spans="5:5" x14ac:dyDescent="0.25">
      <c r="E4845" s="5" t="s">
        <v>5366</v>
      </c>
    </row>
    <row r="4846" spans="5:5" x14ac:dyDescent="0.25">
      <c r="E4846" s="5" t="s">
        <v>5367</v>
      </c>
    </row>
    <row r="4847" spans="5:5" x14ac:dyDescent="0.25">
      <c r="E4847" s="5" t="s">
        <v>5368</v>
      </c>
    </row>
    <row r="4848" spans="5:5" x14ac:dyDescent="0.25">
      <c r="E4848" s="5" t="s">
        <v>5369</v>
      </c>
    </row>
    <row r="4849" spans="5:5" x14ac:dyDescent="0.25">
      <c r="E4849" s="5" t="s">
        <v>5370</v>
      </c>
    </row>
    <row r="4850" spans="5:5" x14ac:dyDescent="0.25">
      <c r="E4850" s="5" t="s">
        <v>5371</v>
      </c>
    </row>
    <row r="4851" spans="5:5" x14ac:dyDescent="0.25">
      <c r="E4851" s="5" t="s">
        <v>5372</v>
      </c>
    </row>
    <row r="4852" spans="5:5" x14ac:dyDescent="0.25">
      <c r="E4852" s="5" t="s">
        <v>5373</v>
      </c>
    </row>
    <row r="4853" spans="5:5" x14ac:dyDescent="0.25">
      <c r="E4853" s="5" t="s">
        <v>5374</v>
      </c>
    </row>
    <row r="4854" spans="5:5" x14ac:dyDescent="0.25">
      <c r="E4854" s="5" t="s">
        <v>5375</v>
      </c>
    </row>
    <row r="4855" spans="5:5" x14ac:dyDescent="0.25">
      <c r="E4855" s="5" t="s">
        <v>5376</v>
      </c>
    </row>
    <row r="4856" spans="5:5" x14ac:dyDescent="0.25">
      <c r="E4856" s="5" t="s">
        <v>5377</v>
      </c>
    </row>
    <row r="4857" spans="5:5" x14ac:dyDescent="0.25">
      <c r="E4857" s="5" t="s">
        <v>5378</v>
      </c>
    </row>
    <row r="4858" spans="5:5" x14ac:dyDescent="0.25">
      <c r="E4858" s="5" t="s">
        <v>5379</v>
      </c>
    </row>
    <row r="4859" spans="5:5" x14ac:dyDescent="0.25">
      <c r="E4859" s="5" t="s">
        <v>5380</v>
      </c>
    </row>
    <row r="4860" spans="5:5" x14ac:dyDescent="0.25">
      <c r="E4860" s="5" t="s">
        <v>5381</v>
      </c>
    </row>
    <row r="4861" spans="5:5" x14ac:dyDescent="0.25">
      <c r="E4861" s="5" t="s">
        <v>5382</v>
      </c>
    </row>
    <row r="4862" spans="5:5" x14ac:dyDescent="0.25">
      <c r="E4862" s="5" t="s">
        <v>5383</v>
      </c>
    </row>
    <row r="4863" spans="5:5" x14ac:dyDescent="0.25">
      <c r="E4863" s="5" t="s">
        <v>5384</v>
      </c>
    </row>
    <row r="4864" spans="5:5" x14ac:dyDescent="0.25">
      <c r="E4864" s="5" t="s">
        <v>5385</v>
      </c>
    </row>
    <row r="4865" spans="5:5" x14ac:dyDescent="0.25">
      <c r="E4865" s="5" t="s">
        <v>5386</v>
      </c>
    </row>
    <row r="4866" spans="5:5" x14ac:dyDescent="0.25">
      <c r="E4866" s="5" t="s">
        <v>5387</v>
      </c>
    </row>
    <row r="4867" spans="5:5" x14ac:dyDescent="0.25">
      <c r="E4867" s="5" t="s">
        <v>5388</v>
      </c>
    </row>
    <row r="4868" spans="5:5" x14ac:dyDescent="0.25">
      <c r="E4868" s="5" t="s">
        <v>5389</v>
      </c>
    </row>
    <row r="4869" spans="5:5" x14ac:dyDescent="0.25">
      <c r="E4869" s="5" t="s">
        <v>5390</v>
      </c>
    </row>
    <row r="4870" spans="5:5" x14ac:dyDescent="0.25">
      <c r="E4870" s="5" t="s">
        <v>5391</v>
      </c>
    </row>
    <row r="4871" spans="5:5" x14ac:dyDescent="0.25">
      <c r="E4871" s="5" t="s">
        <v>5392</v>
      </c>
    </row>
    <row r="4872" spans="5:5" x14ac:dyDescent="0.25">
      <c r="E4872" s="5" t="s">
        <v>5393</v>
      </c>
    </row>
    <row r="4873" spans="5:5" x14ac:dyDescent="0.25">
      <c r="E4873" s="5" t="s">
        <v>5394</v>
      </c>
    </row>
    <row r="4874" spans="5:5" x14ac:dyDescent="0.25">
      <c r="E4874" s="5" t="s">
        <v>5395</v>
      </c>
    </row>
    <row r="4875" spans="5:5" x14ac:dyDescent="0.25">
      <c r="E4875" s="5" t="s">
        <v>5396</v>
      </c>
    </row>
    <row r="4876" spans="5:5" x14ac:dyDescent="0.25">
      <c r="E4876" s="5" t="s">
        <v>5397</v>
      </c>
    </row>
    <row r="4877" spans="5:5" x14ac:dyDescent="0.25">
      <c r="E4877" s="5" t="s">
        <v>5398</v>
      </c>
    </row>
    <row r="4878" spans="5:5" x14ac:dyDescent="0.25">
      <c r="E4878" s="5" t="s">
        <v>5399</v>
      </c>
    </row>
    <row r="4879" spans="5:5" x14ac:dyDescent="0.25">
      <c r="E4879" s="5" t="s">
        <v>5400</v>
      </c>
    </row>
    <row r="4880" spans="5:5" x14ac:dyDescent="0.25">
      <c r="E4880" s="5" t="s">
        <v>5401</v>
      </c>
    </row>
    <row r="4881" spans="5:5" x14ac:dyDescent="0.25">
      <c r="E4881" s="5" t="s">
        <v>5402</v>
      </c>
    </row>
    <row r="4882" spans="5:5" x14ac:dyDescent="0.25">
      <c r="E4882" s="5" t="s">
        <v>5403</v>
      </c>
    </row>
    <row r="4883" spans="5:5" x14ac:dyDescent="0.25">
      <c r="E4883" s="5" t="s">
        <v>5404</v>
      </c>
    </row>
    <row r="4884" spans="5:5" x14ac:dyDescent="0.25">
      <c r="E4884" s="5" t="s">
        <v>5405</v>
      </c>
    </row>
    <row r="4885" spans="5:5" x14ac:dyDescent="0.25">
      <c r="E4885" s="5" t="s">
        <v>5406</v>
      </c>
    </row>
    <row r="4886" spans="5:5" x14ac:dyDescent="0.25">
      <c r="E4886" s="5" t="s">
        <v>5407</v>
      </c>
    </row>
    <row r="4887" spans="5:5" x14ac:dyDescent="0.25">
      <c r="E4887" s="5" t="s">
        <v>5408</v>
      </c>
    </row>
    <row r="4888" spans="5:5" x14ac:dyDescent="0.25">
      <c r="E4888" s="5" t="s">
        <v>5409</v>
      </c>
    </row>
    <row r="4889" spans="5:5" x14ac:dyDescent="0.25">
      <c r="E4889" s="5" t="s">
        <v>5410</v>
      </c>
    </row>
    <row r="4890" spans="5:5" x14ac:dyDescent="0.25">
      <c r="E4890" s="5" t="s">
        <v>5411</v>
      </c>
    </row>
    <row r="4891" spans="5:5" x14ac:dyDescent="0.25">
      <c r="E4891" s="5" t="s">
        <v>5412</v>
      </c>
    </row>
    <row r="4892" spans="5:5" x14ac:dyDescent="0.25">
      <c r="E4892" s="5" t="s">
        <v>5413</v>
      </c>
    </row>
    <row r="4893" spans="5:5" x14ac:dyDescent="0.25">
      <c r="E4893" s="5" t="s">
        <v>5414</v>
      </c>
    </row>
    <row r="4894" spans="5:5" x14ac:dyDescent="0.25">
      <c r="E4894" s="5" t="s">
        <v>5415</v>
      </c>
    </row>
    <row r="4895" spans="5:5" x14ac:dyDescent="0.25">
      <c r="E4895" s="5" t="s">
        <v>5416</v>
      </c>
    </row>
    <row r="4896" spans="5:5" x14ac:dyDescent="0.25">
      <c r="E4896" s="5" t="s">
        <v>5417</v>
      </c>
    </row>
    <row r="4897" spans="5:5" x14ac:dyDescent="0.25">
      <c r="E4897" s="5" t="s">
        <v>5418</v>
      </c>
    </row>
    <row r="4898" spans="5:5" x14ac:dyDescent="0.25">
      <c r="E4898" s="5" t="s">
        <v>5419</v>
      </c>
    </row>
    <row r="4899" spans="5:5" x14ac:dyDescent="0.25">
      <c r="E4899" s="5" t="s">
        <v>5420</v>
      </c>
    </row>
    <row r="4900" spans="5:5" x14ac:dyDescent="0.25">
      <c r="E4900" s="5" t="s">
        <v>5421</v>
      </c>
    </row>
    <row r="4901" spans="5:5" x14ac:dyDescent="0.25">
      <c r="E4901" s="5" t="s">
        <v>5422</v>
      </c>
    </row>
    <row r="4902" spans="5:5" x14ac:dyDescent="0.25">
      <c r="E4902" s="5" t="s">
        <v>5423</v>
      </c>
    </row>
    <row r="4903" spans="5:5" x14ac:dyDescent="0.25">
      <c r="E4903" s="5" t="s">
        <v>5424</v>
      </c>
    </row>
    <row r="4904" spans="5:5" x14ac:dyDescent="0.25">
      <c r="E4904" s="5" t="s">
        <v>5425</v>
      </c>
    </row>
    <row r="4905" spans="5:5" x14ac:dyDescent="0.25">
      <c r="E4905" s="5" t="s">
        <v>5426</v>
      </c>
    </row>
    <row r="4906" spans="5:5" x14ac:dyDescent="0.25">
      <c r="E4906" s="5" t="s">
        <v>5427</v>
      </c>
    </row>
    <row r="4907" spans="5:5" x14ac:dyDescent="0.25">
      <c r="E4907" s="5" t="s">
        <v>5428</v>
      </c>
    </row>
    <row r="4908" spans="5:5" x14ac:dyDescent="0.25">
      <c r="E4908" s="5" t="s">
        <v>5429</v>
      </c>
    </row>
    <row r="4909" spans="5:5" x14ac:dyDescent="0.25">
      <c r="E4909" s="5" t="s">
        <v>5430</v>
      </c>
    </row>
    <row r="4910" spans="5:5" x14ac:dyDescent="0.25">
      <c r="E4910" s="5" t="s">
        <v>5431</v>
      </c>
    </row>
    <row r="4911" spans="5:5" x14ac:dyDescent="0.25">
      <c r="E4911" s="5" t="s">
        <v>5432</v>
      </c>
    </row>
    <row r="4912" spans="5:5" x14ac:dyDescent="0.25">
      <c r="E4912" s="5" t="s">
        <v>5433</v>
      </c>
    </row>
    <row r="4913" spans="5:5" x14ac:dyDescent="0.25">
      <c r="E4913" s="5" t="s">
        <v>5434</v>
      </c>
    </row>
    <row r="4914" spans="5:5" x14ac:dyDescent="0.25">
      <c r="E4914" s="5" t="s">
        <v>5435</v>
      </c>
    </row>
    <row r="4915" spans="5:5" x14ac:dyDescent="0.25">
      <c r="E4915" s="5" t="s">
        <v>5436</v>
      </c>
    </row>
    <row r="4916" spans="5:5" x14ac:dyDescent="0.25">
      <c r="E4916" s="5" t="s">
        <v>5437</v>
      </c>
    </row>
    <row r="4917" spans="5:5" x14ac:dyDescent="0.25">
      <c r="E4917" s="5" t="s">
        <v>5438</v>
      </c>
    </row>
    <row r="4918" spans="5:5" x14ac:dyDescent="0.25">
      <c r="E4918" s="5" t="s">
        <v>5439</v>
      </c>
    </row>
    <row r="4919" spans="5:5" x14ac:dyDescent="0.25">
      <c r="E4919" s="5" t="s">
        <v>5440</v>
      </c>
    </row>
    <row r="4920" spans="5:5" x14ac:dyDescent="0.25">
      <c r="E4920" s="5" t="s">
        <v>5441</v>
      </c>
    </row>
    <row r="4921" spans="5:5" x14ac:dyDescent="0.25">
      <c r="E4921" s="5" t="s">
        <v>5442</v>
      </c>
    </row>
    <row r="4922" spans="5:5" x14ac:dyDescent="0.25">
      <c r="E4922" s="5" t="s">
        <v>5443</v>
      </c>
    </row>
    <row r="4923" spans="5:5" x14ac:dyDescent="0.25">
      <c r="E4923" s="5" t="s">
        <v>5444</v>
      </c>
    </row>
    <row r="4924" spans="5:5" x14ac:dyDescent="0.25">
      <c r="E4924" s="5" t="s">
        <v>5445</v>
      </c>
    </row>
    <row r="4925" spans="5:5" x14ac:dyDescent="0.25">
      <c r="E4925" s="5" t="s">
        <v>5446</v>
      </c>
    </row>
    <row r="4926" spans="5:5" x14ac:dyDescent="0.25">
      <c r="E4926" s="5" t="s">
        <v>5447</v>
      </c>
    </row>
    <row r="4927" spans="5:5" x14ac:dyDescent="0.25">
      <c r="E4927" s="5" t="s">
        <v>5448</v>
      </c>
    </row>
    <row r="4928" spans="5:5" x14ac:dyDescent="0.25">
      <c r="E4928" s="5" t="s">
        <v>5449</v>
      </c>
    </row>
    <row r="4929" spans="5:5" x14ac:dyDescent="0.25">
      <c r="E4929" s="5" t="s">
        <v>5450</v>
      </c>
    </row>
    <row r="4930" spans="5:5" x14ac:dyDescent="0.25">
      <c r="E4930" s="5" t="s">
        <v>5451</v>
      </c>
    </row>
    <row r="4931" spans="5:5" x14ac:dyDescent="0.25">
      <c r="E4931" s="5" t="s">
        <v>5452</v>
      </c>
    </row>
    <row r="4932" spans="5:5" x14ac:dyDescent="0.25">
      <c r="E4932" s="5" t="s">
        <v>5453</v>
      </c>
    </row>
    <row r="4933" spans="5:5" x14ac:dyDescent="0.25">
      <c r="E4933" s="5" t="s">
        <v>5454</v>
      </c>
    </row>
    <row r="4934" spans="5:5" x14ac:dyDescent="0.25">
      <c r="E4934" s="5" t="s">
        <v>5455</v>
      </c>
    </row>
    <row r="4935" spans="5:5" x14ac:dyDescent="0.25">
      <c r="E4935" s="5" t="s">
        <v>5456</v>
      </c>
    </row>
    <row r="4936" spans="5:5" x14ac:dyDescent="0.25">
      <c r="E4936" s="5" t="s">
        <v>5457</v>
      </c>
    </row>
    <row r="4937" spans="5:5" x14ac:dyDescent="0.25">
      <c r="E4937" s="5" t="s">
        <v>5458</v>
      </c>
    </row>
    <row r="4938" spans="5:5" x14ac:dyDescent="0.25">
      <c r="E4938" s="5" t="s">
        <v>5459</v>
      </c>
    </row>
    <row r="4939" spans="5:5" x14ac:dyDescent="0.25">
      <c r="E4939" s="5" t="s">
        <v>5460</v>
      </c>
    </row>
    <row r="4940" spans="5:5" x14ac:dyDescent="0.25">
      <c r="E4940" s="5" t="s">
        <v>5461</v>
      </c>
    </row>
    <row r="4941" spans="5:5" x14ac:dyDescent="0.25">
      <c r="E4941" s="5" t="s">
        <v>5462</v>
      </c>
    </row>
    <row r="4942" spans="5:5" x14ac:dyDescent="0.25">
      <c r="E4942" s="5" t="s">
        <v>5463</v>
      </c>
    </row>
    <row r="4943" spans="5:5" x14ac:dyDescent="0.25">
      <c r="E4943" s="5" t="s">
        <v>5464</v>
      </c>
    </row>
    <row r="4944" spans="5:5" x14ac:dyDescent="0.25">
      <c r="E4944" s="5" t="s">
        <v>5465</v>
      </c>
    </row>
    <row r="4945" spans="5:5" x14ac:dyDescent="0.25">
      <c r="E4945" s="5" t="s">
        <v>5466</v>
      </c>
    </row>
    <row r="4946" spans="5:5" x14ac:dyDescent="0.25">
      <c r="E4946" s="5" t="s">
        <v>5467</v>
      </c>
    </row>
    <row r="4947" spans="5:5" x14ac:dyDescent="0.25">
      <c r="E4947" s="5" t="s">
        <v>5468</v>
      </c>
    </row>
    <row r="4948" spans="5:5" x14ac:dyDescent="0.25">
      <c r="E4948" s="5" t="s">
        <v>5469</v>
      </c>
    </row>
    <row r="4949" spans="5:5" x14ac:dyDescent="0.25">
      <c r="E4949" s="5" t="s">
        <v>5470</v>
      </c>
    </row>
    <row r="4950" spans="5:5" x14ac:dyDescent="0.25">
      <c r="E4950" s="5" t="s">
        <v>5471</v>
      </c>
    </row>
    <row r="4951" spans="5:5" x14ac:dyDescent="0.25">
      <c r="E4951" s="5" t="s">
        <v>5472</v>
      </c>
    </row>
    <row r="4952" spans="5:5" x14ac:dyDescent="0.25">
      <c r="E4952" s="5" t="s">
        <v>5473</v>
      </c>
    </row>
    <row r="4953" spans="5:5" x14ac:dyDescent="0.25">
      <c r="E4953" s="5" t="s">
        <v>5474</v>
      </c>
    </row>
    <row r="4954" spans="5:5" x14ac:dyDescent="0.25">
      <c r="E4954" s="5" t="s">
        <v>5475</v>
      </c>
    </row>
    <row r="4955" spans="5:5" x14ac:dyDescent="0.25">
      <c r="E4955" s="5" t="s">
        <v>5476</v>
      </c>
    </row>
    <row r="4956" spans="5:5" x14ac:dyDescent="0.25">
      <c r="E4956" s="5" t="s">
        <v>5477</v>
      </c>
    </row>
    <row r="4957" spans="5:5" x14ac:dyDescent="0.25">
      <c r="E4957" s="5" t="s">
        <v>5478</v>
      </c>
    </row>
    <row r="4958" spans="5:5" x14ac:dyDescent="0.25">
      <c r="E4958" s="5" t="s">
        <v>5479</v>
      </c>
    </row>
    <row r="4959" spans="5:5" x14ac:dyDescent="0.25">
      <c r="E4959" s="5" t="s">
        <v>5480</v>
      </c>
    </row>
    <row r="4960" spans="5:5" x14ac:dyDescent="0.25">
      <c r="E4960" s="5" t="s">
        <v>5481</v>
      </c>
    </row>
    <row r="4961" spans="5:5" x14ac:dyDescent="0.25">
      <c r="E4961" s="5" t="s">
        <v>5482</v>
      </c>
    </row>
    <row r="4962" spans="5:5" x14ac:dyDescent="0.25">
      <c r="E4962" s="5" t="s">
        <v>5483</v>
      </c>
    </row>
    <row r="4963" spans="5:5" x14ac:dyDescent="0.25">
      <c r="E4963" s="5" t="s">
        <v>5484</v>
      </c>
    </row>
    <row r="4964" spans="5:5" x14ac:dyDescent="0.25">
      <c r="E4964" s="5" t="s">
        <v>5485</v>
      </c>
    </row>
    <row r="4965" spans="5:5" x14ac:dyDescent="0.25">
      <c r="E4965" s="5" t="s">
        <v>5486</v>
      </c>
    </row>
    <row r="4966" spans="5:5" x14ac:dyDescent="0.25">
      <c r="E4966" s="5" t="s">
        <v>5487</v>
      </c>
    </row>
    <row r="4967" spans="5:5" x14ac:dyDescent="0.25">
      <c r="E4967" s="5" t="s">
        <v>5488</v>
      </c>
    </row>
    <row r="4968" spans="5:5" x14ac:dyDescent="0.25">
      <c r="E4968" s="5" t="s">
        <v>5489</v>
      </c>
    </row>
    <row r="4969" spans="5:5" x14ac:dyDescent="0.25">
      <c r="E4969" s="5" t="s">
        <v>5490</v>
      </c>
    </row>
    <row r="4970" spans="5:5" x14ac:dyDescent="0.25">
      <c r="E4970" s="5" t="s">
        <v>5491</v>
      </c>
    </row>
    <row r="4971" spans="5:5" x14ac:dyDescent="0.25">
      <c r="E4971" s="5" t="s">
        <v>5492</v>
      </c>
    </row>
    <row r="4972" spans="5:5" x14ac:dyDescent="0.25">
      <c r="E4972" s="5" t="s">
        <v>5493</v>
      </c>
    </row>
    <row r="4973" spans="5:5" x14ac:dyDescent="0.25">
      <c r="E4973" s="5" t="s">
        <v>5494</v>
      </c>
    </row>
    <row r="4974" spans="5:5" x14ac:dyDescent="0.25">
      <c r="E4974" s="5" t="s">
        <v>5495</v>
      </c>
    </row>
    <row r="4975" spans="5:5" x14ac:dyDescent="0.25">
      <c r="E4975" s="5" t="s">
        <v>5496</v>
      </c>
    </row>
    <row r="4976" spans="5:5" x14ac:dyDescent="0.25">
      <c r="E4976" s="5" t="s">
        <v>5497</v>
      </c>
    </row>
    <row r="4977" spans="5:5" x14ac:dyDescent="0.25">
      <c r="E4977" s="5" t="s">
        <v>5498</v>
      </c>
    </row>
    <row r="4978" spans="5:5" x14ac:dyDescent="0.25">
      <c r="E4978" s="5" t="s">
        <v>5499</v>
      </c>
    </row>
    <row r="4979" spans="5:5" x14ac:dyDescent="0.25">
      <c r="E4979" s="5" t="s">
        <v>5500</v>
      </c>
    </row>
    <row r="4980" spans="5:5" x14ac:dyDescent="0.25">
      <c r="E4980" s="5" t="s">
        <v>5501</v>
      </c>
    </row>
    <row r="4981" spans="5:5" x14ac:dyDescent="0.25">
      <c r="E4981" s="5" t="s">
        <v>5502</v>
      </c>
    </row>
    <row r="4982" spans="5:5" x14ac:dyDescent="0.25">
      <c r="E4982" s="5" t="s">
        <v>5503</v>
      </c>
    </row>
    <row r="4983" spans="5:5" x14ac:dyDescent="0.25">
      <c r="E4983" s="5" t="s">
        <v>5504</v>
      </c>
    </row>
    <row r="4984" spans="5:5" x14ac:dyDescent="0.25">
      <c r="E4984" s="5" t="s">
        <v>5505</v>
      </c>
    </row>
    <row r="4985" spans="5:5" x14ac:dyDescent="0.25">
      <c r="E4985" s="5" t="s">
        <v>5506</v>
      </c>
    </row>
    <row r="4986" spans="5:5" x14ac:dyDescent="0.25">
      <c r="E4986" s="5" t="s">
        <v>5507</v>
      </c>
    </row>
    <row r="4987" spans="5:5" x14ac:dyDescent="0.25">
      <c r="E4987" s="5" t="s">
        <v>5508</v>
      </c>
    </row>
    <row r="4988" spans="5:5" x14ac:dyDescent="0.25">
      <c r="E4988" s="5" t="s">
        <v>5509</v>
      </c>
    </row>
    <row r="4989" spans="5:5" x14ac:dyDescent="0.25">
      <c r="E4989" s="5" t="s">
        <v>5510</v>
      </c>
    </row>
    <row r="4990" spans="5:5" x14ac:dyDescent="0.25">
      <c r="E4990" s="5" t="s">
        <v>5511</v>
      </c>
    </row>
    <row r="4991" spans="5:5" x14ac:dyDescent="0.25">
      <c r="E4991" s="5" t="s">
        <v>5512</v>
      </c>
    </row>
    <row r="4992" spans="5:5" x14ac:dyDescent="0.25">
      <c r="E4992" s="5" t="s">
        <v>5513</v>
      </c>
    </row>
    <row r="4993" spans="5:5" x14ac:dyDescent="0.25">
      <c r="E4993" s="5" t="s">
        <v>5514</v>
      </c>
    </row>
    <row r="4994" spans="5:5" x14ac:dyDescent="0.25">
      <c r="E4994" s="5" t="s">
        <v>5515</v>
      </c>
    </row>
    <row r="4995" spans="5:5" x14ac:dyDescent="0.25">
      <c r="E4995" s="5" t="s">
        <v>5516</v>
      </c>
    </row>
    <row r="4996" spans="5:5" x14ac:dyDescent="0.25">
      <c r="E4996" s="5" t="s">
        <v>5517</v>
      </c>
    </row>
    <row r="4997" spans="5:5" x14ac:dyDescent="0.25">
      <c r="E4997" s="5" t="s">
        <v>5518</v>
      </c>
    </row>
    <row r="4998" spans="5:5" x14ac:dyDescent="0.25">
      <c r="E4998" s="5" t="s">
        <v>5519</v>
      </c>
    </row>
    <row r="4999" spans="5:5" x14ac:dyDescent="0.25">
      <c r="E4999" s="5" t="s">
        <v>5520</v>
      </c>
    </row>
    <row r="5000" spans="5:5" x14ac:dyDescent="0.25">
      <c r="E5000" s="5" t="s">
        <v>5521</v>
      </c>
    </row>
    <row r="5001" spans="5:5" x14ac:dyDescent="0.25">
      <c r="E5001" s="5" t="s">
        <v>5522</v>
      </c>
    </row>
    <row r="5002" spans="5:5" x14ac:dyDescent="0.25">
      <c r="E5002" s="5" t="s">
        <v>5523</v>
      </c>
    </row>
    <row r="5003" spans="5:5" x14ac:dyDescent="0.25">
      <c r="E5003" s="5" t="s">
        <v>5524</v>
      </c>
    </row>
    <row r="5004" spans="5:5" x14ac:dyDescent="0.25">
      <c r="E5004" s="5" t="s">
        <v>5525</v>
      </c>
    </row>
    <row r="5005" spans="5:5" x14ac:dyDescent="0.25">
      <c r="E5005" s="5" t="s">
        <v>5526</v>
      </c>
    </row>
    <row r="5006" spans="5:5" x14ac:dyDescent="0.25">
      <c r="E5006" s="5" t="s">
        <v>5527</v>
      </c>
    </row>
    <row r="5007" spans="5:5" x14ac:dyDescent="0.25">
      <c r="E5007" s="5" t="s">
        <v>5528</v>
      </c>
    </row>
    <row r="5008" spans="5:5" x14ac:dyDescent="0.25">
      <c r="E5008" s="5" t="s">
        <v>5529</v>
      </c>
    </row>
    <row r="5009" spans="5:5" x14ac:dyDescent="0.25">
      <c r="E5009" s="5" t="s">
        <v>5530</v>
      </c>
    </row>
    <row r="5010" spans="5:5" x14ac:dyDescent="0.25">
      <c r="E5010" s="5" t="s">
        <v>5531</v>
      </c>
    </row>
    <row r="5011" spans="5:5" x14ac:dyDescent="0.25">
      <c r="E5011" s="5" t="s">
        <v>5532</v>
      </c>
    </row>
    <row r="5012" spans="5:5" x14ac:dyDescent="0.25">
      <c r="E5012" s="5" t="s">
        <v>5533</v>
      </c>
    </row>
    <row r="5013" spans="5:5" x14ac:dyDescent="0.25">
      <c r="E5013" s="5" t="s">
        <v>5534</v>
      </c>
    </row>
    <row r="5014" spans="5:5" x14ac:dyDescent="0.25">
      <c r="E5014" s="5" t="s">
        <v>5535</v>
      </c>
    </row>
    <row r="5015" spans="5:5" x14ac:dyDescent="0.25">
      <c r="E5015" s="5" t="s">
        <v>5536</v>
      </c>
    </row>
    <row r="5016" spans="5:5" x14ac:dyDescent="0.25">
      <c r="E5016" s="5" t="s">
        <v>5537</v>
      </c>
    </row>
    <row r="5017" spans="5:5" x14ac:dyDescent="0.25">
      <c r="E5017" s="5" t="s">
        <v>5538</v>
      </c>
    </row>
    <row r="5018" spans="5:5" x14ac:dyDescent="0.25">
      <c r="E5018" s="5" t="s">
        <v>5539</v>
      </c>
    </row>
    <row r="5019" spans="5:5" x14ac:dyDescent="0.25">
      <c r="E5019" s="5" t="s">
        <v>5540</v>
      </c>
    </row>
    <row r="5020" spans="5:5" x14ac:dyDescent="0.25">
      <c r="E5020" s="5" t="s">
        <v>5541</v>
      </c>
    </row>
    <row r="5021" spans="5:5" x14ac:dyDescent="0.25">
      <c r="E5021" s="5" t="s">
        <v>5542</v>
      </c>
    </row>
    <row r="5022" spans="5:5" x14ac:dyDescent="0.25">
      <c r="E5022" s="5" t="s">
        <v>5543</v>
      </c>
    </row>
    <row r="5023" spans="5:5" x14ac:dyDescent="0.25">
      <c r="E5023" s="5" t="s">
        <v>5544</v>
      </c>
    </row>
    <row r="5024" spans="5:5" x14ac:dyDescent="0.25">
      <c r="E5024" s="5" t="s">
        <v>5545</v>
      </c>
    </row>
    <row r="5025" spans="5:5" x14ac:dyDescent="0.25">
      <c r="E5025" s="5" t="s">
        <v>5546</v>
      </c>
    </row>
    <row r="5026" spans="5:5" x14ac:dyDescent="0.25">
      <c r="E5026" s="5" t="s">
        <v>5547</v>
      </c>
    </row>
    <row r="5027" spans="5:5" x14ac:dyDescent="0.25">
      <c r="E5027" s="5" t="s">
        <v>5548</v>
      </c>
    </row>
    <row r="5028" spans="5:5" x14ac:dyDescent="0.25">
      <c r="E5028" s="5" t="s">
        <v>5549</v>
      </c>
    </row>
    <row r="5029" spans="5:5" x14ac:dyDescent="0.25">
      <c r="E5029" s="5" t="s">
        <v>5550</v>
      </c>
    </row>
    <row r="5030" spans="5:5" x14ac:dyDescent="0.25">
      <c r="E5030" s="5" t="s">
        <v>5551</v>
      </c>
    </row>
    <row r="5031" spans="5:5" x14ac:dyDescent="0.25">
      <c r="E5031" s="5" t="s">
        <v>5552</v>
      </c>
    </row>
    <row r="5032" spans="5:5" x14ac:dyDescent="0.25">
      <c r="E5032" s="5" t="s">
        <v>5553</v>
      </c>
    </row>
    <row r="5033" spans="5:5" x14ac:dyDescent="0.25">
      <c r="E5033" s="5" t="s">
        <v>5554</v>
      </c>
    </row>
    <row r="5034" spans="5:5" x14ac:dyDescent="0.25">
      <c r="E5034" s="5" t="s">
        <v>5555</v>
      </c>
    </row>
    <row r="5035" spans="5:5" x14ac:dyDescent="0.25">
      <c r="E5035" s="5" t="s">
        <v>5556</v>
      </c>
    </row>
    <row r="5036" spans="5:5" x14ac:dyDescent="0.25">
      <c r="E5036" s="5" t="s">
        <v>5557</v>
      </c>
    </row>
    <row r="5037" spans="5:5" x14ac:dyDescent="0.25">
      <c r="E5037" s="5" t="s">
        <v>5558</v>
      </c>
    </row>
    <row r="5038" spans="5:5" x14ac:dyDescent="0.25">
      <c r="E5038" s="5" t="s">
        <v>5559</v>
      </c>
    </row>
    <row r="5039" spans="5:5" x14ac:dyDescent="0.25">
      <c r="E5039" s="5" t="s">
        <v>5560</v>
      </c>
    </row>
    <row r="5040" spans="5:5" x14ac:dyDescent="0.25">
      <c r="E5040" s="5" t="s">
        <v>5561</v>
      </c>
    </row>
    <row r="5041" spans="5:5" x14ac:dyDescent="0.25">
      <c r="E5041" s="5" t="s">
        <v>5562</v>
      </c>
    </row>
    <row r="5042" spans="5:5" x14ac:dyDescent="0.25">
      <c r="E5042" s="5" t="s">
        <v>5563</v>
      </c>
    </row>
    <row r="5043" spans="5:5" x14ac:dyDescent="0.25">
      <c r="E5043" s="5" t="s">
        <v>5564</v>
      </c>
    </row>
    <row r="5044" spans="5:5" x14ac:dyDescent="0.25">
      <c r="E5044" s="5" t="s">
        <v>5565</v>
      </c>
    </row>
    <row r="5045" spans="5:5" x14ac:dyDescent="0.25">
      <c r="E5045" s="5" t="s">
        <v>5566</v>
      </c>
    </row>
    <row r="5046" spans="5:5" x14ac:dyDescent="0.25">
      <c r="E5046" s="5" t="s">
        <v>5567</v>
      </c>
    </row>
    <row r="5047" spans="5:5" x14ac:dyDescent="0.25">
      <c r="E5047" s="5" t="s">
        <v>5568</v>
      </c>
    </row>
    <row r="5048" spans="5:5" x14ac:dyDescent="0.25">
      <c r="E5048" s="5" t="s">
        <v>5569</v>
      </c>
    </row>
    <row r="5049" spans="5:5" x14ac:dyDescent="0.25">
      <c r="E5049" s="5" t="s">
        <v>5570</v>
      </c>
    </row>
    <row r="5050" spans="5:5" x14ac:dyDescent="0.25">
      <c r="E5050" s="5" t="s">
        <v>5571</v>
      </c>
    </row>
    <row r="5051" spans="5:5" x14ac:dyDescent="0.25">
      <c r="E5051" s="5" t="s">
        <v>5572</v>
      </c>
    </row>
    <row r="5052" spans="5:5" x14ac:dyDescent="0.25">
      <c r="E5052" s="5" t="s">
        <v>5573</v>
      </c>
    </row>
    <row r="5053" spans="5:5" x14ac:dyDescent="0.25">
      <c r="E5053" s="5" t="s">
        <v>5574</v>
      </c>
    </row>
    <row r="5054" spans="5:5" x14ac:dyDescent="0.25">
      <c r="E5054" s="5" t="s">
        <v>5575</v>
      </c>
    </row>
    <row r="5055" spans="5:5" x14ac:dyDescent="0.25">
      <c r="E5055" s="5" t="s">
        <v>5576</v>
      </c>
    </row>
    <row r="5056" spans="5:5" x14ac:dyDescent="0.25">
      <c r="E5056" s="5" t="s">
        <v>5577</v>
      </c>
    </row>
    <row r="5057" spans="5:5" x14ac:dyDescent="0.25">
      <c r="E5057" s="5" t="s">
        <v>5578</v>
      </c>
    </row>
    <row r="5058" spans="5:5" x14ac:dyDescent="0.25">
      <c r="E5058" s="5" t="s">
        <v>5579</v>
      </c>
    </row>
    <row r="5059" spans="5:5" x14ac:dyDescent="0.25">
      <c r="E5059" s="5" t="s">
        <v>5580</v>
      </c>
    </row>
    <row r="5060" spans="5:5" x14ac:dyDescent="0.25">
      <c r="E5060" s="5" t="s">
        <v>5581</v>
      </c>
    </row>
    <row r="5061" spans="5:5" x14ac:dyDescent="0.25">
      <c r="E5061" s="5" t="s">
        <v>5582</v>
      </c>
    </row>
    <row r="5062" spans="5:5" x14ac:dyDescent="0.25">
      <c r="E5062" s="5" t="s">
        <v>5583</v>
      </c>
    </row>
    <row r="5063" spans="5:5" x14ac:dyDescent="0.25">
      <c r="E5063" s="5" t="s">
        <v>5584</v>
      </c>
    </row>
    <row r="5064" spans="5:5" x14ac:dyDescent="0.25">
      <c r="E5064" s="5" t="s">
        <v>5585</v>
      </c>
    </row>
    <row r="5065" spans="5:5" x14ac:dyDescent="0.25">
      <c r="E5065" s="5" t="s">
        <v>5586</v>
      </c>
    </row>
    <row r="5066" spans="5:5" x14ac:dyDescent="0.25">
      <c r="E5066" s="5" t="s">
        <v>5587</v>
      </c>
    </row>
    <row r="5067" spans="5:5" x14ac:dyDescent="0.25">
      <c r="E5067" s="5" t="s">
        <v>5588</v>
      </c>
    </row>
    <row r="5068" spans="5:5" x14ac:dyDescent="0.25">
      <c r="E5068" s="5" t="s">
        <v>5589</v>
      </c>
    </row>
    <row r="5069" spans="5:5" x14ac:dyDescent="0.25">
      <c r="E5069" s="5" t="s">
        <v>5590</v>
      </c>
    </row>
    <row r="5070" spans="5:5" x14ac:dyDescent="0.25">
      <c r="E5070" s="5" t="s">
        <v>5591</v>
      </c>
    </row>
    <row r="5071" spans="5:5" x14ac:dyDescent="0.25">
      <c r="E5071" s="5" t="s">
        <v>5592</v>
      </c>
    </row>
    <row r="5072" spans="5:5" x14ac:dyDescent="0.25">
      <c r="E5072" s="5" t="s">
        <v>5593</v>
      </c>
    </row>
    <row r="5073" spans="5:5" x14ac:dyDescent="0.25">
      <c r="E5073" s="5" t="s">
        <v>5594</v>
      </c>
    </row>
    <row r="5074" spans="5:5" x14ac:dyDescent="0.25">
      <c r="E5074" s="5" t="s">
        <v>5595</v>
      </c>
    </row>
    <row r="5075" spans="5:5" x14ac:dyDescent="0.25">
      <c r="E5075" s="5" t="s">
        <v>5596</v>
      </c>
    </row>
    <row r="5076" spans="5:5" x14ac:dyDescent="0.25">
      <c r="E5076" s="5" t="s">
        <v>5597</v>
      </c>
    </row>
    <row r="5077" spans="5:5" x14ac:dyDescent="0.25">
      <c r="E5077" s="5" t="s">
        <v>5598</v>
      </c>
    </row>
    <row r="5078" spans="5:5" x14ac:dyDescent="0.25">
      <c r="E5078" s="5" t="s">
        <v>5599</v>
      </c>
    </row>
    <row r="5079" spans="5:5" x14ac:dyDescent="0.25">
      <c r="E5079" s="5" t="s">
        <v>5600</v>
      </c>
    </row>
    <row r="5080" spans="5:5" x14ac:dyDescent="0.25">
      <c r="E5080" s="5" t="s">
        <v>5601</v>
      </c>
    </row>
    <row r="5081" spans="5:5" x14ac:dyDescent="0.25">
      <c r="E5081" s="5" t="s">
        <v>5602</v>
      </c>
    </row>
    <row r="5082" spans="5:5" x14ac:dyDescent="0.25">
      <c r="E5082" s="5" t="s">
        <v>5603</v>
      </c>
    </row>
    <row r="5083" spans="5:5" x14ac:dyDescent="0.25">
      <c r="E5083" s="5" t="s">
        <v>5604</v>
      </c>
    </row>
    <row r="5084" spans="5:5" x14ac:dyDescent="0.25">
      <c r="E5084" s="5" t="s">
        <v>5605</v>
      </c>
    </row>
    <row r="5085" spans="5:5" x14ac:dyDescent="0.25">
      <c r="E5085" s="5" t="s">
        <v>5606</v>
      </c>
    </row>
    <row r="5086" spans="5:5" x14ac:dyDescent="0.25">
      <c r="E5086" s="5" t="s">
        <v>5607</v>
      </c>
    </row>
    <row r="5087" spans="5:5" x14ac:dyDescent="0.25">
      <c r="E5087" s="5" t="s">
        <v>5608</v>
      </c>
    </row>
    <row r="5088" spans="5:5" x14ac:dyDescent="0.25">
      <c r="E5088" s="5" t="s">
        <v>5609</v>
      </c>
    </row>
    <row r="5089" spans="5:5" x14ac:dyDescent="0.25">
      <c r="E5089" s="5" t="s">
        <v>5610</v>
      </c>
    </row>
    <row r="5090" spans="5:5" x14ac:dyDescent="0.25">
      <c r="E5090" s="5" t="s">
        <v>5611</v>
      </c>
    </row>
    <row r="5091" spans="5:5" x14ac:dyDescent="0.25">
      <c r="E5091" s="5" t="s">
        <v>5612</v>
      </c>
    </row>
    <row r="5092" spans="5:5" x14ac:dyDescent="0.25">
      <c r="E5092" s="5" t="s">
        <v>5613</v>
      </c>
    </row>
    <row r="5093" spans="5:5" x14ac:dyDescent="0.25">
      <c r="E5093" s="5" t="s">
        <v>5614</v>
      </c>
    </row>
    <row r="5094" spans="5:5" x14ac:dyDescent="0.25">
      <c r="E5094" s="5" t="s">
        <v>5615</v>
      </c>
    </row>
    <row r="5095" spans="5:5" x14ac:dyDescent="0.25">
      <c r="E5095" s="5" t="s">
        <v>5616</v>
      </c>
    </row>
    <row r="5096" spans="5:5" x14ac:dyDescent="0.25">
      <c r="E5096" s="5" t="s">
        <v>5617</v>
      </c>
    </row>
    <row r="5097" spans="5:5" x14ac:dyDescent="0.25">
      <c r="E5097" s="5" t="s">
        <v>5618</v>
      </c>
    </row>
    <row r="5098" spans="5:5" x14ac:dyDescent="0.25">
      <c r="E5098" s="5" t="s">
        <v>5619</v>
      </c>
    </row>
    <row r="5099" spans="5:5" x14ac:dyDescent="0.25">
      <c r="E5099" s="5" t="s">
        <v>5620</v>
      </c>
    </row>
    <row r="5100" spans="5:5" x14ac:dyDescent="0.25">
      <c r="E5100" s="5" t="s">
        <v>5621</v>
      </c>
    </row>
    <row r="5101" spans="5:5" x14ac:dyDescent="0.25">
      <c r="E5101" s="5" t="s">
        <v>5622</v>
      </c>
    </row>
    <row r="5102" spans="5:5" x14ac:dyDescent="0.25">
      <c r="E5102" s="5" t="s">
        <v>5623</v>
      </c>
    </row>
    <row r="5103" spans="5:5" x14ac:dyDescent="0.25">
      <c r="E5103" s="5" t="s">
        <v>5624</v>
      </c>
    </row>
    <row r="5104" spans="5:5" x14ac:dyDescent="0.25">
      <c r="E5104" s="5" t="s">
        <v>5625</v>
      </c>
    </row>
    <row r="5105" spans="5:5" x14ac:dyDescent="0.25">
      <c r="E5105" s="5" t="s">
        <v>5626</v>
      </c>
    </row>
    <row r="5106" spans="5:5" x14ac:dyDescent="0.25">
      <c r="E5106" s="5" t="s">
        <v>5627</v>
      </c>
    </row>
    <row r="5107" spans="5:5" x14ac:dyDescent="0.25">
      <c r="E5107" s="5" t="s">
        <v>5628</v>
      </c>
    </row>
    <row r="5108" spans="5:5" x14ac:dyDescent="0.25">
      <c r="E5108" s="5" t="s">
        <v>5629</v>
      </c>
    </row>
    <row r="5109" spans="5:5" x14ac:dyDescent="0.25">
      <c r="E5109" s="5" t="s">
        <v>5630</v>
      </c>
    </row>
    <row r="5110" spans="5:5" x14ac:dyDescent="0.25">
      <c r="E5110" s="5" t="s">
        <v>5631</v>
      </c>
    </row>
    <row r="5111" spans="5:5" x14ac:dyDescent="0.25">
      <c r="E5111" s="5" t="s">
        <v>5632</v>
      </c>
    </row>
    <row r="5112" spans="5:5" x14ac:dyDescent="0.25">
      <c r="E5112" s="5" t="s">
        <v>5633</v>
      </c>
    </row>
    <row r="5113" spans="5:5" x14ac:dyDescent="0.25">
      <c r="E5113" s="5" t="s">
        <v>5634</v>
      </c>
    </row>
    <row r="5114" spans="5:5" x14ac:dyDescent="0.25">
      <c r="E5114" s="5" t="s">
        <v>5635</v>
      </c>
    </row>
    <row r="5115" spans="5:5" x14ac:dyDescent="0.25">
      <c r="E5115" s="5" t="s">
        <v>5636</v>
      </c>
    </row>
    <row r="5116" spans="5:5" x14ac:dyDescent="0.25">
      <c r="E5116" s="5" t="s">
        <v>5637</v>
      </c>
    </row>
    <row r="5117" spans="5:5" x14ac:dyDescent="0.25">
      <c r="E5117" s="5" t="s">
        <v>5638</v>
      </c>
    </row>
    <row r="5118" spans="5:5" x14ac:dyDescent="0.25">
      <c r="E5118" s="5" t="s">
        <v>5639</v>
      </c>
    </row>
    <row r="5119" spans="5:5" x14ac:dyDescent="0.25">
      <c r="E5119" s="5" t="s">
        <v>5640</v>
      </c>
    </row>
    <row r="5120" spans="5:5" x14ac:dyDescent="0.25">
      <c r="E5120" s="5" t="s">
        <v>5641</v>
      </c>
    </row>
    <row r="5121" spans="5:5" x14ac:dyDescent="0.25">
      <c r="E5121" s="5" t="s">
        <v>5642</v>
      </c>
    </row>
    <row r="5122" spans="5:5" x14ac:dyDescent="0.25">
      <c r="E5122" s="5" t="s">
        <v>5643</v>
      </c>
    </row>
    <row r="5123" spans="5:5" x14ac:dyDescent="0.25">
      <c r="E5123" s="5" t="s">
        <v>5644</v>
      </c>
    </row>
    <row r="5124" spans="5:5" x14ac:dyDescent="0.25">
      <c r="E5124" s="5" t="s">
        <v>5645</v>
      </c>
    </row>
    <row r="5125" spans="5:5" x14ac:dyDescent="0.25">
      <c r="E5125" s="5" t="s">
        <v>5646</v>
      </c>
    </row>
    <row r="5126" spans="5:5" x14ac:dyDescent="0.25">
      <c r="E5126" s="5" t="s">
        <v>5647</v>
      </c>
    </row>
    <row r="5127" spans="5:5" x14ac:dyDescent="0.25">
      <c r="E5127" s="5" t="s">
        <v>5648</v>
      </c>
    </row>
    <row r="5128" spans="5:5" x14ac:dyDescent="0.25">
      <c r="E5128" s="5" t="s">
        <v>5649</v>
      </c>
    </row>
    <row r="5129" spans="5:5" x14ac:dyDescent="0.25">
      <c r="E5129" s="5" t="s">
        <v>5650</v>
      </c>
    </row>
    <row r="5130" spans="5:5" x14ac:dyDescent="0.25">
      <c r="E5130" s="5" t="s">
        <v>5651</v>
      </c>
    </row>
    <row r="5131" spans="5:5" x14ac:dyDescent="0.25">
      <c r="E5131" s="5" t="s">
        <v>5652</v>
      </c>
    </row>
    <row r="5132" spans="5:5" x14ac:dyDescent="0.25">
      <c r="E5132" s="5" t="s">
        <v>5653</v>
      </c>
    </row>
    <row r="5133" spans="5:5" x14ac:dyDescent="0.25">
      <c r="E5133" s="5" t="s">
        <v>5654</v>
      </c>
    </row>
    <row r="5134" spans="5:5" x14ac:dyDescent="0.25">
      <c r="E5134" s="5" t="s">
        <v>5655</v>
      </c>
    </row>
    <row r="5135" spans="5:5" x14ac:dyDescent="0.25">
      <c r="E5135" s="5" t="s">
        <v>5656</v>
      </c>
    </row>
    <row r="5136" spans="5:5" x14ac:dyDescent="0.25">
      <c r="E5136" s="5" t="s">
        <v>5657</v>
      </c>
    </row>
    <row r="5137" spans="5:5" x14ac:dyDescent="0.25">
      <c r="E5137" s="5" t="s">
        <v>5658</v>
      </c>
    </row>
    <row r="5138" spans="5:5" x14ac:dyDescent="0.25">
      <c r="E5138" s="5" t="s">
        <v>5659</v>
      </c>
    </row>
    <row r="5139" spans="5:5" x14ac:dyDescent="0.25">
      <c r="E5139" s="5" t="s">
        <v>5660</v>
      </c>
    </row>
    <row r="5140" spans="5:5" x14ac:dyDescent="0.25">
      <c r="E5140" s="5" t="s">
        <v>5661</v>
      </c>
    </row>
    <row r="5141" spans="5:5" x14ac:dyDescent="0.25">
      <c r="E5141" s="5" t="s">
        <v>5662</v>
      </c>
    </row>
    <row r="5142" spans="5:5" x14ac:dyDescent="0.25">
      <c r="E5142" s="5" t="s">
        <v>5663</v>
      </c>
    </row>
    <row r="5143" spans="5:5" x14ac:dyDescent="0.25">
      <c r="E5143" s="5" t="s">
        <v>5664</v>
      </c>
    </row>
    <row r="5144" spans="5:5" x14ac:dyDescent="0.25">
      <c r="E5144" s="5" t="s">
        <v>5665</v>
      </c>
    </row>
    <row r="5145" spans="5:5" x14ac:dyDescent="0.25">
      <c r="E5145" s="5" t="s">
        <v>5666</v>
      </c>
    </row>
    <row r="5146" spans="5:5" x14ac:dyDescent="0.25">
      <c r="E5146" s="5" t="s">
        <v>5667</v>
      </c>
    </row>
    <row r="5147" spans="5:5" x14ac:dyDescent="0.25">
      <c r="E5147" s="5" t="s">
        <v>5668</v>
      </c>
    </row>
    <row r="5148" spans="5:5" x14ac:dyDescent="0.25">
      <c r="E5148" s="5" t="s">
        <v>5669</v>
      </c>
    </row>
    <row r="5149" spans="5:5" x14ac:dyDescent="0.25">
      <c r="E5149" s="5" t="s">
        <v>5670</v>
      </c>
    </row>
    <row r="5150" spans="5:5" x14ac:dyDescent="0.25">
      <c r="E5150" s="5" t="s">
        <v>5671</v>
      </c>
    </row>
    <row r="5151" spans="5:5" x14ac:dyDescent="0.25">
      <c r="E5151" s="5" t="s">
        <v>5672</v>
      </c>
    </row>
    <row r="5152" spans="5:5" x14ac:dyDescent="0.25">
      <c r="E5152" s="5" t="s">
        <v>5673</v>
      </c>
    </row>
    <row r="5153" spans="5:5" x14ac:dyDescent="0.25">
      <c r="E5153" s="5" t="s">
        <v>5674</v>
      </c>
    </row>
    <row r="5154" spans="5:5" x14ac:dyDescent="0.25">
      <c r="E5154" s="5" t="s">
        <v>5675</v>
      </c>
    </row>
    <row r="5155" spans="5:5" x14ac:dyDescent="0.25">
      <c r="E5155" s="5" t="s">
        <v>5676</v>
      </c>
    </row>
    <row r="5156" spans="5:5" x14ac:dyDescent="0.25">
      <c r="E5156" s="5" t="s">
        <v>5677</v>
      </c>
    </row>
    <row r="5157" spans="5:5" x14ac:dyDescent="0.25">
      <c r="E5157" s="5" t="s">
        <v>5678</v>
      </c>
    </row>
    <row r="5158" spans="5:5" x14ac:dyDescent="0.25">
      <c r="E5158" s="5" t="s">
        <v>5679</v>
      </c>
    </row>
    <row r="5159" spans="5:5" x14ac:dyDescent="0.25">
      <c r="E5159" s="5" t="s">
        <v>5680</v>
      </c>
    </row>
    <row r="5160" spans="5:5" x14ac:dyDescent="0.25">
      <c r="E5160" s="5" t="s">
        <v>5681</v>
      </c>
    </row>
    <row r="5161" spans="5:5" x14ac:dyDescent="0.25">
      <c r="E5161" s="5" t="s">
        <v>5682</v>
      </c>
    </row>
    <row r="5162" spans="5:5" x14ac:dyDescent="0.25">
      <c r="E5162" s="5" t="s">
        <v>5683</v>
      </c>
    </row>
    <row r="5163" spans="5:5" x14ac:dyDescent="0.25">
      <c r="E5163" s="5" t="s">
        <v>5684</v>
      </c>
    </row>
    <row r="5164" spans="5:5" x14ac:dyDescent="0.25">
      <c r="E5164" s="5" t="s">
        <v>5685</v>
      </c>
    </row>
    <row r="5165" spans="5:5" x14ac:dyDescent="0.25">
      <c r="E5165" s="5" t="s">
        <v>5686</v>
      </c>
    </row>
    <row r="5166" spans="5:5" x14ac:dyDescent="0.25">
      <c r="E5166" s="5" t="s">
        <v>5687</v>
      </c>
    </row>
    <row r="5167" spans="5:5" x14ac:dyDescent="0.25">
      <c r="E5167" s="5" t="s">
        <v>5688</v>
      </c>
    </row>
    <row r="5168" spans="5:5" x14ac:dyDescent="0.25">
      <c r="E5168" s="5" t="s">
        <v>5689</v>
      </c>
    </row>
    <row r="5169" spans="5:5" x14ac:dyDescent="0.25">
      <c r="E5169" s="5" t="s">
        <v>5690</v>
      </c>
    </row>
    <row r="5170" spans="5:5" x14ac:dyDescent="0.25">
      <c r="E5170" s="5" t="s">
        <v>5691</v>
      </c>
    </row>
    <row r="5171" spans="5:5" x14ac:dyDescent="0.25">
      <c r="E5171" s="5" t="s">
        <v>5692</v>
      </c>
    </row>
    <row r="5172" spans="5:5" x14ac:dyDescent="0.25">
      <c r="E5172" s="5" t="s">
        <v>5693</v>
      </c>
    </row>
    <row r="5173" spans="5:5" x14ac:dyDescent="0.25">
      <c r="E5173" s="5" t="s">
        <v>5694</v>
      </c>
    </row>
    <row r="5174" spans="5:5" x14ac:dyDescent="0.25">
      <c r="E5174" s="5" t="s">
        <v>5695</v>
      </c>
    </row>
    <row r="5175" spans="5:5" x14ac:dyDescent="0.25">
      <c r="E5175" s="5" t="s">
        <v>5696</v>
      </c>
    </row>
    <row r="5176" spans="5:5" x14ac:dyDescent="0.25">
      <c r="E5176" s="5" t="s">
        <v>5697</v>
      </c>
    </row>
    <row r="5177" spans="5:5" x14ac:dyDescent="0.25">
      <c r="E5177" s="5" t="s">
        <v>5698</v>
      </c>
    </row>
    <row r="5178" spans="5:5" x14ac:dyDescent="0.25">
      <c r="E5178" s="5" t="s">
        <v>5699</v>
      </c>
    </row>
    <row r="5179" spans="5:5" x14ac:dyDescent="0.25">
      <c r="E5179" s="5" t="s">
        <v>5700</v>
      </c>
    </row>
    <row r="5180" spans="5:5" x14ac:dyDescent="0.25">
      <c r="E5180" s="5" t="s">
        <v>5701</v>
      </c>
    </row>
    <row r="5181" spans="5:5" x14ac:dyDescent="0.25">
      <c r="E5181" s="5" t="s">
        <v>5702</v>
      </c>
    </row>
    <row r="5182" spans="5:5" x14ac:dyDescent="0.25">
      <c r="E5182" s="5" t="s">
        <v>5703</v>
      </c>
    </row>
    <row r="5183" spans="5:5" x14ac:dyDescent="0.25">
      <c r="E5183" s="5" t="s">
        <v>5704</v>
      </c>
    </row>
    <row r="5184" spans="5:5" x14ac:dyDescent="0.25">
      <c r="E5184" s="5" t="s">
        <v>5705</v>
      </c>
    </row>
    <row r="5185" spans="5:5" x14ac:dyDescent="0.25">
      <c r="E5185" s="5" t="s">
        <v>5706</v>
      </c>
    </row>
    <row r="5186" spans="5:5" x14ac:dyDescent="0.25">
      <c r="E5186" s="5" t="s">
        <v>5707</v>
      </c>
    </row>
    <row r="5187" spans="5:5" x14ac:dyDescent="0.25">
      <c r="E5187" s="5" t="s">
        <v>5708</v>
      </c>
    </row>
    <row r="5188" spans="5:5" x14ac:dyDescent="0.25">
      <c r="E5188" s="5" t="s">
        <v>5709</v>
      </c>
    </row>
    <row r="5189" spans="5:5" x14ac:dyDescent="0.25">
      <c r="E5189" s="5" t="s">
        <v>5710</v>
      </c>
    </row>
    <row r="5190" spans="5:5" x14ac:dyDescent="0.25">
      <c r="E5190" s="5" t="s">
        <v>5711</v>
      </c>
    </row>
    <row r="5191" spans="5:5" x14ac:dyDescent="0.25">
      <c r="E5191" s="5" t="s">
        <v>5712</v>
      </c>
    </row>
    <row r="5192" spans="5:5" x14ac:dyDescent="0.25">
      <c r="E5192" s="5" t="s">
        <v>5713</v>
      </c>
    </row>
    <row r="5193" spans="5:5" x14ac:dyDescent="0.25">
      <c r="E5193" s="5" t="s">
        <v>5714</v>
      </c>
    </row>
    <row r="5194" spans="5:5" x14ac:dyDescent="0.25">
      <c r="E5194" s="5" t="s">
        <v>5715</v>
      </c>
    </row>
    <row r="5195" spans="5:5" x14ac:dyDescent="0.25">
      <c r="E5195" s="5" t="s">
        <v>5716</v>
      </c>
    </row>
    <row r="5196" spans="5:5" x14ac:dyDescent="0.25">
      <c r="E5196" s="5" t="s">
        <v>5717</v>
      </c>
    </row>
    <row r="5197" spans="5:5" x14ac:dyDescent="0.25">
      <c r="E5197" s="5" t="s">
        <v>5718</v>
      </c>
    </row>
    <row r="5198" spans="5:5" x14ac:dyDescent="0.25">
      <c r="E5198" s="5" t="s">
        <v>5719</v>
      </c>
    </row>
    <row r="5199" spans="5:5" x14ac:dyDescent="0.25">
      <c r="E5199" s="5" t="s">
        <v>5720</v>
      </c>
    </row>
    <row r="5200" spans="5:5" x14ac:dyDescent="0.25">
      <c r="E5200" s="5" t="s">
        <v>5721</v>
      </c>
    </row>
    <row r="5201" spans="5:5" x14ac:dyDescent="0.25">
      <c r="E5201" s="5" t="s">
        <v>5722</v>
      </c>
    </row>
    <row r="5202" spans="5:5" x14ac:dyDescent="0.25">
      <c r="E5202" s="5" t="s">
        <v>5723</v>
      </c>
    </row>
    <row r="5203" spans="5:5" x14ac:dyDescent="0.25">
      <c r="E5203" s="5" t="s">
        <v>5724</v>
      </c>
    </row>
    <row r="5204" spans="5:5" x14ac:dyDescent="0.25">
      <c r="E5204" s="5" t="s">
        <v>5725</v>
      </c>
    </row>
    <row r="5205" spans="5:5" x14ac:dyDescent="0.25">
      <c r="E5205" s="5" t="s">
        <v>5726</v>
      </c>
    </row>
    <row r="5206" spans="5:5" x14ac:dyDescent="0.25">
      <c r="E5206" s="5" t="s">
        <v>5727</v>
      </c>
    </row>
    <row r="5207" spans="5:5" x14ac:dyDescent="0.25">
      <c r="E5207" s="5" t="s">
        <v>5728</v>
      </c>
    </row>
    <row r="5208" spans="5:5" x14ac:dyDescent="0.25">
      <c r="E5208" s="5" t="s">
        <v>5729</v>
      </c>
    </row>
    <row r="5209" spans="5:5" x14ac:dyDescent="0.25">
      <c r="E5209" s="5" t="s">
        <v>5730</v>
      </c>
    </row>
    <row r="5210" spans="5:5" x14ac:dyDescent="0.25">
      <c r="E5210" s="5" t="s">
        <v>5731</v>
      </c>
    </row>
    <row r="5211" spans="5:5" x14ac:dyDescent="0.25">
      <c r="E5211" s="5" t="s">
        <v>5732</v>
      </c>
    </row>
    <row r="5212" spans="5:5" x14ac:dyDescent="0.25">
      <c r="E5212" s="5" t="s">
        <v>5733</v>
      </c>
    </row>
    <row r="5213" spans="5:5" x14ac:dyDescent="0.25">
      <c r="E5213" s="5" t="s">
        <v>5734</v>
      </c>
    </row>
    <row r="5214" spans="5:5" x14ac:dyDescent="0.25">
      <c r="E5214" s="5" t="s">
        <v>5735</v>
      </c>
    </row>
    <row r="5215" spans="5:5" x14ac:dyDescent="0.25">
      <c r="E5215" s="5" t="s">
        <v>5736</v>
      </c>
    </row>
    <row r="5216" spans="5:5" x14ac:dyDescent="0.25">
      <c r="E5216" s="5" t="s">
        <v>5737</v>
      </c>
    </row>
    <row r="5217" spans="5:5" x14ac:dyDescent="0.25">
      <c r="E5217" s="5" t="s">
        <v>5738</v>
      </c>
    </row>
    <row r="5218" spans="5:5" x14ac:dyDescent="0.25">
      <c r="E5218" s="5" t="s">
        <v>5739</v>
      </c>
    </row>
    <row r="5219" spans="5:5" x14ac:dyDescent="0.25">
      <c r="E5219" s="5" t="s">
        <v>5740</v>
      </c>
    </row>
    <row r="5220" spans="5:5" x14ac:dyDescent="0.25">
      <c r="E5220" s="5" t="s">
        <v>5741</v>
      </c>
    </row>
    <row r="5221" spans="5:5" x14ac:dyDescent="0.25">
      <c r="E5221" s="5" t="s">
        <v>5742</v>
      </c>
    </row>
    <row r="5222" spans="5:5" x14ac:dyDescent="0.25">
      <c r="E5222" s="5" t="s">
        <v>5743</v>
      </c>
    </row>
    <row r="5223" spans="5:5" x14ac:dyDescent="0.25">
      <c r="E5223" s="5" t="s">
        <v>5744</v>
      </c>
    </row>
    <row r="5224" spans="5:5" x14ac:dyDescent="0.25">
      <c r="E5224" s="5" t="s">
        <v>5745</v>
      </c>
    </row>
    <row r="5225" spans="5:5" x14ac:dyDescent="0.25">
      <c r="E5225" s="5" t="s">
        <v>5746</v>
      </c>
    </row>
    <row r="5226" spans="5:5" x14ac:dyDescent="0.25">
      <c r="E5226" s="5" t="s">
        <v>5747</v>
      </c>
    </row>
    <row r="5227" spans="5:5" x14ac:dyDescent="0.25">
      <c r="E5227" s="5" t="s">
        <v>5748</v>
      </c>
    </row>
    <row r="5228" spans="5:5" x14ac:dyDescent="0.25">
      <c r="E5228" s="5" t="s">
        <v>5749</v>
      </c>
    </row>
    <row r="5229" spans="5:5" x14ac:dyDescent="0.25">
      <c r="E5229" s="5" t="s">
        <v>5750</v>
      </c>
    </row>
    <row r="5230" spans="5:5" x14ac:dyDescent="0.25">
      <c r="E5230" s="5" t="s">
        <v>5751</v>
      </c>
    </row>
    <row r="5231" spans="5:5" x14ac:dyDescent="0.25">
      <c r="E5231" s="5" t="s">
        <v>5752</v>
      </c>
    </row>
    <row r="5232" spans="5:5" x14ac:dyDescent="0.25">
      <c r="E5232" s="5" t="s">
        <v>5753</v>
      </c>
    </row>
    <row r="5233" spans="5:5" x14ac:dyDescent="0.25">
      <c r="E5233" s="5" t="s">
        <v>5754</v>
      </c>
    </row>
    <row r="5234" spans="5:5" x14ac:dyDescent="0.25">
      <c r="E5234" s="5" t="s">
        <v>5755</v>
      </c>
    </row>
    <row r="5235" spans="5:5" x14ac:dyDescent="0.25">
      <c r="E5235" s="5" t="s">
        <v>5756</v>
      </c>
    </row>
    <row r="5236" spans="5:5" x14ac:dyDescent="0.25">
      <c r="E5236" s="5" t="s">
        <v>5757</v>
      </c>
    </row>
    <row r="5237" spans="5:5" x14ac:dyDescent="0.25">
      <c r="E5237" s="5" t="s">
        <v>5758</v>
      </c>
    </row>
    <row r="5238" spans="5:5" x14ac:dyDescent="0.25">
      <c r="E5238" s="5" t="s">
        <v>5759</v>
      </c>
    </row>
    <row r="5239" spans="5:5" x14ac:dyDescent="0.25">
      <c r="E5239" s="5" t="s">
        <v>5760</v>
      </c>
    </row>
    <row r="5240" spans="5:5" x14ac:dyDescent="0.25">
      <c r="E5240" s="5" t="s">
        <v>5761</v>
      </c>
    </row>
    <row r="5241" spans="5:5" x14ac:dyDescent="0.25">
      <c r="E5241" s="5" t="s">
        <v>5762</v>
      </c>
    </row>
    <row r="5242" spans="5:5" x14ac:dyDescent="0.25">
      <c r="E5242" s="5" t="s">
        <v>5763</v>
      </c>
    </row>
    <row r="5243" spans="5:5" x14ac:dyDescent="0.25">
      <c r="E5243" s="5" t="s">
        <v>5764</v>
      </c>
    </row>
    <row r="5244" spans="5:5" x14ac:dyDescent="0.25">
      <c r="E5244" s="5" t="s">
        <v>5765</v>
      </c>
    </row>
    <row r="5245" spans="5:5" x14ac:dyDescent="0.25">
      <c r="E5245" s="5" t="s">
        <v>5766</v>
      </c>
    </row>
    <row r="5246" spans="5:5" x14ac:dyDescent="0.25">
      <c r="E5246" s="5" t="s">
        <v>5767</v>
      </c>
    </row>
    <row r="5247" spans="5:5" x14ac:dyDescent="0.25">
      <c r="E5247" s="5" t="s">
        <v>5768</v>
      </c>
    </row>
    <row r="5248" spans="5:5" x14ac:dyDescent="0.25">
      <c r="E5248" s="5" t="s">
        <v>5769</v>
      </c>
    </row>
    <row r="5249" spans="5:5" x14ac:dyDescent="0.25">
      <c r="E5249" s="5" t="s">
        <v>5770</v>
      </c>
    </row>
    <row r="5250" spans="5:5" x14ac:dyDescent="0.25">
      <c r="E5250" s="5" t="s">
        <v>5771</v>
      </c>
    </row>
    <row r="5251" spans="5:5" x14ac:dyDescent="0.25">
      <c r="E5251" s="5" t="s">
        <v>5772</v>
      </c>
    </row>
    <row r="5252" spans="5:5" x14ac:dyDescent="0.25">
      <c r="E5252" s="5" t="s">
        <v>5773</v>
      </c>
    </row>
    <row r="5253" spans="5:5" x14ac:dyDescent="0.25">
      <c r="E5253" s="5" t="s">
        <v>5774</v>
      </c>
    </row>
    <row r="5254" spans="5:5" x14ac:dyDescent="0.25">
      <c r="E5254" s="5" t="s">
        <v>5775</v>
      </c>
    </row>
    <row r="5255" spans="5:5" x14ac:dyDescent="0.25">
      <c r="E5255" s="5" t="s">
        <v>5776</v>
      </c>
    </row>
    <row r="5256" spans="5:5" x14ac:dyDescent="0.25">
      <c r="E5256" s="5" t="s">
        <v>5777</v>
      </c>
    </row>
    <row r="5257" spans="5:5" x14ac:dyDescent="0.25">
      <c r="E5257" s="5" t="s">
        <v>5778</v>
      </c>
    </row>
    <row r="5258" spans="5:5" x14ac:dyDescent="0.25">
      <c r="E5258" s="5" t="s">
        <v>5779</v>
      </c>
    </row>
    <row r="5259" spans="5:5" x14ac:dyDescent="0.25">
      <c r="E5259" s="5" t="s">
        <v>5780</v>
      </c>
    </row>
    <row r="5260" spans="5:5" x14ac:dyDescent="0.25">
      <c r="E5260" s="5" t="s">
        <v>5781</v>
      </c>
    </row>
    <row r="5261" spans="5:5" x14ac:dyDescent="0.25">
      <c r="E5261" s="5" t="s">
        <v>5782</v>
      </c>
    </row>
    <row r="5262" spans="5:5" x14ac:dyDescent="0.25">
      <c r="E5262" s="5" t="s">
        <v>5783</v>
      </c>
    </row>
    <row r="5263" spans="5:5" x14ac:dyDescent="0.25">
      <c r="E5263" s="5" t="s">
        <v>5784</v>
      </c>
    </row>
    <row r="5264" spans="5:5" x14ac:dyDescent="0.25">
      <c r="E5264" s="5" t="s">
        <v>5785</v>
      </c>
    </row>
    <row r="5265" spans="5:5" x14ac:dyDescent="0.25">
      <c r="E5265" s="5" t="s">
        <v>5786</v>
      </c>
    </row>
    <row r="5266" spans="5:5" x14ac:dyDescent="0.25">
      <c r="E5266" s="5" t="s">
        <v>5787</v>
      </c>
    </row>
    <row r="5267" spans="5:5" x14ac:dyDescent="0.25">
      <c r="E5267" s="5" t="s">
        <v>5788</v>
      </c>
    </row>
    <row r="5268" spans="5:5" x14ac:dyDescent="0.25">
      <c r="E5268" s="5" t="s">
        <v>5789</v>
      </c>
    </row>
    <row r="5269" spans="5:5" x14ac:dyDescent="0.25">
      <c r="E5269" s="5" t="s">
        <v>5790</v>
      </c>
    </row>
    <row r="5270" spans="5:5" x14ac:dyDescent="0.25">
      <c r="E5270" s="5" t="s">
        <v>5791</v>
      </c>
    </row>
    <row r="5271" spans="5:5" x14ac:dyDescent="0.25">
      <c r="E5271" s="5" t="s">
        <v>5792</v>
      </c>
    </row>
    <row r="5272" spans="5:5" x14ac:dyDescent="0.25">
      <c r="E5272" s="5" t="s">
        <v>5793</v>
      </c>
    </row>
    <row r="5273" spans="5:5" x14ac:dyDescent="0.25">
      <c r="E5273" s="5" t="s">
        <v>5794</v>
      </c>
    </row>
    <row r="5274" spans="5:5" x14ac:dyDescent="0.25">
      <c r="E5274" s="5" t="s">
        <v>5795</v>
      </c>
    </row>
    <row r="5275" spans="5:5" x14ac:dyDescent="0.25">
      <c r="E5275" s="5" t="s">
        <v>5796</v>
      </c>
    </row>
    <row r="5276" spans="5:5" x14ac:dyDescent="0.25">
      <c r="E5276" s="5" t="s">
        <v>5797</v>
      </c>
    </row>
    <row r="5277" spans="5:5" x14ac:dyDescent="0.25">
      <c r="E5277" s="5" t="s">
        <v>5798</v>
      </c>
    </row>
    <row r="5278" spans="5:5" x14ac:dyDescent="0.25">
      <c r="E5278" s="5" t="s">
        <v>5799</v>
      </c>
    </row>
    <row r="5279" spans="5:5" x14ac:dyDescent="0.25">
      <c r="E5279" s="5" t="s">
        <v>5800</v>
      </c>
    </row>
    <row r="5280" spans="5:5" x14ac:dyDescent="0.25">
      <c r="E5280" s="5" t="s">
        <v>5801</v>
      </c>
    </row>
    <row r="5281" spans="5:5" x14ac:dyDescent="0.25">
      <c r="E5281" s="5" t="s">
        <v>5802</v>
      </c>
    </row>
    <row r="5282" spans="5:5" x14ac:dyDescent="0.25">
      <c r="E5282" s="5" t="s">
        <v>5803</v>
      </c>
    </row>
    <row r="5283" spans="5:5" x14ac:dyDescent="0.25">
      <c r="E5283" s="5" t="s">
        <v>5804</v>
      </c>
    </row>
    <row r="5284" spans="5:5" x14ac:dyDescent="0.25">
      <c r="E5284" s="5" t="s">
        <v>5805</v>
      </c>
    </row>
    <row r="5285" spans="5:5" x14ac:dyDescent="0.25">
      <c r="E5285" s="5" t="s">
        <v>5806</v>
      </c>
    </row>
    <row r="5286" spans="5:5" x14ac:dyDescent="0.25">
      <c r="E5286" s="5" t="s">
        <v>5807</v>
      </c>
    </row>
    <row r="5287" spans="5:5" x14ac:dyDescent="0.25">
      <c r="E5287" s="5" t="s">
        <v>5808</v>
      </c>
    </row>
    <row r="5288" spans="5:5" x14ac:dyDescent="0.25">
      <c r="E5288" s="5" t="s">
        <v>5809</v>
      </c>
    </row>
    <row r="5289" spans="5:5" x14ac:dyDescent="0.25">
      <c r="E5289" s="5" t="s">
        <v>5810</v>
      </c>
    </row>
    <row r="5290" spans="5:5" x14ac:dyDescent="0.25">
      <c r="E5290" s="5" t="s">
        <v>5811</v>
      </c>
    </row>
    <row r="5291" spans="5:5" x14ac:dyDescent="0.25">
      <c r="E5291" s="5" t="s">
        <v>5812</v>
      </c>
    </row>
    <row r="5292" spans="5:5" x14ac:dyDescent="0.25">
      <c r="E5292" s="5" t="s">
        <v>5813</v>
      </c>
    </row>
    <row r="5293" spans="5:5" x14ac:dyDescent="0.25">
      <c r="E5293" s="5" t="s">
        <v>5814</v>
      </c>
    </row>
    <row r="5294" spans="5:5" x14ac:dyDescent="0.25">
      <c r="E5294" s="5" t="s">
        <v>5815</v>
      </c>
    </row>
    <row r="5295" spans="5:5" x14ac:dyDescent="0.25">
      <c r="E5295" s="5" t="s">
        <v>5816</v>
      </c>
    </row>
    <row r="5296" spans="5:5" x14ac:dyDescent="0.25">
      <c r="E5296" s="5" t="s">
        <v>5817</v>
      </c>
    </row>
    <row r="5297" spans="5:5" x14ac:dyDescent="0.25">
      <c r="E5297" s="5" t="s">
        <v>5818</v>
      </c>
    </row>
    <row r="5298" spans="5:5" x14ac:dyDescent="0.25">
      <c r="E5298" s="5" t="s">
        <v>5819</v>
      </c>
    </row>
    <row r="5299" spans="5:5" x14ac:dyDescent="0.25">
      <c r="E5299" s="5" t="s">
        <v>5820</v>
      </c>
    </row>
    <row r="5300" spans="5:5" x14ac:dyDescent="0.25">
      <c r="E5300" s="5" t="s">
        <v>5821</v>
      </c>
    </row>
    <row r="5301" spans="5:5" x14ac:dyDescent="0.25">
      <c r="E5301" s="5" t="s">
        <v>5822</v>
      </c>
    </row>
    <row r="5302" spans="5:5" x14ac:dyDescent="0.25">
      <c r="E5302" s="5" t="s">
        <v>5823</v>
      </c>
    </row>
    <row r="5303" spans="5:5" x14ac:dyDescent="0.25">
      <c r="E5303" s="5" t="s">
        <v>5824</v>
      </c>
    </row>
    <row r="5304" spans="5:5" x14ac:dyDescent="0.25">
      <c r="E5304" s="5" t="s">
        <v>5825</v>
      </c>
    </row>
    <row r="5305" spans="5:5" x14ac:dyDescent="0.25">
      <c r="E5305" s="5" t="s">
        <v>5826</v>
      </c>
    </row>
    <row r="5306" spans="5:5" x14ac:dyDescent="0.25">
      <c r="E5306" s="5" t="s">
        <v>5827</v>
      </c>
    </row>
    <row r="5307" spans="5:5" x14ac:dyDescent="0.25">
      <c r="E5307" s="5" t="s">
        <v>5828</v>
      </c>
    </row>
    <row r="5308" spans="5:5" x14ac:dyDescent="0.25">
      <c r="E5308" s="5" t="s">
        <v>5829</v>
      </c>
    </row>
    <row r="5309" spans="5:5" x14ac:dyDescent="0.25">
      <c r="E5309" s="5" t="s">
        <v>5830</v>
      </c>
    </row>
    <row r="5310" spans="5:5" x14ac:dyDescent="0.25">
      <c r="E5310" s="5" t="s">
        <v>5831</v>
      </c>
    </row>
    <row r="5311" spans="5:5" x14ac:dyDescent="0.25">
      <c r="E5311" s="5" t="s">
        <v>5832</v>
      </c>
    </row>
    <row r="5312" spans="5:5" x14ac:dyDescent="0.25">
      <c r="E5312" s="5" t="s">
        <v>5833</v>
      </c>
    </row>
    <row r="5313" spans="5:5" x14ac:dyDescent="0.25">
      <c r="E5313" s="5" t="s">
        <v>5834</v>
      </c>
    </row>
    <row r="5314" spans="5:5" x14ac:dyDescent="0.25">
      <c r="E5314" s="5" t="s">
        <v>5835</v>
      </c>
    </row>
    <row r="5315" spans="5:5" x14ac:dyDescent="0.25">
      <c r="E5315" s="5" t="s">
        <v>5836</v>
      </c>
    </row>
    <row r="5316" spans="5:5" x14ac:dyDescent="0.25">
      <c r="E5316" s="5" t="s">
        <v>5837</v>
      </c>
    </row>
    <row r="5317" spans="5:5" x14ac:dyDescent="0.25">
      <c r="E5317" s="5" t="s">
        <v>5838</v>
      </c>
    </row>
    <row r="5318" spans="5:5" x14ac:dyDescent="0.25">
      <c r="E5318" s="5" t="s">
        <v>5839</v>
      </c>
    </row>
    <row r="5319" spans="5:5" x14ac:dyDescent="0.25">
      <c r="E5319" s="5" t="s">
        <v>5840</v>
      </c>
    </row>
    <row r="5320" spans="5:5" x14ac:dyDescent="0.25">
      <c r="E5320" s="5" t="s">
        <v>5841</v>
      </c>
    </row>
    <row r="5321" spans="5:5" x14ac:dyDescent="0.25">
      <c r="E5321" s="5" t="s">
        <v>5842</v>
      </c>
    </row>
    <row r="5322" spans="5:5" x14ac:dyDescent="0.25">
      <c r="E5322" s="5" t="s">
        <v>5843</v>
      </c>
    </row>
    <row r="5323" spans="5:5" x14ac:dyDescent="0.25">
      <c r="E5323" s="5" t="s">
        <v>5844</v>
      </c>
    </row>
    <row r="5324" spans="5:5" x14ac:dyDescent="0.25">
      <c r="E5324" s="5" t="s">
        <v>5845</v>
      </c>
    </row>
    <row r="5325" spans="5:5" x14ac:dyDescent="0.25">
      <c r="E5325" s="5" t="s">
        <v>5846</v>
      </c>
    </row>
    <row r="5326" spans="5:5" x14ac:dyDescent="0.25">
      <c r="E5326" s="5" t="s">
        <v>5847</v>
      </c>
    </row>
    <row r="5327" spans="5:5" x14ac:dyDescent="0.25">
      <c r="E5327" s="5" t="s">
        <v>5848</v>
      </c>
    </row>
    <row r="5328" spans="5:5" x14ac:dyDescent="0.25">
      <c r="E5328" s="5" t="s">
        <v>5849</v>
      </c>
    </row>
    <row r="5329" spans="5:5" x14ac:dyDescent="0.25">
      <c r="E5329" s="5" t="s">
        <v>5850</v>
      </c>
    </row>
    <row r="5330" spans="5:5" x14ac:dyDescent="0.25">
      <c r="E5330" s="5" t="s">
        <v>5851</v>
      </c>
    </row>
    <row r="5331" spans="5:5" x14ac:dyDescent="0.25">
      <c r="E5331" s="5" t="s">
        <v>5852</v>
      </c>
    </row>
    <row r="5332" spans="5:5" x14ac:dyDescent="0.25">
      <c r="E5332" s="5" t="s">
        <v>5853</v>
      </c>
    </row>
    <row r="5333" spans="5:5" x14ac:dyDescent="0.25">
      <c r="E5333" s="5" t="s">
        <v>5854</v>
      </c>
    </row>
    <row r="5334" spans="5:5" x14ac:dyDescent="0.25">
      <c r="E5334" s="5" t="s">
        <v>5855</v>
      </c>
    </row>
    <row r="5335" spans="5:5" x14ac:dyDescent="0.25">
      <c r="E5335" s="5" t="s">
        <v>5856</v>
      </c>
    </row>
    <row r="5336" spans="5:5" x14ac:dyDescent="0.25">
      <c r="E5336" s="5" t="s">
        <v>5857</v>
      </c>
    </row>
    <row r="5337" spans="5:5" x14ac:dyDescent="0.25">
      <c r="E5337" s="5" t="s">
        <v>5858</v>
      </c>
    </row>
    <row r="5338" spans="5:5" x14ac:dyDescent="0.25">
      <c r="E5338" s="5" t="s">
        <v>5859</v>
      </c>
    </row>
    <row r="5339" spans="5:5" x14ac:dyDescent="0.25">
      <c r="E5339" s="5" t="s">
        <v>5860</v>
      </c>
    </row>
    <row r="5340" spans="5:5" x14ac:dyDescent="0.25">
      <c r="E5340" s="5" t="s">
        <v>5861</v>
      </c>
    </row>
    <row r="5341" spans="5:5" x14ac:dyDescent="0.25">
      <c r="E5341" s="5" t="s">
        <v>5862</v>
      </c>
    </row>
    <row r="5342" spans="5:5" x14ac:dyDescent="0.25">
      <c r="E5342" s="5" t="s">
        <v>5863</v>
      </c>
    </row>
    <row r="5343" spans="5:5" x14ac:dyDescent="0.25">
      <c r="E5343" s="5" t="s">
        <v>5864</v>
      </c>
    </row>
    <row r="5344" spans="5:5" x14ac:dyDescent="0.25">
      <c r="E5344" s="5" t="s">
        <v>5865</v>
      </c>
    </row>
    <row r="5345" spans="5:5" x14ac:dyDescent="0.25">
      <c r="E5345" s="5" t="s">
        <v>5866</v>
      </c>
    </row>
    <row r="5346" spans="5:5" x14ac:dyDescent="0.25">
      <c r="E5346" s="5" t="s">
        <v>5867</v>
      </c>
    </row>
    <row r="5347" spans="5:5" x14ac:dyDescent="0.25">
      <c r="E5347" s="5" t="s">
        <v>5868</v>
      </c>
    </row>
    <row r="5348" spans="5:5" x14ac:dyDescent="0.25">
      <c r="E5348" s="5" t="s">
        <v>5869</v>
      </c>
    </row>
    <row r="5349" spans="5:5" x14ac:dyDescent="0.25">
      <c r="E5349" s="5" t="s">
        <v>5870</v>
      </c>
    </row>
    <row r="5350" spans="5:5" x14ac:dyDescent="0.25">
      <c r="E5350" s="5" t="s">
        <v>5871</v>
      </c>
    </row>
    <row r="5351" spans="5:5" x14ac:dyDescent="0.25">
      <c r="E5351" s="5" t="s">
        <v>5872</v>
      </c>
    </row>
    <row r="5352" spans="5:5" x14ac:dyDescent="0.25">
      <c r="E5352" s="5" t="s">
        <v>5873</v>
      </c>
    </row>
    <row r="5353" spans="5:5" x14ac:dyDescent="0.25">
      <c r="E5353" s="5" t="s">
        <v>5874</v>
      </c>
    </row>
    <row r="5354" spans="5:5" x14ac:dyDescent="0.25">
      <c r="E5354" s="5" t="s">
        <v>5875</v>
      </c>
    </row>
    <row r="5355" spans="5:5" x14ac:dyDescent="0.25">
      <c r="E5355" s="5" t="s">
        <v>5876</v>
      </c>
    </row>
    <row r="5356" spans="5:5" x14ac:dyDescent="0.25">
      <c r="E5356" s="5" t="s">
        <v>5877</v>
      </c>
    </row>
    <row r="5357" spans="5:5" x14ac:dyDescent="0.25">
      <c r="E5357" s="5" t="s">
        <v>5878</v>
      </c>
    </row>
    <row r="5358" spans="5:5" x14ac:dyDescent="0.25">
      <c r="E5358" s="5" t="s">
        <v>5879</v>
      </c>
    </row>
    <row r="5359" spans="5:5" x14ac:dyDescent="0.25">
      <c r="E5359" s="5" t="s">
        <v>5880</v>
      </c>
    </row>
    <row r="5360" spans="5:5" x14ac:dyDescent="0.25">
      <c r="E5360" s="5" t="s">
        <v>5881</v>
      </c>
    </row>
    <row r="5361" spans="5:5" x14ac:dyDescent="0.25">
      <c r="E5361" s="5" t="s">
        <v>5882</v>
      </c>
    </row>
    <row r="5362" spans="5:5" x14ac:dyDescent="0.25">
      <c r="E5362" s="5" t="s">
        <v>5883</v>
      </c>
    </row>
    <row r="5363" spans="5:5" x14ac:dyDescent="0.25">
      <c r="E5363" s="5" t="s">
        <v>5884</v>
      </c>
    </row>
    <row r="5364" spans="5:5" x14ac:dyDescent="0.25">
      <c r="E5364" s="5" t="s">
        <v>5885</v>
      </c>
    </row>
    <row r="5365" spans="5:5" x14ac:dyDescent="0.25">
      <c r="E5365" s="5" t="s">
        <v>5886</v>
      </c>
    </row>
    <row r="5366" spans="5:5" x14ac:dyDescent="0.25">
      <c r="E5366" s="5" t="s">
        <v>5887</v>
      </c>
    </row>
    <row r="5367" spans="5:5" x14ac:dyDescent="0.25">
      <c r="E5367" s="5" t="s">
        <v>5888</v>
      </c>
    </row>
    <row r="5368" spans="5:5" x14ac:dyDescent="0.25">
      <c r="E5368" s="5" t="s">
        <v>5889</v>
      </c>
    </row>
    <row r="5369" spans="5:5" x14ac:dyDescent="0.25">
      <c r="E5369" s="5" t="s">
        <v>5890</v>
      </c>
    </row>
    <row r="5370" spans="5:5" x14ac:dyDescent="0.25">
      <c r="E5370" s="5" t="s">
        <v>5891</v>
      </c>
    </row>
    <row r="5371" spans="5:5" x14ac:dyDescent="0.25">
      <c r="E5371" s="5" t="s">
        <v>5892</v>
      </c>
    </row>
    <row r="5372" spans="5:5" x14ac:dyDescent="0.25">
      <c r="E5372" s="5" t="s">
        <v>5893</v>
      </c>
    </row>
    <row r="5373" spans="5:5" x14ac:dyDescent="0.25">
      <c r="E5373" s="5" t="s">
        <v>5894</v>
      </c>
    </row>
    <row r="5374" spans="5:5" x14ac:dyDescent="0.25">
      <c r="E5374" s="5" t="s">
        <v>5895</v>
      </c>
    </row>
    <row r="5375" spans="5:5" x14ac:dyDescent="0.25">
      <c r="E5375" s="5" t="s">
        <v>5896</v>
      </c>
    </row>
    <row r="5376" spans="5:5" x14ac:dyDescent="0.25">
      <c r="E5376" s="5" t="s">
        <v>5897</v>
      </c>
    </row>
    <row r="5377" spans="5:5" x14ac:dyDescent="0.25">
      <c r="E5377" s="5" t="s">
        <v>5898</v>
      </c>
    </row>
    <row r="5378" spans="5:5" x14ac:dyDescent="0.25">
      <c r="E5378" s="5" t="s">
        <v>5899</v>
      </c>
    </row>
    <row r="5379" spans="5:5" x14ac:dyDescent="0.25">
      <c r="E5379" s="5" t="s">
        <v>5900</v>
      </c>
    </row>
    <row r="5380" spans="5:5" x14ac:dyDescent="0.25">
      <c r="E5380" s="5" t="s">
        <v>5901</v>
      </c>
    </row>
    <row r="5381" spans="5:5" x14ac:dyDescent="0.25">
      <c r="E5381" s="5" t="s">
        <v>5902</v>
      </c>
    </row>
    <row r="5382" spans="5:5" x14ac:dyDescent="0.25">
      <c r="E5382" s="5" t="s">
        <v>5903</v>
      </c>
    </row>
    <row r="5383" spans="5:5" x14ac:dyDescent="0.25">
      <c r="E5383" s="5" t="s">
        <v>5904</v>
      </c>
    </row>
    <row r="5384" spans="5:5" x14ac:dyDescent="0.25">
      <c r="E5384" s="5" t="s">
        <v>5905</v>
      </c>
    </row>
    <row r="5385" spans="5:5" x14ac:dyDescent="0.25">
      <c r="E5385" s="5" t="s">
        <v>5906</v>
      </c>
    </row>
    <row r="5386" spans="5:5" x14ac:dyDescent="0.25">
      <c r="E5386" s="5" t="s">
        <v>5907</v>
      </c>
    </row>
    <row r="5387" spans="5:5" x14ac:dyDescent="0.25">
      <c r="E5387" s="5" t="s">
        <v>5908</v>
      </c>
    </row>
    <row r="5388" spans="5:5" x14ac:dyDescent="0.25">
      <c r="E5388" s="5" t="s">
        <v>5909</v>
      </c>
    </row>
    <row r="5389" spans="5:5" x14ac:dyDescent="0.25">
      <c r="E5389" s="5" t="s">
        <v>5910</v>
      </c>
    </row>
    <row r="5390" spans="5:5" x14ac:dyDescent="0.25">
      <c r="E5390" s="5" t="s">
        <v>5911</v>
      </c>
    </row>
    <row r="5391" spans="5:5" x14ac:dyDescent="0.25">
      <c r="E5391" s="5" t="s">
        <v>5912</v>
      </c>
    </row>
    <row r="5392" spans="5:5" x14ac:dyDescent="0.25">
      <c r="E5392" s="5" t="s">
        <v>5913</v>
      </c>
    </row>
    <row r="5393" spans="5:5" x14ac:dyDescent="0.25">
      <c r="E5393" s="5" t="s">
        <v>5914</v>
      </c>
    </row>
    <row r="5394" spans="5:5" x14ac:dyDescent="0.25">
      <c r="E5394" s="5" t="s">
        <v>5915</v>
      </c>
    </row>
    <row r="5395" spans="5:5" x14ac:dyDescent="0.25">
      <c r="E5395" s="5" t="s">
        <v>5916</v>
      </c>
    </row>
    <row r="5396" spans="5:5" x14ac:dyDescent="0.25">
      <c r="E5396" s="5" t="s">
        <v>5917</v>
      </c>
    </row>
    <row r="5397" spans="5:5" x14ac:dyDescent="0.25">
      <c r="E5397" s="5" t="s">
        <v>5918</v>
      </c>
    </row>
    <row r="5398" spans="5:5" x14ac:dyDescent="0.25">
      <c r="E5398" s="5" t="s">
        <v>5919</v>
      </c>
    </row>
    <row r="5399" spans="5:5" x14ac:dyDescent="0.25">
      <c r="E5399" s="5" t="s">
        <v>5920</v>
      </c>
    </row>
    <row r="5400" spans="5:5" x14ac:dyDescent="0.25">
      <c r="E5400" s="5" t="s">
        <v>5921</v>
      </c>
    </row>
    <row r="5401" spans="5:5" x14ac:dyDescent="0.25">
      <c r="E5401" s="5" t="s">
        <v>5922</v>
      </c>
    </row>
    <row r="5402" spans="5:5" x14ac:dyDescent="0.25">
      <c r="E5402" s="5" t="s">
        <v>5923</v>
      </c>
    </row>
    <row r="5403" spans="5:5" x14ac:dyDescent="0.25">
      <c r="E5403" s="5" t="s">
        <v>5924</v>
      </c>
    </row>
    <row r="5404" spans="5:5" x14ac:dyDescent="0.25">
      <c r="E5404" s="5" t="s">
        <v>5925</v>
      </c>
    </row>
    <row r="5405" spans="5:5" x14ac:dyDescent="0.25">
      <c r="E5405" s="5" t="s">
        <v>5926</v>
      </c>
    </row>
    <row r="5406" spans="5:5" x14ac:dyDescent="0.25">
      <c r="E5406" s="5" t="s">
        <v>5927</v>
      </c>
    </row>
    <row r="5407" spans="5:5" x14ac:dyDescent="0.25">
      <c r="E5407" s="5" t="s">
        <v>5928</v>
      </c>
    </row>
    <row r="5408" spans="5:5" x14ac:dyDescent="0.25">
      <c r="E5408" s="5" t="s">
        <v>5929</v>
      </c>
    </row>
    <row r="5409" spans="5:5" x14ac:dyDescent="0.25">
      <c r="E5409" s="5" t="s">
        <v>5930</v>
      </c>
    </row>
    <row r="5410" spans="5:5" x14ac:dyDescent="0.25">
      <c r="E5410" s="5" t="s">
        <v>5931</v>
      </c>
    </row>
    <row r="5411" spans="5:5" x14ac:dyDescent="0.25">
      <c r="E5411" s="5" t="s">
        <v>5932</v>
      </c>
    </row>
    <row r="5412" spans="5:5" x14ac:dyDescent="0.25">
      <c r="E5412" s="5" t="s">
        <v>5933</v>
      </c>
    </row>
    <row r="5413" spans="5:5" x14ac:dyDescent="0.25">
      <c r="E5413" s="5" t="s">
        <v>5934</v>
      </c>
    </row>
    <row r="5414" spans="5:5" x14ac:dyDescent="0.25">
      <c r="E5414" s="5" t="s">
        <v>5935</v>
      </c>
    </row>
    <row r="5415" spans="5:5" x14ac:dyDescent="0.25">
      <c r="E5415" s="5" t="s">
        <v>5936</v>
      </c>
    </row>
    <row r="5416" spans="5:5" x14ac:dyDescent="0.25">
      <c r="E5416" s="5" t="s">
        <v>5937</v>
      </c>
    </row>
    <row r="5417" spans="5:5" x14ac:dyDescent="0.25">
      <c r="E5417" s="5" t="s">
        <v>5938</v>
      </c>
    </row>
    <row r="5418" spans="5:5" x14ac:dyDescent="0.25">
      <c r="E5418" s="5" t="s">
        <v>5939</v>
      </c>
    </row>
    <row r="5419" spans="5:5" x14ac:dyDescent="0.25">
      <c r="E5419" s="5" t="s">
        <v>5940</v>
      </c>
    </row>
    <row r="5420" spans="5:5" x14ac:dyDescent="0.25">
      <c r="E5420" s="5" t="s">
        <v>5941</v>
      </c>
    </row>
    <row r="5421" spans="5:5" x14ac:dyDescent="0.25">
      <c r="E5421" s="5" t="s">
        <v>5942</v>
      </c>
    </row>
    <row r="5422" spans="5:5" x14ac:dyDescent="0.25">
      <c r="E5422" s="5" t="s">
        <v>5943</v>
      </c>
    </row>
    <row r="5423" spans="5:5" x14ac:dyDescent="0.25">
      <c r="E5423" s="5" t="s">
        <v>5944</v>
      </c>
    </row>
    <row r="5424" spans="5:5" x14ac:dyDescent="0.25">
      <c r="E5424" s="5" t="s">
        <v>5945</v>
      </c>
    </row>
    <row r="5425" spans="5:5" x14ac:dyDescent="0.25">
      <c r="E5425" s="5" t="s">
        <v>5946</v>
      </c>
    </row>
    <row r="5426" spans="5:5" x14ac:dyDescent="0.25">
      <c r="E5426" s="5" t="s">
        <v>5947</v>
      </c>
    </row>
    <row r="5427" spans="5:5" x14ac:dyDescent="0.25">
      <c r="E5427" s="5" t="s">
        <v>5948</v>
      </c>
    </row>
    <row r="5428" spans="5:5" x14ac:dyDescent="0.25">
      <c r="E5428" s="5" t="s">
        <v>5949</v>
      </c>
    </row>
    <row r="5429" spans="5:5" x14ac:dyDescent="0.25">
      <c r="E5429" s="5" t="s">
        <v>5950</v>
      </c>
    </row>
    <row r="5430" spans="5:5" x14ac:dyDescent="0.25">
      <c r="E5430" s="5" t="s">
        <v>5951</v>
      </c>
    </row>
    <row r="5431" spans="5:5" x14ac:dyDescent="0.25">
      <c r="E5431" s="5" t="s">
        <v>5952</v>
      </c>
    </row>
    <row r="5432" spans="5:5" x14ac:dyDescent="0.25">
      <c r="E5432" s="5" t="s">
        <v>5953</v>
      </c>
    </row>
    <row r="5433" spans="5:5" x14ac:dyDescent="0.25">
      <c r="E5433" s="5" t="s">
        <v>5954</v>
      </c>
    </row>
    <row r="5434" spans="5:5" x14ac:dyDescent="0.25">
      <c r="E5434" s="5" t="s">
        <v>5955</v>
      </c>
    </row>
    <row r="5435" spans="5:5" x14ac:dyDescent="0.25">
      <c r="E5435" s="5" t="s">
        <v>5956</v>
      </c>
    </row>
    <row r="5436" spans="5:5" x14ac:dyDescent="0.25">
      <c r="E5436" s="5" t="s">
        <v>5957</v>
      </c>
    </row>
    <row r="5437" spans="5:5" x14ac:dyDescent="0.25">
      <c r="E5437" s="5" t="s">
        <v>5958</v>
      </c>
    </row>
    <row r="5438" spans="5:5" x14ac:dyDescent="0.25">
      <c r="E5438" s="5" t="s">
        <v>5959</v>
      </c>
    </row>
    <row r="5439" spans="5:5" x14ac:dyDescent="0.25">
      <c r="E5439" s="5" t="s">
        <v>5960</v>
      </c>
    </row>
    <row r="5440" spans="5:5" x14ac:dyDescent="0.25">
      <c r="E5440" s="5" t="s">
        <v>5961</v>
      </c>
    </row>
    <row r="5441" spans="5:5" x14ac:dyDescent="0.25">
      <c r="E5441" s="5" t="s">
        <v>5962</v>
      </c>
    </row>
    <row r="5442" spans="5:5" x14ac:dyDescent="0.25">
      <c r="E5442" s="5" t="s">
        <v>5963</v>
      </c>
    </row>
    <row r="5443" spans="5:5" x14ac:dyDescent="0.25">
      <c r="E5443" s="5" t="s">
        <v>5964</v>
      </c>
    </row>
    <row r="5444" spans="5:5" x14ac:dyDescent="0.25">
      <c r="E5444" s="5" t="s">
        <v>5965</v>
      </c>
    </row>
    <row r="5445" spans="5:5" x14ac:dyDescent="0.25">
      <c r="E5445" s="5" t="s">
        <v>5966</v>
      </c>
    </row>
    <row r="5446" spans="5:5" x14ac:dyDescent="0.25">
      <c r="E5446" s="5" t="s">
        <v>5967</v>
      </c>
    </row>
    <row r="5447" spans="5:5" x14ac:dyDescent="0.25">
      <c r="E5447" s="5" t="s">
        <v>5968</v>
      </c>
    </row>
    <row r="5448" spans="5:5" x14ac:dyDescent="0.25">
      <c r="E5448" s="5" t="s">
        <v>5969</v>
      </c>
    </row>
    <row r="5449" spans="5:5" x14ac:dyDescent="0.25">
      <c r="E5449" s="5" t="s">
        <v>5970</v>
      </c>
    </row>
    <row r="5450" spans="5:5" x14ac:dyDescent="0.25">
      <c r="E5450" s="5" t="s">
        <v>5971</v>
      </c>
    </row>
    <row r="5451" spans="5:5" x14ac:dyDescent="0.25">
      <c r="E5451" s="5" t="s">
        <v>5972</v>
      </c>
    </row>
    <row r="5452" spans="5:5" x14ac:dyDescent="0.25">
      <c r="E5452" s="5" t="s">
        <v>5973</v>
      </c>
    </row>
    <row r="5453" spans="5:5" x14ac:dyDescent="0.25">
      <c r="E5453" s="5" t="s">
        <v>5974</v>
      </c>
    </row>
    <row r="5454" spans="5:5" x14ac:dyDescent="0.25">
      <c r="E5454" s="5" t="s">
        <v>5975</v>
      </c>
    </row>
    <row r="5455" spans="5:5" x14ac:dyDescent="0.25">
      <c r="E5455" s="5" t="s">
        <v>5976</v>
      </c>
    </row>
    <row r="5456" spans="5:5" x14ac:dyDescent="0.25">
      <c r="E5456" s="5" t="s">
        <v>5977</v>
      </c>
    </row>
    <row r="5457" spans="5:5" x14ac:dyDescent="0.25">
      <c r="E5457" s="5" t="s">
        <v>5978</v>
      </c>
    </row>
    <row r="5458" spans="5:5" x14ac:dyDescent="0.25">
      <c r="E5458" s="5" t="s">
        <v>5979</v>
      </c>
    </row>
    <row r="5459" spans="5:5" x14ac:dyDescent="0.25">
      <c r="E5459" s="5" t="s">
        <v>5980</v>
      </c>
    </row>
    <row r="5460" spans="5:5" x14ac:dyDescent="0.25">
      <c r="E5460" s="5" t="s">
        <v>5981</v>
      </c>
    </row>
    <row r="5461" spans="5:5" x14ac:dyDescent="0.25">
      <c r="E5461" s="5" t="s">
        <v>5982</v>
      </c>
    </row>
    <row r="5462" spans="5:5" x14ac:dyDescent="0.25">
      <c r="E5462" s="5" t="s">
        <v>5983</v>
      </c>
    </row>
    <row r="5463" spans="5:5" x14ac:dyDescent="0.25">
      <c r="E5463" s="5" t="s">
        <v>5984</v>
      </c>
    </row>
    <row r="5464" spans="5:5" x14ac:dyDescent="0.25">
      <c r="E5464" s="5" t="s">
        <v>5985</v>
      </c>
    </row>
    <row r="5465" spans="5:5" x14ac:dyDescent="0.25">
      <c r="E5465" s="5" t="s">
        <v>5986</v>
      </c>
    </row>
    <row r="5466" spans="5:5" x14ac:dyDescent="0.25">
      <c r="E5466" s="5" t="s">
        <v>5987</v>
      </c>
    </row>
    <row r="5467" spans="5:5" x14ac:dyDescent="0.25">
      <c r="E5467" s="5" t="s">
        <v>5988</v>
      </c>
    </row>
    <row r="5468" spans="5:5" x14ac:dyDescent="0.25">
      <c r="E5468" s="5" t="s">
        <v>5989</v>
      </c>
    </row>
    <row r="5469" spans="5:5" x14ac:dyDescent="0.25">
      <c r="E5469" s="5" t="s">
        <v>5990</v>
      </c>
    </row>
    <row r="5470" spans="5:5" x14ac:dyDescent="0.25">
      <c r="E5470" s="5" t="s">
        <v>5991</v>
      </c>
    </row>
    <row r="5471" spans="5:5" x14ac:dyDescent="0.25">
      <c r="E5471" s="5" t="s">
        <v>5992</v>
      </c>
    </row>
    <row r="5472" spans="5:5" x14ac:dyDescent="0.25">
      <c r="E5472" s="5" t="s">
        <v>5993</v>
      </c>
    </row>
    <row r="5473" spans="5:5" x14ac:dyDescent="0.25">
      <c r="E5473" s="5" t="s">
        <v>5994</v>
      </c>
    </row>
    <row r="5474" spans="5:5" x14ac:dyDescent="0.25">
      <c r="E5474" s="5" t="s">
        <v>5995</v>
      </c>
    </row>
    <row r="5475" spans="5:5" x14ac:dyDescent="0.25">
      <c r="E5475" s="5" t="s">
        <v>5996</v>
      </c>
    </row>
    <row r="5476" spans="5:5" x14ac:dyDescent="0.25">
      <c r="E5476" s="5" t="s">
        <v>5997</v>
      </c>
    </row>
    <row r="5477" spans="5:5" x14ac:dyDescent="0.25">
      <c r="E5477" s="5" t="s">
        <v>5998</v>
      </c>
    </row>
    <row r="5478" spans="5:5" x14ac:dyDescent="0.25">
      <c r="E5478" s="5" t="s">
        <v>5999</v>
      </c>
    </row>
    <row r="5479" spans="5:5" x14ac:dyDescent="0.25">
      <c r="E5479" s="5" t="s">
        <v>6000</v>
      </c>
    </row>
    <row r="5480" spans="5:5" x14ac:dyDescent="0.25">
      <c r="E5480" s="5" t="s">
        <v>6001</v>
      </c>
    </row>
    <row r="5481" spans="5:5" x14ac:dyDescent="0.25">
      <c r="E5481" s="5" t="s">
        <v>6002</v>
      </c>
    </row>
    <row r="5482" spans="5:5" x14ac:dyDescent="0.25">
      <c r="E5482" s="5" t="s">
        <v>6003</v>
      </c>
    </row>
    <row r="5483" spans="5:5" x14ac:dyDescent="0.25">
      <c r="E5483" s="5" t="s">
        <v>6004</v>
      </c>
    </row>
    <row r="5484" spans="5:5" x14ac:dyDescent="0.25">
      <c r="E5484" s="5" t="s">
        <v>6005</v>
      </c>
    </row>
    <row r="5485" spans="5:5" x14ac:dyDescent="0.25">
      <c r="E5485" s="5" t="s">
        <v>6006</v>
      </c>
    </row>
    <row r="5486" spans="5:5" x14ac:dyDescent="0.25">
      <c r="E5486" s="5" t="s">
        <v>6007</v>
      </c>
    </row>
    <row r="5487" spans="5:5" x14ac:dyDescent="0.25">
      <c r="E5487" s="5" t="s">
        <v>6008</v>
      </c>
    </row>
    <row r="5488" spans="5:5" x14ac:dyDescent="0.25">
      <c r="E5488" s="5" t="s">
        <v>6009</v>
      </c>
    </row>
    <row r="5489" spans="5:5" x14ac:dyDescent="0.25">
      <c r="E5489" s="5" t="s">
        <v>6010</v>
      </c>
    </row>
    <row r="5490" spans="5:5" x14ac:dyDescent="0.25">
      <c r="E5490" s="5" t="s">
        <v>6011</v>
      </c>
    </row>
    <row r="5491" spans="5:5" x14ac:dyDescent="0.25">
      <c r="E5491" s="5" t="s">
        <v>6012</v>
      </c>
    </row>
    <row r="5492" spans="5:5" x14ac:dyDescent="0.25">
      <c r="E5492" s="5" t="s">
        <v>6013</v>
      </c>
    </row>
    <row r="5493" spans="5:5" x14ac:dyDescent="0.25">
      <c r="E5493" s="5" t="s">
        <v>6014</v>
      </c>
    </row>
    <row r="5494" spans="5:5" x14ac:dyDescent="0.25">
      <c r="E5494" s="5" t="s">
        <v>6015</v>
      </c>
    </row>
    <row r="5495" spans="5:5" x14ac:dyDescent="0.25">
      <c r="E5495" s="5" t="s">
        <v>6016</v>
      </c>
    </row>
    <row r="5496" spans="5:5" x14ac:dyDescent="0.25">
      <c r="E5496" s="5" t="s">
        <v>6017</v>
      </c>
    </row>
    <row r="5497" spans="5:5" x14ac:dyDescent="0.25">
      <c r="E5497" s="5" t="s">
        <v>6018</v>
      </c>
    </row>
    <row r="5498" spans="5:5" x14ac:dyDescent="0.25">
      <c r="E5498" s="5" t="s">
        <v>6019</v>
      </c>
    </row>
    <row r="5499" spans="5:5" x14ac:dyDescent="0.25">
      <c r="E5499" s="5" t="s">
        <v>6020</v>
      </c>
    </row>
    <row r="5500" spans="5:5" x14ac:dyDescent="0.25">
      <c r="E5500" s="5" t="s">
        <v>6021</v>
      </c>
    </row>
    <row r="5501" spans="5:5" x14ac:dyDescent="0.25">
      <c r="E5501" s="5" t="s">
        <v>6022</v>
      </c>
    </row>
    <row r="5502" spans="5:5" x14ac:dyDescent="0.25">
      <c r="E5502" s="5" t="s">
        <v>6023</v>
      </c>
    </row>
    <row r="5503" spans="5:5" x14ac:dyDescent="0.25">
      <c r="E5503" s="5" t="s">
        <v>6024</v>
      </c>
    </row>
    <row r="5504" spans="5:5" x14ac:dyDescent="0.25">
      <c r="E5504" s="5" t="s">
        <v>6025</v>
      </c>
    </row>
    <row r="5505" spans="5:5" x14ac:dyDescent="0.25">
      <c r="E5505" s="5" t="s">
        <v>6026</v>
      </c>
    </row>
    <row r="5506" spans="5:5" x14ac:dyDescent="0.25">
      <c r="E5506" s="5" t="s">
        <v>6027</v>
      </c>
    </row>
    <row r="5507" spans="5:5" x14ac:dyDescent="0.25">
      <c r="E5507" s="5" t="s">
        <v>6028</v>
      </c>
    </row>
    <row r="5508" spans="5:5" x14ac:dyDescent="0.25">
      <c r="E5508" s="5" t="s">
        <v>6029</v>
      </c>
    </row>
    <row r="5509" spans="5:5" x14ac:dyDescent="0.25">
      <c r="E5509" s="5" t="s">
        <v>6030</v>
      </c>
    </row>
    <row r="5510" spans="5:5" x14ac:dyDescent="0.25">
      <c r="E5510" s="5" t="s">
        <v>6031</v>
      </c>
    </row>
    <row r="5511" spans="5:5" x14ac:dyDescent="0.25">
      <c r="E5511" s="5" t="s">
        <v>6032</v>
      </c>
    </row>
    <row r="5512" spans="5:5" x14ac:dyDescent="0.25">
      <c r="E5512" s="5" t="s">
        <v>6033</v>
      </c>
    </row>
    <row r="5513" spans="5:5" x14ac:dyDescent="0.25">
      <c r="E5513" s="5" t="s">
        <v>6034</v>
      </c>
    </row>
    <row r="5514" spans="5:5" x14ac:dyDescent="0.25">
      <c r="E5514" s="5" t="s">
        <v>6035</v>
      </c>
    </row>
    <row r="5515" spans="5:5" x14ac:dyDescent="0.25">
      <c r="E5515" s="5" t="s">
        <v>6036</v>
      </c>
    </row>
    <row r="5516" spans="5:5" x14ac:dyDescent="0.25">
      <c r="E5516" s="5" t="s">
        <v>6037</v>
      </c>
    </row>
    <row r="5517" spans="5:5" x14ac:dyDescent="0.25">
      <c r="E5517" s="5" t="s">
        <v>6038</v>
      </c>
    </row>
    <row r="5518" spans="5:5" x14ac:dyDescent="0.25">
      <c r="E5518" s="5" t="s">
        <v>6039</v>
      </c>
    </row>
    <row r="5519" spans="5:5" x14ac:dyDescent="0.25">
      <c r="E5519" s="5" t="s">
        <v>6040</v>
      </c>
    </row>
    <row r="5520" spans="5:5" x14ac:dyDescent="0.25">
      <c r="E5520" s="5" t="s">
        <v>6041</v>
      </c>
    </row>
    <row r="5521" spans="5:5" x14ac:dyDescent="0.25">
      <c r="E5521" s="5" t="s">
        <v>6042</v>
      </c>
    </row>
    <row r="5522" spans="5:5" x14ac:dyDescent="0.25">
      <c r="E5522" s="5" t="s">
        <v>6043</v>
      </c>
    </row>
    <row r="5523" spans="5:5" x14ac:dyDescent="0.25">
      <c r="E5523" s="5" t="s">
        <v>6044</v>
      </c>
    </row>
    <row r="5524" spans="5:5" x14ac:dyDescent="0.25">
      <c r="E5524" s="5" t="s">
        <v>6045</v>
      </c>
    </row>
    <row r="5525" spans="5:5" x14ac:dyDescent="0.25">
      <c r="E5525" s="5" t="s">
        <v>6046</v>
      </c>
    </row>
    <row r="5526" spans="5:5" x14ac:dyDescent="0.25">
      <c r="E5526" s="5" t="s">
        <v>6047</v>
      </c>
    </row>
    <row r="5527" spans="5:5" x14ac:dyDescent="0.25">
      <c r="E5527" s="5" t="s">
        <v>6048</v>
      </c>
    </row>
    <row r="5528" spans="5:5" x14ac:dyDescent="0.25">
      <c r="E5528" s="5" t="s">
        <v>6049</v>
      </c>
    </row>
    <row r="5529" spans="5:5" x14ac:dyDescent="0.25">
      <c r="E5529" s="5" t="s">
        <v>6050</v>
      </c>
    </row>
    <row r="5530" spans="5:5" x14ac:dyDescent="0.25">
      <c r="E5530" s="5" t="s">
        <v>6051</v>
      </c>
    </row>
    <row r="5531" spans="5:5" x14ac:dyDescent="0.25">
      <c r="E5531" s="5" t="s">
        <v>6052</v>
      </c>
    </row>
    <row r="5532" spans="5:5" x14ac:dyDescent="0.25">
      <c r="E5532" s="5" t="s">
        <v>6053</v>
      </c>
    </row>
    <row r="5533" spans="5:5" x14ac:dyDescent="0.25">
      <c r="E5533" s="5" t="s">
        <v>6054</v>
      </c>
    </row>
    <row r="5534" spans="5:5" x14ac:dyDescent="0.25">
      <c r="E5534" s="5" t="s">
        <v>6055</v>
      </c>
    </row>
    <row r="5535" spans="5:5" x14ac:dyDescent="0.25">
      <c r="E5535" s="5" t="s">
        <v>6056</v>
      </c>
    </row>
    <row r="5536" spans="5:5" x14ac:dyDescent="0.25">
      <c r="E5536" s="5" t="s">
        <v>6057</v>
      </c>
    </row>
    <row r="5537" spans="5:5" x14ac:dyDescent="0.25">
      <c r="E5537" s="5" t="s">
        <v>6058</v>
      </c>
    </row>
    <row r="5538" spans="5:5" x14ac:dyDescent="0.25">
      <c r="E5538" s="5" t="s">
        <v>6059</v>
      </c>
    </row>
    <row r="5539" spans="5:5" x14ac:dyDescent="0.25">
      <c r="E5539" s="5" t="s">
        <v>6060</v>
      </c>
    </row>
    <row r="5540" spans="5:5" x14ac:dyDescent="0.25">
      <c r="E5540" s="5" t="s">
        <v>6061</v>
      </c>
    </row>
    <row r="5541" spans="5:5" x14ac:dyDescent="0.25">
      <c r="E5541" s="5" t="s">
        <v>6062</v>
      </c>
    </row>
    <row r="5542" spans="5:5" x14ac:dyDescent="0.25">
      <c r="E5542" s="5" t="s">
        <v>6063</v>
      </c>
    </row>
    <row r="5543" spans="5:5" x14ac:dyDescent="0.25">
      <c r="E5543" s="5" t="s">
        <v>6064</v>
      </c>
    </row>
    <row r="5544" spans="5:5" x14ac:dyDescent="0.25">
      <c r="E5544" s="5" t="s">
        <v>6065</v>
      </c>
    </row>
    <row r="5545" spans="5:5" x14ac:dyDescent="0.25">
      <c r="E5545" s="5" t="s">
        <v>6066</v>
      </c>
    </row>
    <row r="5546" spans="5:5" x14ac:dyDescent="0.25">
      <c r="E5546" s="5" t="s">
        <v>6067</v>
      </c>
    </row>
    <row r="5547" spans="5:5" x14ac:dyDescent="0.25">
      <c r="E5547" s="5" t="s">
        <v>6068</v>
      </c>
    </row>
    <row r="5548" spans="5:5" x14ac:dyDescent="0.25">
      <c r="E5548" s="5" t="s">
        <v>6069</v>
      </c>
    </row>
    <row r="5549" spans="5:5" x14ac:dyDescent="0.25">
      <c r="E5549" s="5" t="s">
        <v>6070</v>
      </c>
    </row>
    <row r="5550" spans="5:5" x14ac:dyDescent="0.25">
      <c r="E5550" s="5" t="s">
        <v>6071</v>
      </c>
    </row>
    <row r="5551" spans="5:5" x14ac:dyDescent="0.25">
      <c r="E5551" s="5" t="s">
        <v>6072</v>
      </c>
    </row>
    <row r="5552" spans="5:5" x14ac:dyDescent="0.25">
      <c r="E5552" s="5" t="s">
        <v>6073</v>
      </c>
    </row>
    <row r="5553" spans="5:5" x14ac:dyDescent="0.25">
      <c r="E5553" s="5" t="s">
        <v>6074</v>
      </c>
    </row>
    <row r="5554" spans="5:5" x14ac:dyDescent="0.25">
      <c r="E5554" s="5" t="s">
        <v>6075</v>
      </c>
    </row>
    <row r="5555" spans="5:5" x14ac:dyDescent="0.25">
      <c r="E5555" s="5" t="s">
        <v>6076</v>
      </c>
    </row>
    <row r="5556" spans="5:5" x14ac:dyDescent="0.25">
      <c r="E5556" s="5" t="s">
        <v>6077</v>
      </c>
    </row>
    <row r="5557" spans="5:5" x14ac:dyDescent="0.25">
      <c r="E5557" s="5" t="s">
        <v>6078</v>
      </c>
    </row>
    <row r="5558" spans="5:5" x14ac:dyDescent="0.25">
      <c r="E5558" s="5" t="s">
        <v>6079</v>
      </c>
    </row>
    <row r="5559" spans="5:5" x14ac:dyDescent="0.25">
      <c r="E5559" s="5" t="s">
        <v>6080</v>
      </c>
    </row>
    <row r="5560" spans="5:5" x14ac:dyDescent="0.25">
      <c r="E5560" s="5" t="s">
        <v>6081</v>
      </c>
    </row>
    <row r="5561" spans="5:5" x14ac:dyDescent="0.25">
      <c r="E5561" s="5" t="s">
        <v>6082</v>
      </c>
    </row>
    <row r="5562" spans="5:5" x14ac:dyDescent="0.25">
      <c r="E5562" s="5" t="s">
        <v>6083</v>
      </c>
    </row>
    <row r="5563" spans="5:5" x14ac:dyDescent="0.25">
      <c r="E5563" s="5" t="s">
        <v>6084</v>
      </c>
    </row>
    <row r="5564" spans="5:5" x14ac:dyDescent="0.25">
      <c r="E5564" s="5" t="s">
        <v>6085</v>
      </c>
    </row>
    <row r="5565" spans="5:5" x14ac:dyDescent="0.25">
      <c r="E5565" s="5" t="s">
        <v>6086</v>
      </c>
    </row>
    <row r="5566" spans="5:5" x14ac:dyDescent="0.25">
      <c r="E5566" s="5" t="s">
        <v>6087</v>
      </c>
    </row>
    <row r="5567" spans="5:5" x14ac:dyDescent="0.25">
      <c r="E5567" s="5" t="s">
        <v>6088</v>
      </c>
    </row>
    <row r="5568" spans="5:5" x14ac:dyDescent="0.25">
      <c r="E5568" s="5" t="s">
        <v>6089</v>
      </c>
    </row>
    <row r="5569" spans="5:5" x14ac:dyDescent="0.25">
      <c r="E5569" s="5" t="s">
        <v>6090</v>
      </c>
    </row>
    <row r="5570" spans="5:5" x14ac:dyDescent="0.25">
      <c r="E5570" s="5" t="s">
        <v>6091</v>
      </c>
    </row>
    <row r="5571" spans="5:5" x14ac:dyDescent="0.25">
      <c r="E5571" s="5" t="s">
        <v>6092</v>
      </c>
    </row>
    <row r="5572" spans="5:5" x14ac:dyDescent="0.25">
      <c r="E5572" s="5" t="s">
        <v>6093</v>
      </c>
    </row>
    <row r="5573" spans="5:5" x14ac:dyDescent="0.25">
      <c r="E5573" s="5" t="s">
        <v>6094</v>
      </c>
    </row>
    <row r="5574" spans="5:5" x14ac:dyDescent="0.25">
      <c r="E5574" s="5" t="s">
        <v>6095</v>
      </c>
    </row>
    <row r="5575" spans="5:5" x14ac:dyDescent="0.25">
      <c r="E5575" s="5" t="s">
        <v>6096</v>
      </c>
    </row>
    <row r="5576" spans="5:5" x14ac:dyDescent="0.25">
      <c r="E5576" s="5" t="s">
        <v>6097</v>
      </c>
    </row>
    <row r="5577" spans="5:5" x14ac:dyDescent="0.25">
      <c r="E5577" s="5" t="s">
        <v>6098</v>
      </c>
    </row>
    <row r="5578" spans="5:5" x14ac:dyDescent="0.25">
      <c r="E5578" s="5" t="s">
        <v>6099</v>
      </c>
    </row>
    <row r="5579" spans="5:5" x14ac:dyDescent="0.25">
      <c r="E5579" s="5" t="s">
        <v>6100</v>
      </c>
    </row>
    <row r="5580" spans="5:5" x14ac:dyDescent="0.25">
      <c r="E5580" s="5" t="s">
        <v>6101</v>
      </c>
    </row>
    <row r="5581" spans="5:5" x14ac:dyDescent="0.25">
      <c r="E5581" s="5" t="s">
        <v>6102</v>
      </c>
    </row>
    <row r="5582" spans="5:5" x14ac:dyDescent="0.25">
      <c r="E5582" s="5" t="s">
        <v>6103</v>
      </c>
    </row>
    <row r="5583" spans="5:5" x14ac:dyDescent="0.25">
      <c r="E5583" s="5" t="s">
        <v>6104</v>
      </c>
    </row>
    <row r="5584" spans="5:5" x14ac:dyDescent="0.25">
      <c r="E5584" s="5" t="s">
        <v>6105</v>
      </c>
    </row>
    <row r="5585" spans="5:5" x14ac:dyDescent="0.25">
      <c r="E5585" s="5" t="s">
        <v>6106</v>
      </c>
    </row>
    <row r="5586" spans="5:5" x14ac:dyDescent="0.25">
      <c r="E5586" s="5" t="s">
        <v>6107</v>
      </c>
    </row>
    <row r="5587" spans="5:5" x14ac:dyDescent="0.25">
      <c r="E5587" s="5" t="s">
        <v>6108</v>
      </c>
    </row>
    <row r="5588" spans="5:5" x14ac:dyDescent="0.25">
      <c r="E5588" s="5" t="s">
        <v>6109</v>
      </c>
    </row>
    <row r="5589" spans="5:5" x14ac:dyDescent="0.25">
      <c r="E5589" s="5" t="s">
        <v>6110</v>
      </c>
    </row>
    <row r="5590" spans="5:5" x14ac:dyDescent="0.25">
      <c r="E5590" s="5" t="s">
        <v>6111</v>
      </c>
    </row>
    <row r="5591" spans="5:5" x14ac:dyDescent="0.25">
      <c r="E5591" s="5" t="s">
        <v>6112</v>
      </c>
    </row>
    <row r="5592" spans="5:5" x14ac:dyDescent="0.25">
      <c r="E5592" s="5" t="s">
        <v>6113</v>
      </c>
    </row>
    <row r="5593" spans="5:5" x14ac:dyDescent="0.25">
      <c r="E5593" s="5" t="s">
        <v>6114</v>
      </c>
    </row>
    <row r="5594" spans="5:5" x14ac:dyDescent="0.25">
      <c r="E5594" s="5" t="s">
        <v>6115</v>
      </c>
    </row>
    <row r="5595" spans="5:5" x14ac:dyDescent="0.25">
      <c r="E5595" s="5" t="s">
        <v>6116</v>
      </c>
    </row>
    <row r="5596" spans="5:5" x14ac:dyDescent="0.25">
      <c r="E5596" s="5" t="s">
        <v>6117</v>
      </c>
    </row>
    <row r="5597" spans="5:5" x14ac:dyDescent="0.25">
      <c r="E5597" s="5" t="s">
        <v>6118</v>
      </c>
    </row>
    <row r="5598" spans="5:5" x14ac:dyDescent="0.25">
      <c r="E5598" s="5" t="s">
        <v>6119</v>
      </c>
    </row>
    <row r="5599" spans="5:5" x14ac:dyDescent="0.25">
      <c r="E5599" s="5" t="s">
        <v>6120</v>
      </c>
    </row>
    <row r="5600" spans="5:5" x14ac:dyDescent="0.25">
      <c r="E5600" s="5" t="s">
        <v>6121</v>
      </c>
    </row>
    <row r="5601" spans="5:5" x14ac:dyDescent="0.25">
      <c r="E5601" s="5" t="s">
        <v>6122</v>
      </c>
    </row>
    <row r="5602" spans="5:5" x14ac:dyDescent="0.25">
      <c r="E5602" s="5" t="s">
        <v>6123</v>
      </c>
    </row>
    <row r="5603" spans="5:5" x14ac:dyDescent="0.25">
      <c r="E5603" s="5" t="s">
        <v>6124</v>
      </c>
    </row>
    <row r="5604" spans="5:5" x14ac:dyDescent="0.25">
      <c r="E5604" s="5" t="s">
        <v>6125</v>
      </c>
    </row>
    <row r="5605" spans="5:5" x14ac:dyDescent="0.25">
      <c r="E5605" s="5" t="s">
        <v>6126</v>
      </c>
    </row>
    <row r="5606" spans="5:5" x14ac:dyDescent="0.25">
      <c r="E5606" s="5" t="s">
        <v>6127</v>
      </c>
    </row>
    <row r="5607" spans="5:5" x14ac:dyDescent="0.25">
      <c r="E5607" s="5" t="s">
        <v>6128</v>
      </c>
    </row>
    <row r="5608" spans="5:5" x14ac:dyDescent="0.25">
      <c r="E5608" s="5" t="s">
        <v>6129</v>
      </c>
    </row>
    <row r="5609" spans="5:5" x14ac:dyDescent="0.25">
      <c r="E5609" s="5" t="s">
        <v>6130</v>
      </c>
    </row>
    <row r="5610" spans="5:5" x14ac:dyDescent="0.25">
      <c r="E5610" s="5" t="s">
        <v>6131</v>
      </c>
    </row>
    <row r="5611" spans="5:5" x14ac:dyDescent="0.25">
      <c r="E5611" s="5" t="s">
        <v>6132</v>
      </c>
    </row>
    <row r="5612" spans="5:5" x14ac:dyDescent="0.25">
      <c r="E5612" s="5" t="s">
        <v>6133</v>
      </c>
    </row>
    <row r="5613" spans="5:5" x14ac:dyDescent="0.25">
      <c r="E5613" s="5" t="s">
        <v>6134</v>
      </c>
    </row>
    <row r="5614" spans="5:5" x14ac:dyDescent="0.25">
      <c r="E5614" s="5" t="s">
        <v>6135</v>
      </c>
    </row>
    <row r="5615" spans="5:5" x14ac:dyDescent="0.25">
      <c r="E5615" s="5" t="s">
        <v>6136</v>
      </c>
    </row>
    <row r="5616" spans="5:5" x14ac:dyDescent="0.25">
      <c r="E5616" s="5" t="s">
        <v>6137</v>
      </c>
    </row>
    <row r="5617" spans="5:5" x14ac:dyDescent="0.25">
      <c r="E5617" s="5" t="s">
        <v>6138</v>
      </c>
    </row>
    <row r="5618" spans="5:5" x14ac:dyDescent="0.25">
      <c r="E5618" s="5" t="s">
        <v>6139</v>
      </c>
    </row>
    <row r="5619" spans="5:5" x14ac:dyDescent="0.25">
      <c r="E5619" s="5" t="s">
        <v>6140</v>
      </c>
    </row>
    <row r="5620" spans="5:5" x14ac:dyDescent="0.25">
      <c r="E5620" s="5" t="s">
        <v>6141</v>
      </c>
    </row>
    <row r="5621" spans="5:5" x14ac:dyDescent="0.25">
      <c r="E5621" s="5" t="s">
        <v>6142</v>
      </c>
    </row>
    <row r="5622" spans="5:5" x14ac:dyDescent="0.25">
      <c r="E5622" s="5" t="s">
        <v>6143</v>
      </c>
    </row>
    <row r="5623" spans="5:5" x14ac:dyDescent="0.25">
      <c r="E5623" s="5" t="s">
        <v>6144</v>
      </c>
    </row>
    <row r="5624" spans="5:5" x14ac:dyDescent="0.25">
      <c r="E5624" s="5" t="s">
        <v>6145</v>
      </c>
    </row>
    <row r="5625" spans="5:5" x14ac:dyDescent="0.25">
      <c r="E5625" s="5" t="s">
        <v>6146</v>
      </c>
    </row>
    <row r="5626" spans="5:5" x14ac:dyDescent="0.25">
      <c r="E5626" s="5" t="s">
        <v>6147</v>
      </c>
    </row>
    <row r="5627" spans="5:5" x14ac:dyDescent="0.25">
      <c r="E5627" s="5" t="s">
        <v>6148</v>
      </c>
    </row>
    <row r="5628" spans="5:5" x14ac:dyDescent="0.25">
      <c r="E5628" s="5" t="s">
        <v>6149</v>
      </c>
    </row>
    <row r="5629" spans="5:5" x14ac:dyDescent="0.25">
      <c r="E5629" s="5" t="s">
        <v>6150</v>
      </c>
    </row>
    <row r="5630" spans="5:5" x14ac:dyDescent="0.25">
      <c r="E5630" s="5" t="s">
        <v>6151</v>
      </c>
    </row>
    <row r="5631" spans="5:5" x14ac:dyDescent="0.25">
      <c r="E5631" s="5" t="s">
        <v>6152</v>
      </c>
    </row>
    <row r="5632" spans="5:5" x14ac:dyDescent="0.25">
      <c r="E5632" s="5" t="s">
        <v>6153</v>
      </c>
    </row>
    <row r="5633" spans="5:5" x14ac:dyDescent="0.25">
      <c r="E5633" s="5" t="s">
        <v>6154</v>
      </c>
    </row>
    <row r="5634" spans="5:5" x14ac:dyDescent="0.25">
      <c r="E5634" s="5" t="s">
        <v>6155</v>
      </c>
    </row>
    <row r="5635" spans="5:5" x14ac:dyDescent="0.25">
      <c r="E5635" s="5" t="s">
        <v>6156</v>
      </c>
    </row>
    <row r="5636" spans="5:5" x14ac:dyDescent="0.25">
      <c r="E5636" s="5" t="s">
        <v>6157</v>
      </c>
    </row>
    <row r="5637" spans="5:5" x14ac:dyDescent="0.25">
      <c r="E5637" s="5" t="s">
        <v>6158</v>
      </c>
    </row>
    <row r="5638" spans="5:5" x14ac:dyDescent="0.25">
      <c r="E5638" s="5" t="s">
        <v>6159</v>
      </c>
    </row>
    <row r="5639" spans="5:5" x14ac:dyDescent="0.25">
      <c r="E5639" s="5" t="s">
        <v>6160</v>
      </c>
    </row>
    <row r="5640" spans="5:5" x14ac:dyDescent="0.25">
      <c r="E5640" s="5" t="s">
        <v>6161</v>
      </c>
    </row>
    <row r="5641" spans="5:5" x14ac:dyDescent="0.25">
      <c r="E5641" s="5" t="s">
        <v>6162</v>
      </c>
    </row>
    <row r="5642" spans="5:5" x14ac:dyDescent="0.25">
      <c r="E5642" s="5" t="s">
        <v>6163</v>
      </c>
    </row>
    <row r="5643" spans="5:5" x14ac:dyDescent="0.25">
      <c r="E5643" s="5" t="s">
        <v>6164</v>
      </c>
    </row>
    <row r="5644" spans="5:5" x14ac:dyDescent="0.25">
      <c r="E5644" s="5" t="s">
        <v>6165</v>
      </c>
    </row>
    <row r="5645" spans="5:5" x14ac:dyDescent="0.25">
      <c r="E5645" s="5" t="s">
        <v>6166</v>
      </c>
    </row>
    <row r="5646" spans="5:5" x14ac:dyDescent="0.25">
      <c r="E5646" s="5" t="s">
        <v>6167</v>
      </c>
    </row>
    <row r="5647" spans="5:5" x14ac:dyDescent="0.25">
      <c r="E5647" s="5" t="s">
        <v>6168</v>
      </c>
    </row>
    <row r="5648" spans="5:5" x14ac:dyDescent="0.25">
      <c r="E5648" s="5" t="s">
        <v>6169</v>
      </c>
    </row>
    <row r="5649" spans="5:5" x14ac:dyDescent="0.25">
      <c r="E5649" s="5" t="s">
        <v>6170</v>
      </c>
    </row>
    <row r="5650" spans="5:5" x14ac:dyDescent="0.25">
      <c r="E5650" s="5" t="s">
        <v>6171</v>
      </c>
    </row>
    <row r="5651" spans="5:5" x14ac:dyDescent="0.25">
      <c r="E5651" s="5" t="s">
        <v>6172</v>
      </c>
    </row>
    <row r="5652" spans="5:5" x14ac:dyDescent="0.25">
      <c r="E5652" s="5" t="s">
        <v>6173</v>
      </c>
    </row>
    <row r="5653" spans="5:5" x14ac:dyDescent="0.25">
      <c r="E5653" s="5" t="s">
        <v>6174</v>
      </c>
    </row>
    <row r="5654" spans="5:5" x14ac:dyDescent="0.25">
      <c r="E5654" s="5" t="s">
        <v>6175</v>
      </c>
    </row>
    <row r="5655" spans="5:5" x14ac:dyDescent="0.25">
      <c r="E5655" s="5" t="s">
        <v>6176</v>
      </c>
    </row>
    <row r="5656" spans="5:5" x14ac:dyDescent="0.25">
      <c r="E5656" s="5" t="s">
        <v>6177</v>
      </c>
    </row>
    <row r="5657" spans="5:5" x14ac:dyDescent="0.25">
      <c r="E5657" s="5" t="s">
        <v>6178</v>
      </c>
    </row>
    <row r="5658" spans="5:5" x14ac:dyDescent="0.25">
      <c r="E5658" s="5" t="s">
        <v>6179</v>
      </c>
    </row>
    <row r="5659" spans="5:5" x14ac:dyDescent="0.25">
      <c r="E5659" s="5" t="s">
        <v>6180</v>
      </c>
    </row>
    <row r="5660" spans="5:5" x14ac:dyDescent="0.25">
      <c r="E5660" s="5" t="s">
        <v>6181</v>
      </c>
    </row>
    <row r="5661" spans="5:5" x14ac:dyDescent="0.25">
      <c r="E5661" s="5" t="s">
        <v>6182</v>
      </c>
    </row>
    <row r="5662" spans="5:5" x14ac:dyDescent="0.25">
      <c r="E5662" s="5" t="s">
        <v>6183</v>
      </c>
    </row>
    <row r="5663" spans="5:5" x14ac:dyDescent="0.25">
      <c r="E5663" s="5" t="s">
        <v>6184</v>
      </c>
    </row>
    <row r="5664" spans="5:5" x14ac:dyDescent="0.25">
      <c r="E5664" s="5" t="s">
        <v>6185</v>
      </c>
    </row>
    <row r="5665" spans="5:5" x14ac:dyDescent="0.25">
      <c r="E5665" s="5" t="s">
        <v>6186</v>
      </c>
    </row>
    <row r="5666" spans="5:5" x14ac:dyDescent="0.25">
      <c r="E5666" s="5" t="s">
        <v>6187</v>
      </c>
    </row>
    <row r="5667" spans="5:5" x14ac:dyDescent="0.25">
      <c r="E5667" s="5" t="s">
        <v>6188</v>
      </c>
    </row>
    <row r="5668" spans="5:5" x14ac:dyDescent="0.25">
      <c r="E5668" s="5" t="s">
        <v>6189</v>
      </c>
    </row>
    <row r="5669" spans="5:5" x14ac:dyDescent="0.25">
      <c r="E5669" s="5" t="s">
        <v>6190</v>
      </c>
    </row>
    <row r="5670" spans="5:5" x14ac:dyDescent="0.25">
      <c r="E5670" s="5" t="s">
        <v>6191</v>
      </c>
    </row>
    <row r="5671" spans="5:5" x14ac:dyDescent="0.25">
      <c r="E5671" s="5" t="s">
        <v>6192</v>
      </c>
    </row>
    <row r="5672" spans="5:5" x14ac:dyDescent="0.25">
      <c r="E5672" s="5" t="s">
        <v>6193</v>
      </c>
    </row>
    <row r="5673" spans="5:5" x14ac:dyDescent="0.25">
      <c r="E5673" s="5" t="s">
        <v>6194</v>
      </c>
    </row>
    <row r="5674" spans="5:5" x14ac:dyDescent="0.25">
      <c r="E5674" s="5" t="s">
        <v>6195</v>
      </c>
    </row>
    <row r="5675" spans="5:5" x14ac:dyDescent="0.25">
      <c r="E5675" s="5" t="s">
        <v>6196</v>
      </c>
    </row>
    <row r="5676" spans="5:5" x14ac:dyDescent="0.25">
      <c r="E5676" s="5" t="s">
        <v>6197</v>
      </c>
    </row>
    <row r="5677" spans="5:5" x14ac:dyDescent="0.25">
      <c r="E5677" s="5" t="s">
        <v>6198</v>
      </c>
    </row>
    <row r="5678" spans="5:5" x14ac:dyDescent="0.25">
      <c r="E5678" s="5" t="s">
        <v>6199</v>
      </c>
    </row>
    <row r="5679" spans="5:5" x14ac:dyDescent="0.25">
      <c r="E5679" s="5" t="s">
        <v>6200</v>
      </c>
    </row>
    <row r="5680" spans="5:5" x14ac:dyDescent="0.25">
      <c r="E5680" s="5" t="s">
        <v>6201</v>
      </c>
    </row>
    <row r="5681" spans="5:5" x14ac:dyDescent="0.25">
      <c r="E5681" s="5" t="s">
        <v>6202</v>
      </c>
    </row>
    <row r="5682" spans="5:5" x14ac:dyDescent="0.25">
      <c r="E5682" s="5" t="s">
        <v>6203</v>
      </c>
    </row>
    <row r="5683" spans="5:5" x14ac:dyDescent="0.25">
      <c r="E5683" s="5" t="s">
        <v>6204</v>
      </c>
    </row>
    <row r="5684" spans="5:5" x14ac:dyDescent="0.25">
      <c r="E5684" s="5" t="s">
        <v>6205</v>
      </c>
    </row>
    <row r="5685" spans="5:5" x14ac:dyDescent="0.25">
      <c r="E5685" s="5" t="s">
        <v>6206</v>
      </c>
    </row>
    <row r="5686" spans="5:5" x14ac:dyDescent="0.25">
      <c r="E5686" s="5" t="s">
        <v>6207</v>
      </c>
    </row>
    <row r="5687" spans="5:5" x14ac:dyDescent="0.25">
      <c r="E5687" s="5" t="s">
        <v>6208</v>
      </c>
    </row>
    <row r="5688" spans="5:5" x14ac:dyDescent="0.25">
      <c r="E5688" s="5" t="s">
        <v>6209</v>
      </c>
    </row>
    <row r="5689" spans="5:5" x14ac:dyDescent="0.25">
      <c r="E5689" s="5" t="s">
        <v>6210</v>
      </c>
    </row>
    <row r="5690" spans="5:5" x14ac:dyDescent="0.25">
      <c r="E5690" s="5" t="s">
        <v>6211</v>
      </c>
    </row>
    <row r="5691" spans="5:5" x14ac:dyDescent="0.25">
      <c r="E5691" s="5" t="s">
        <v>6212</v>
      </c>
    </row>
    <row r="5692" spans="5:5" x14ac:dyDescent="0.25">
      <c r="E5692" s="5" t="s">
        <v>6213</v>
      </c>
    </row>
    <row r="5693" spans="5:5" x14ac:dyDescent="0.25">
      <c r="E5693" s="5" t="s">
        <v>6214</v>
      </c>
    </row>
    <row r="5694" spans="5:5" x14ac:dyDescent="0.25">
      <c r="E5694" s="5" t="s">
        <v>6215</v>
      </c>
    </row>
    <row r="5695" spans="5:5" x14ac:dyDescent="0.25">
      <c r="E5695" s="5" t="s">
        <v>6216</v>
      </c>
    </row>
    <row r="5696" spans="5:5" x14ac:dyDescent="0.25">
      <c r="E5696" s="5" t="s">
        <v>6217</v>
      </c>
    </row>
    <row r="5697" spans="5:5" x14ac:dyDescent="0.25">
      <c r="E5697" s="5" t="s">
        <v>6218</v>
      </c>
    </row>
    <row r="5698" spans="5:5" x14ac:dyDescent="0.25">
      <c r="E5698" s="5" t="s">
        <v>6219</v>
      </c>
    </row>
    <row r="5699" spans="5:5" x14ac:dyDescent="0.25">
      <c r="E5699" s="5" t="s">
        <v>6220</v>
      </c>
    </row>
    <row r="5700" spans="5:5" x14ac:dyDescent="0.25">
      <c r="E5700" s="5" t="s">
        <v>6221</v>
      </c>
    </row>
    <row r="5701" spans="5:5" x14ac:dyDescent="0.25">
      <c r="E5701" s="5" t="s">
        <v>6222</v>
      </c>
    </row>
    <row r="5702" spans="5:5" x14ac:dyDescent="0.25">
      <c r="E5702" s="5" t="s">
        <v>6223</v>
      </c>
    </row>
    <row r="5703" spans="5:5" x14ac:dyDescent="0.25">
      <c r="E5703" s="5" t="s">
        <v>6224</v>
      </c>
    </row>
    <row r="5704" spans="5:5" x14ac:dyDescent="0.25">
      <c r="E5704" s="5" t="s">
        <v>6225</v>
      </c>
    </row>
    <row r="5705" spans="5:5" x14ac:dyDescent="0.25">
      <c r="E5705" s="5" t="s">
        <v>6226</v>
      </c>
    </row>
    <row r="5706" spans="5:5" x14ac:dyDescent="0.25">
      <c r="E5706" s="5" t="s">
        <v>6227</v>
      </c>
    </row>
    <row r="5707" spans="5:5" x14ac:dyDescent="0.25">
      <c r="E5707" s="5" t="s">
        <v>6228</v>
      </c>
    </row>
    <row r="5708" spans="5:5" x14ac:dyDescent="0.25">
      <c r="E5708" s="5" t="s">
        <v>6229</v>
      </c>
    </row>
    <row r="5709" spans="5:5" x14ac:dyDescent="0.25">
      <c r="E5709" s="5" t="s">
        <v>6230</v>
      </c>
    </row>
    <row r="5710" spans="5:5" x14ac:dyDescent="0.25">
      <c r="E5710" s="5" t="s">
        <v>6231</v>
      </c>
    </row>
    <row r="5711" spans="5:5" x14ac:dyDescent="0.25">
      <c r="E5711" s="5" t="s">
        <v>6232</v>
      </c>
    </row>
    <row r="5712" spans="5:5" x14ac:dyDescent="0.25">
      <c r="E5712" s="5" t="s">
        <v>6233</v>
      </c>
    </row>
    <row r="5713" spans="5:5" x14ac:dyDescent="0.25">
      <c r="E5713" s="5" t="s">
        <v>6234</v>
      </c>
    </row>
    <row r="5714" spans="5:5" x14ac:dyDescent="0.25">
      <c r="E5714" s="5" t="s">
        <v>6235</v>
      </c>
    </row>
    <row r="5715" spans="5:5" x14ac:dyDescent="0.25">
      <c r="E5715" s="5" t="s">
        <v>6236</v>
      </c>
    </row>
    <row r="5716" spans="5:5" x14ac:dyDescent="0.25">
      <c r="E5716" s="5" t="s">
        <v>6237</v>
      </c>
    </row>
    <row r="5717" spans="5:5" x14ac:dyDescent="0.25">
      <c r="E5717" s="5" t="s">
        <v>6238</v>
      </c>
    </row>
    <row r="5718" spans="5:5" x14ac:dyDescent="0.25">
      <c r="E5718" s="5" t="s">
        <v>6239</v>
      </c>
    </row>
    <row r="5719" spans="5:5" x14ac:dyDescent="0.25">
      <c r="E5719" s="5" t="s">
        <v>6240</v>
      </c>
    </row>
    <row r="5720" spans="5:5" x14ac:dyDescent="0.25">
      <c r="E5720" s="5" t="s">
        <v>6241</v>
      </c>
    </row>
    <row r="5721" spans="5:5" x14ac:dyDescent="0.25">
      <c r="E5721" s="5" t="s">
        <v>6242</v>
      </c>
    </row>
    <row r="5722" spans="5:5" x14ac:dyDescent="0.25">
      <c r="E5722" s="5" t="s">
        <v>6243</v>
      </c>
    </row>
    <row r="5723" spans="5:5" x14ac:dyDescent="0.25">
      <c r="E5723" s="5" t="s">
        <v>6244</v>
      </c>
    </row>
    <row r="5724" spans="5:5" x14ac:dyDescent="0.25">
      <c r="E5724" s="5" t="s">
        <v>6245</v>
      </c>
    </row>
    <row r="5725" spans="5:5" x14ac:dyDescent="0.25">
      <c r="E5725" s="5" t="s">
        <v>6246</v>
      </c>
    </row>
    <row r="5726" spans="5:5" x14ac:dyDescent="0.25">
      <c r="E5726" s="5" t="s">
        <v>6247</v>
      </c>
    </row>
    <row r="5727" spans="5:5" x14ac:dyDescent="0.25">
      <c r="E5727" s="5" t="s">
        <v>6248</v>
      </c>
    </row>
    <row r="5728" spans="5:5" x14ac:dyDescent="0.25">
      <c r="E5728" s="5" t="s">
        <v>6249</v>
      </c>
    </row>
    <row r="5729" spans="5:5" x14ac:dyDescent="0.25">
      <c r="E5729" s="5" t="s">
        <v>6250</v>
      </c>
    </row>
    <row r="5730" spans="5:5" x14ac:dyDescent="0.25">
      <c r="E5730" s="5" t="s">
        <v>6251</v>
      </c>
    </row>
    <row r="5731" spans="5:5" x14ac:dyDescent="0.25">
      <c r="E5731" s="5" t="s">
        <v>6252</v>
      </c>
    </row>
    <row r="5732" spans="5:5" x14ac:dyDescent="0.25">
      <c r="E5732" s="5" t="s">
        <v>6253</v>
      </c>
    </row>
    <row r="5733" spans="5:5" x14ac:dyDescent="0.25">
      <c r="E5733" s="5" t="s">
        <v>6254</v>
      </c>
    </row>
    <row r="5734" spans="5:5" x14ac:dyDescent="0.25">
      <c r="E5734" s="5" t="s">
        <v>6255</v>
      </c>
    </row>
    <row r="5735" spans="5:5" x14ac:dyDescent="0.25">
      <c r="E5735" s="5" t="s">
        <v>6256</v>
      </c>
    </row>
    <row r="5736" spans="5:5" x14ac:dyDescent="0.25">
      <c r="E5736" s="5" t="s">
        <v>6257</v>
      </c>
    </row>
    <row r="5737" spans="5:5" x14ac:dyDescent="0.25">
      <c r="E5737" s="5" t="s">
        <v>6258</v>
      </c>
    </row>
    <row r="5738" spans="5:5" x14ac:dyDescent="0.25">
      <c r="E5738" s="5" t="s">
        <v>6259</v>
      </c>
    </row>
    <row r="5739" spans="5:5" x14ac:dyDescent="0.25">
      <c r="E5739" s="5" t="s">
        <v>6260</v>
      </c>
    </row>
    <row r="5740" spans="5:5" x14ac:dyDescent="0.25">
      <c r="E5740" s="5" t="s">
        <v>6261</v>
      </c>
    </row>
    <row r="5741" spans="5:5" x14ac:dyDescent="0.25">
      <c r="E5741" s="5" t="s">
        <v>6262</v>
      </c>
    </row>
    <row r="5742" spans="5:5" x14ac:dyDescent="0.25">
      <c r="E5742" s="5" t="s">
        <v>6263</v>
      </c>
    </row>
    <row r="5743" spans="5:5" x14ac:dyDescent="0.25">
      <c r="E5743" s="5" t="s">
        <v>6264</v>
      </c>
    </row>
    <row r="5744" spans="5:5" x14ac:dyDescent="0.25">
      <c r="E5744" s="5" t="s">
        <v>6265</v>
      </c>
    </row>
    <row r="5745" spans="5:5" x14ac:dyDescent="0.25">
      <c r="E5745" s="5" t="s">
        <v>6266</v>
      </c>
    </row>
    <row r="5746" spans="5:5" x14ac:dyDescent="0.25">
      <c r="E5746" s="5" t="s">
        <v>6267</v>
      </c>
    </row>
    <row r="5747" spans="5:5" x14ac:dyDescent="0.25">
      <c r="E5747" s="5" t="s">
        <v>6268</v>
      </c>
    </row>
    <row r="5748" spans="5:5" x14ac:dyDescent="0.25">
      <c r="E5748" s="5" t="s">
        <v>6269</v>
      </c>
    </row>
    <row r="5749" spans="5:5" x14ac:dyDescent="0.25">
      <c r="E5749" s="5" t="s">
        <v>6270</v>
      </c>
    </row>
    <row r="5750" spans="5:5" x14ac:dyDescent="0.25">
      <c r="E5750" s="5" t="s">
        <v>6271</v>
      </c>
    </row>
    <row r="5751" spans="5:5" x14ac:dyDescent="0.25">
      <c r="E5751" s="5" t="s">
        <v>6272</v>
      </c>
    </row>
    <row r="5752" spans="5:5" x14ac:dyDescent="0.25">
      <c r="E5752" s="5" t="s">
        <v>6273</v>
      </c>
    </row>
    <row r="5753" spans="5:5" x14ac:dyDescent="0.25">
      <c r="E5753" s="5" t="s">
        <v>6274</v>
      </c>
    </row>
    <row r="5754" spans="5:5" x14ac:dyDescent="0.25">
      <c r="E5754" s="5" t="s">
        <v>6275</v>
      </c>
    </row>
    <row r="5755" spans="5:5" x14ac:dyDescent="0.25">
      <c r="E5755" s="5" t="s">
        <v>6276</v>
      </c>
    </row>
    <row r="5756" spans="5:5" x14ac:dyDescent="0.25">
      <c r="E5756" s="5" t="s">
        <v>6277</v>
      </c>
    </row>
    <row r="5757" spans="5:5" x14ac:dyDescent="0.25">
      <c r="E5757" s="5" t="s">
        <v>6278</v>
      </c>
    </row>
    <row r="5758" spans="5:5" x14ac:dyDescent="0.25">
      <c r="E5758" s="5" t="s">
        <v>6279</v>
      </c>
    </row>
    <row r="5759" spans="5:5" x14ac:dyDescent="0.25">
      <c r="E5759" s="5" t="s">
        <v>6280</v>
      </c>
    </row>
    <row r="5760" spans="5:5" x14ac:dyDescent="0.25">
      <c r="E5760" s="5" t="s">
        <v>6281</v>
      </c>
    </row>
    <row r="5761" spans="5:5" x14ac:dyDescent="0.25">
      <c r="E5761" s="5" t="s">
        <v>6282</v>
      </c>
    </row>
    <row r="5762" spans="5:5" x14ac:dyDescent="0.25">
      <c r="E5762" s="5" t="s">
        <v>6283</v>
      </c>
    </row>
    <row r="5763" spans="5:5" x14ac:dyDescent="0.25">
      <c r="E5763" s="5" t="s">
        <v>6284</v>
      </c>
    </row>
    <row r="5764" spans="5:5" x14ac:dyDescent="0.25">
      <c r="E5764" s="5" t="s">
        <v>6285</v>
      </c>
    </row>
    <row r="5765" spans="5:5" x14ac:dyDescent="0.25">
      <c r="E5765" s="5" t="s">
        <v>6286</v>
      </c>
    </row>
    <row r="5766" spans="5:5" x14ac:dyDescent="0.25">
      <c r="E5766" s="5" t="s">
        <v>6287</v>
      </c>
    </row>
    <row r="5767" spans="5:5" x14ac:dyDescent="0.25">
      <c r="E5767" s="5" t="s">
        <v>6288</v>
      </c>
    </row>
    <row r="5768" spans="5:5" x14ac:dyDescent="0.25">
      <c r="E5768" s="5" t="s">
        <v>6289</v>
      </c>
    </row>
    <row r="5769" spans="5:5" x14ac:dyDescent="0.25">
      <c r="E5769" s="5" t="s">
        <v>6290</v>
      </c>
    </row>
    <row r="5770" spans="5:5" x14ac:dyDescent="0.25">
      <c r="E5770" s="5" t="s">
        <v>6291</v>
      </c>
    </row>
    <row r="5771" spans="5:5" x14ac:dyDescent="0.25">
      <c r="E5771" s="5" t="s">
        <v>6292</v>
      </c>
    </row>
    <row r="5772" spans="5:5" x14ac:dyDescent="0.25">
      <c r="E5772" s="5" t="s">
        <v>6293</v>
      </c>
    </row>
    <row r="5773" spans="5:5" x14ac:dyDescent="0.25">
      <c r="E5773" s="5" t="s">
        <v>6294</v>
      </c>
    </row>
    <row r="5774" spans="5:5" x14ac:dyDescent="0.25">
      <c r="E5774" s="5" t="s">
        <v>6295</v>
      </c>
    </row>
    <row r="5775" spans="5:5" x14ac:dyDescent="0.25">
      <c r="E5775" s="5" t="s">
        <v>6296</v>
      </c>
    </row>
    <row r="5776" spans="5:5" x14ac:dyDescent="0.25">
      <c r="E5776" s="5" t="s">
        <v>6297</v>
      </c>
    </row>
    <row r="5777" spans="5:5" x14ac:dyDescent="0.25">
      <c r="E5777" s="5" t="s">
        <v>6298</v>
      </c>
    </row>
    <row r="5778" spans="5:5" x14ac:dyDescent="0.25">
      <c r="E5778" s="5" t="s">
        <v>6299</v>
      </c>
    </row>
    <row r="5779" spans="5:5" x14ac:dyDescent="0.25">
      <c r="E5779" s="5" t="s">
        <v>6300</v>
      </c>
    </row>
    <row r="5780" spans="5:5" x14ac:dyDescent="0.25">
      <c r="E5780" s="5" t="s">
        <v>6301</v>
      </c>
    </row>
    <row r="5781" spans="5:5" x14ac:dyDescent="0.25">
      <c r="E5781" s="5" t="s">
        <v>6302</v>
      </c>
    </row>
    <row r="5782" spans="5:5" x14ac:dyDescent="0.25">
      <c r="E5782" s="5" t="s">
        <v>6303</v>
      </c>
    </row>
    <row r="5783" spans="5:5" x14ac:dyDescent="0.25">
      <c r="E5783" s="5" t="s">
        <v>6304</v>
      </c>
    </row>
    <row r="5784" spans="5:5" x14ac:dyDescent="0.25">
      <c r="E5784" s="5" t="s">
        <v>6305</v>
      </c>
    </row>
    <row r="5785" spans="5:5" x14ac:dyDescent="0.25">
      <c r="E5785" s="5" t="s">
        <v>6306</v>
      </c>
    </row>
    <row r="5786" spans="5:5" x14ac:dyDescent="0.25">
      <c r="E5786" s="5" t="s">
        <v>6307</v>
      </c>
    </row>
    <row r="5787" spans="5:5" x14ac:dyDescent="0.25">
      <c r="E5787" s="5" t="s">
        <v>6308</v>
      </c>
    </row>
    <row r="5788" spans="5:5" x14ac:dyDescent="0.25">
      <c r="E5788" s="5" t="s">
        <v>6309</v>
      </c>
    </row>
    <row r="5789" spans="5:5" x14ac:dyDescent="0.25">
      <c r="E5789" s="5" t="s">
        <v>6310</v>
      </c>
    </row>
    <row r="5790" spans="5:5" x14ac:dyDescent="0.25">
      <c r="E5790" s="5" t="s">
        <v>6311</v>
      </c>
    </row>
    <row r="5791" spans="5:5" x14ac:dyDescent="0.25">
      <c r="E5791" s="5" t="s">
        <v>6312</v>
      </c>
    </row>
    <row r="5792" spans="5:5" x14ac:dyDescent="0.25">
      <c r="E5792" s="5" t="s">
        <v>6313</v>
      </c>
    </row>
    <row r="5793" spans="5:5" x14ac:dyDescent="0.25">
      <c r="E5793" s="5" t="s">
        <v>6314</v>
      </c>
    </row>
    <row r="5794" spans="5:5" x14ac:dyDescent="0.25">
      <c r="E5794" s="5" t="s">
        <v>6315</v>
      </c>
    </row>
    <row r="5795" spans="5:5" x14ac:dyDescent="0.25">
      <c r="E5795" s="5" t="s">
        <v>6316</v>
      </c>
    </row>
    <row r="5796" spans="5:5" x14ac:dyDescent="0.25">
      <c r="E5796" s="5" t="s">
        <v>6317</v>
      </c>
    </row>
    <row r="5797" spans="5:5" x14ac:dyDescent="0.25">
      <c r="E5797" s="5" t="s">
        <v>6318</v>
      </c>
    </row>
    <row r="5798" spans="5:5" x14ac:dyDescent="0.25">
      <c r="E5798" s="5" t="s">
        <v>6319</v>
      </c>
    </row>
    <row r="5799" spans="5:5" x14ac:dyDescent="0.25">
      <c r="E5799" s="5" t="s">
        <v>6320</v>
      </c>
    </row>
    <row r="5800" spans="5:5" x14ac:dyDescent="0.25">
      <c r="E5800" s="5" t="s">
        <v>6321</v>
      </c>
    </row>
    <row r="5801" spans="5:5" x14ac:dyDescent="0.25">
      <c r="E5801" s="5" t="s">
        <v>6322</v>
      </c>
    </row>
    <row r="5802" spans="5:5" x14ac:dyDescent="0.25">
      <c r="E5802" s="5" t="s">
        <v>6323</v>
      </c>
    </row>
    <row r="5803" spans="5:5" x14ac:dyDescent="0.25">
      <c r="E5803" s="5" t="s">
        <v>6324</v>
      </c>
    </row>
    <row r="5804" spans="5:5" x14ac:dyDescent="0.25">
      <c r="E5804" s="5" t="s">
        <v>6325</v>
      </c>
    </row>
    <row r="5805" spans="5:5" x14ac:dyDescent="0.25">
      <c r="E5805" s="5" t="s">
        <v>6326</v>
      </c>
    </row>
    <row r="5806" spans="5:5" x14ac:dyDescent="0.25">
      <c r="E5806" s="5" t="s">
        <v>6327</v>
      </c>
    </row>
    <row r="5807" spans="5:5" x14ac:dyDescent="0.25">
      <c r="E5807" s="5" t="s">
        <v>6328</v>
      </c>
    </row>
    <row r="5808" spans="5:5" x14ac:dyDescent="0.25">
      <c r="E5808" s="5" t="s">
        <v>6329</v>
      </c>
    </row>
    <row r="5809" spans="5:5" x14ac:dyDescent="0.25">
      <c r="E5809" s="5" t="s">
        <v>6330</v>
      </c>
    </row>
    <row r="5810" spans="5:5" x14ac:dyDescent="0.25">
      <c r="E5810" s="5" t="s">
        <v>6331</v>
      </c>
    </row>
    <row r="5811" spans="5:5" x14ac:dyDescent="0.25">
      <c r="E5811" s="5" t="s">
        <v>6332</v>
      </c>
    </row>
    <row r="5812" spans="5:5" x14ac:dyDescent="0.25">
      <c r="E5812" s="5" t="s">
        <v>6333</v>
      </c>
    </row>
    <row r="5813" spans="5:5" x14ac:dyDescent="0.25">
      <c r="E5813" s="5" t="s">
        <v>6334</v>
      </c>
    </row>
    <row r="5814" spans="5:5" x14ac:dyDescent="0.25">
      <c r="E5814" s="5" t="s">
        <v>6335</v>
      </c>
    </row>
    <row r="5815" spans="5:5" x14ac:dyDescent="0.25">
      <c r="E5815" s="5" t="s">
        <v>6336</v>
      </c>
    </row>
    <row r="5816" spans="5:5" x14ac:dyDescent="0.25">
      <c r="E5816" s="5" t="s">
        <v>6337</v>
      </c>
    </row>
    <row r="5817" spans="5:5" x14ac:dyDescent="0.25">
      <c r="E5817" s="5" t="s">
        <v>6338</v>
      </c>
    </row>
    <row r="5818" spans="5:5" x14ac:dyDescent="0.25">
      <c r="E5818" s="5" t="s">
        <v>6339</v>
      </c>
    </row>
    <row r="5819" spans="5:5" x14ac:dyDescent="0.25">
      <c r="E5819" s="5" t="s">
        <v>6340</v>
      </c>
    </row>
    <row r="5820" spans="5:5" x14ac:dyDescent="0.25">
      <c r="E5820" s="5" t="s">
        <v>6341</v>
      </c>
    </row>
    <row r="5821" spans="5:5" x14ac:dyDescent="0.25">
      <c r="E5821" s="5" t="s">
        <v>6342</v>
      </c>
    </row>
    <row r="5822" spans="5:5" x14ac:dyDescent="0.25">
      <c r="E5822" s="5" t="s">
        <v>6343</v>
      </c>
    </row>
    <row r="5823" spans="5:5" x14ac:dyDescent="0.25">
      <c r="E5823" s="5" t="s">
        <v>6344</v>
      </c>
    </row>
    <row r="5824" spans="5:5" x14ac:dyDescent="0.25">
      <c r="E5824" s="5" t="s">
        <v>6345</v>
      </c>
    </row>
    <row r="5825" spans="5:5" x14ac:dyDescent="0.25">
      <c r="E5825" s="5" t="s">
        <v>6346</v>
      </c>
    </row>
    <row r="5826" spans="5:5" x14ac:dyDescent="0.25">
      <c r="E5826" s="5" t="s">
        <v>6347</v>
      </c>
    </row>
    <row r="5827" spans="5:5" x14ac:dyDescent="0.25">
      <c r="E5827" s="5" t="s">
        <v>6348</v>
      </c>
    </row>
    <row r="5828" spans="5:5" x14ac:dyDescent="0.25">
      <c r="E5828" s="5" t="s">
        <v>6349</v>
      </c>
    </row>
    <row r="5829" spans="5:5" x14ac:dyDescent="0.25">
      <c r="E5829" s="5" t="s">
        <v>6350</v>
      </c>
    </row>
    <row r="5830" spans="5:5" x14ac:dyDescent="0.25">
      <c r="E5830" s="5" t="s">
        <v>6351</v>
      </c>
    </row>
    <row r="5831" spans="5:5" x14ac:dyDescent="0.25">
      <c r="E5831" s="5" t="s">
        <v>6352</v>
      </c>
    </row>
    <row r="5832" spans="5:5" x14ac:dyDescent="0.25">
      <c r="E5832" s="5" t="s">
        <v>6353</v>
      </c>
    </row>
    <row r="5833" spans="5:5" x14ac:dyDescent="0.25">
      <c r="E5833" s="5" t="s">
        <v>6354</v>
      </c>
    </row>
    <row r="5834" spans="5:5" x14ac:dyDescent="0.25">
      <c r="E5834" s="5" t="s">
        <v>6355</v>
      </c>
    </row>
    <row r="5835" spans="5:5" x14ac:dyDescent="0.25">
      <c r="E5835" s="5" t="s">
        <v>6356</v>
      </c>
    </row>
    <row r="5836" spans="5:5" x14ac:dyDescent="0.25">
      <c r="E5836" s="5" t="s">
        <v>6357</v>
      </c>
    </row>
    <row r="5837" spans="5:5" x14ac:dyDescent="0.25">
      <c r="E5837" s="5" t="s">
        <v>6358</v>
      </c>
    </row>
    <row r="5838" spans="5:5" x14ac:dyDescent="0.25">
      <c r="E5838" s="5" t="s">
        <v>6359</v>
      </c>
    </row>
    <row r="5839" spans="5:5" x14ac:dyDescent="0.25">
      <c r="E5839" s="5" t="s">
        <v>6360</v>
      </c>
    </row>
    <row r="5840" spans="5:5" x14ac:dyDescent="0.25">
      <c r="E5840" s="5" t="s">
        <v>6361</v>
      </c>
    </row>
    <row r="5841" spans="5:5" x14ac:dyDescent="0.25">
      <c r="E5841" s="5" t="s">
        <v>6362</v>
      </c>
    </row>
    <row r="5842" spans="5:5" x14ac:dyDescent="0.25">
      <c r="E5842" s="5" t="s">
        <v>6363</v>
      </c>
    </row>
    <row r="5843" spans="5:5" x14ac:dyDescent="0.25">
      <c r="E5843" s="5" t="s">
        <v>6364</v>
      </c>
    </row>
    <row r="5844" spans="5:5" x14ac:dyDescent="0.25">
      <c r="E5844" s="5" t="s">
        <v>6365</v>
      </c>
    </row>
    <row r="5845" spans="5:5" x14ac:dyDescent="0.25">
      <c r="E5845" s="5" t="s">
        <v>6366</v>
      </c>
    </row>
    <row r="5846" spans="5:5" x14ac:dyDescent="0.25">
      <c r="E5846" s="5" t="s">
        <v>6367</v>
      </c>
    </row>
    <row r="5847" spans="5:5" x14ac:dyDescent="0.25">
      <c r="E5847" s="5" t="s">
        <v>6368</v>
      </c>
    </row>
    <row r="5848" spans="5:5" x14ac:dyDescent="0.25">
      <c r="E5848" s="5" t="s">
        <v>6369</v>
      </c>
    </row>
    <row r="5849" spans="5:5" x14ac:dyDescent="0.25">
      <c r="E5849" s="5" t="s">
        <v>6370</v>
      </c>
    </row>
    <row r="5850" spans="5:5" x14ac:dyDescent="0.25">
      <c r="E5850" s="5" t="s">
        <v>6371</v>
      </c>
    </row>
    <row r="5851" spans="5:5" x14ac:dyDescent="0.25">
      <c r="E5851" s="5" t="s">
        <v>6372</v>
      </c>
    </row>
    <row r="5852" spans="5:5" x14ac:dyDescent="0.25">
      <c r="E5852" s="5" t="s">
        <v>6373</v>
      </c>
    </row>
    <row r="5853" spans="5:5" x14ac:dyDescent="0.25">
      <c r="E5853" s="5" t="s">
        <v>6374</v>
      </c>
    </row>
    <row r="5854" spans="5:5" x14ac:dyDescent="0.25">
      <c r="E5854" s="5" t="s">
        <v>6375</v>
      </c>
    </row>
    <row r="5855" spans="5:5" x14ac:dyDescent="0.25">
      <c r="E5855" s="5" t="s">
        <v>6376</v>
      </c>
    </row>
    <row r="5856" spans="5:5" x14ac:dyDescent="0.25">
      <c r="E5856" s="5" t="s">
        <v>6377</v>
      </c>
    </row>
    <row r="5857" spans="5:5" x14ac:dyDescent="0.25">
      <c r="E5857" s="5" t="s">
        <v>6378</v>
      </c>
    </row>
    <row r="5858" spans="5:5" x14ac:dyDescent="0.25">
      <c r="E5858" s="5" t="s">
        <v>6379</v>
      </c>
    </row>
    <row r="5859" spans="5:5" x14ac:dyDescent="0.25">
      <c r="E5859" s="5" t="s">
        <v>6380</v>
      </c>
    </row>
    <row r="5860" spans="5:5" x14ac:dyDescent="0.25">
      <c r="E5860" s="5" t="s">
        <v>6381</v>
      </c>
    </row>
    <row r="5861" spans="5:5" x14ac:dyDescent="0.25">
      <c r="E5861" s="5" t="s">
        <v>6382</v>
      </c>
    </row>
    <row r="5862" spans="5:5" x14ac:dyDescent="0.25">
      <c r="E5862" s="5" t="s">
        <v>6383</v>
      </c>
    </row>
    <row r="5863" spans="5:5" x14ac:dyDescent="0.25">
      <c r="E5863" s="5" t="s">
        <v>6384</v>
      </c>
    </row>
    <row r="5864" spans="5:5" x14ac:dyDescent="0.25">
      <c r="E5864" s="5" t="s">
        <v>6385</v>
      </c>
    </row>
    <row r="5865" spans="5:5" x14ac:dyDescent="0.25">
      <c r="E5865" s="5" t="s">
        <v>6386</v>
      </c>
    </row>
    <row r="5866" spans="5:5" x14ac:dyDescent="0.25">
      <c r="E5866" s="5" t="s">
        <v>6387</v>
      </c>
    </row>
    <row r="5867" spans="5:5" x14ac:dyDescent="0.25">
      <c r="E5867" s="5" t="s">
        <v>6388</v>
      </c>
    </row>
    <row r="5868" spans="5:5" x14ac:dyDescent="0.25">
      <c r="E5868" s="5" t="s">
        <v>6389</v>
      </c>
    </row>
    <row r="5869" spans="5:5" x14ac:dyDescent="0.25">
      <c r="E5869" s="5" t="s">
        <v>6390</v>
      </c>
    </row>
    <row r="5870" spans="5:5" x14ac:dyDescent="0.25">
      <c r="E5870" s="5" t="s">
        <v>6391</v>
      </c>
    </row>
    <row r="5871" spans="5:5" x14ac:dyDescent="0.25">
      <c r="E5871" s="5" t="s">
        <v>6392</v>
      </c>
    </row>
    <row r="5872" spans="5:5" x14ac:dyDescent="0.25">
      <c r="E5872" s="5" t="s">
        <v>6393</v>
      </c>
    </row>
    <row r="5873" spans="5:5" x14ac:dyDescent="0.25">
      <c r="E5873" s="5" t="s">
        <v>6394</v>
      </c>
    </row>
    <row r="5874" spans="5:5" x14ac:dyDescent="0.25">
      <c r="E5874" s="5" t="s">
        <v>6395</v>
      </c>
    </row>
    <row r="5875" spans="5:5" x14ac:dyDescent="0.25">
      <c r="E5875" s="5" t="s">
        <v>6396</v>
      </c>
    </row>
    <row r="5876" spans="5:5" x14ac:dyDescent="0.25">
      <c r="E5876" s="5" t="s">
        <v>6397</v>
      </c>
    </row>
    <row r="5877" spans="5:5" x14ac:dyDescent="0.25">
      <c r="E5877" s="5" t="s">
        <v>6398</v>
      </c>
    </row>
    <row r="5878" spans="5:5" x14ac:dyDescent="0.25">
      <c r="E5878" s="5" t="s">
        <v>6399</v>
      </c>
    </row>
    <row r="5879" spans="5:5" x14ac:dyDescent="0.25">
      <c r="E5879" s="5" t="s">
        <v>6400</v>
      </c>
    </row>
    <row r="5880" spans="5:5" x14ac:dyDescent="0.25">
      <c r="E5880" s="5" t="s">
        <v>6401</v>
      </c>
    </row>
    <row r="5881" spans="5:5" x14ac:dyDescent="0.25">
      <c r="E5881" s="5" t="s">
        <v>6402</v>
      </c>
    </row>
    <row r="5882" spans="5:5" x14ac:dyDescent="0.25">
      <c r="E5882" s="5" t="s">
        <v>6403</v>
      </c>
    </row>
    <row r="5883" spans="5:5" x14ac:dyDescent="0.25">
      <c r="E5883" s="5" t="s">
        <v>6404</v>
      </c>
    </row>
    <row r="5884" spans="5:5" x14ac:dyDescent="0.25">
      <c r="E5884" s="5" t="s">
        <v>6405</v>
      </c>
    </row>
    <row r="5885" spans="5:5" x14ac:dyDescent="0.25">
      <c r="E5885" s="5" t="s">
        <v>6406</v>
      </c>
    </row>
    <row r="5886" spans="5:5" x14ac:dyDescent="0.25">
      <c r="E5886" s="5" t="s">
        <v>6407</v>
      </c>
    </row>
    <row r="5887" spans="5:5" x14ac:dyDescent="0.25">
      <c r="E5887" s="5" t="s">
        <v>6408</v>
      </c>
    </row>
    <row r="5888" spans="5:5" x14ac:dyDescent="0.25">
      <c r="E5888" s="5" t="s">
        <v>6409</v>
      </c>
    </row>
    <row r="5889" spans="5:5" x14ac:dyDescent="0.25">
      <c r="E5889" s="5" t="s">
        <v>6410</v>
      </c>
    </row>
    <row r="5890" spans="5:5" x14ac:dyDescent="0.25">
      <c r="E5890" s="5" t="s">
        <v>6411</v>
      </c>
    </row>
    <row r="5891" spans="5:5" x14ac:dyDescent="0.25">
      <c r="E5891" s="5" t="s">
        <v>6412</v>
      </c>
    </row>
    <row r="5892" spans="5:5" x14ac:dyDescent="0.25">
      <c r="E5892" s="5" t="s">
        <v>6413</v>
      </c>
    </row>
    <row r="5893" spans="5:5" x14ac:dyDescent="0.25">
      <c r="E5893" s="5" t="s">
        <v>6414</v>
      </c>
    </row>
    <row r="5894" spans="5:5" x14ac:dyDescent="0.25">
      <c r="E5894" s="5" t="s">
        <v>6415</v>
      </c>
    </row>
    <row r="5895" spans="5:5" x14ac:dyDescent="0.25">
      <c r="E5895" s="5" t="s">
        <v>6416</v>
      </c>
    </row>
    <row r="5896" spans="5:5" x14ac:dyDescent="0.25">
      <c r="E5896" s="5" t="s">
        <v>6417</v>
      </c>
    </row>
    <row r="5897" spans="5:5" x14ac:dyDescent="0.25">
      <c r="E5897" s="5" t="s">
        <v>6418</v>
      </c>
    </row>
    <row r="5898" spans="5:5" x14ac:dyDescent="0.25">
      <c r="E5898" s="5" t="s">
        <v>6419</v>
      </c>
    </row>
    <row r="5899" spans="5:5" x14ac:dyDescent="0.25">
      <c r="E5899" s="5" t="s">
        <v>6420</v>
      </c>
    </row>
    <row r="5900" spans="5:5" x14ac:dyDescent="0.25">
      <c r="E5900" s="5" t="s">
        <v>6421</v>
      </c>
    </row>
    <row r="5901" spans="5:5" x14ac:dyDescent="0.25">
      <c r="E5901" s="5" t="s">
        <v>6422</v>
      </c>
    </row>
    <row r="5902" spans="5:5" x14ac:dyDescent="0.25">
      <c r="E5902" s="5" t="s">
        <v>6423</v>
      </c>
    </row>
    <row r="5903" spans="5:5" x14ac:dyDescent="0.25">
      <c r="E5903" s="5" t="s">
        <v>6424</v>
      </c>
    </row>
    <row r="5904" spans="5:5" x14ac:dyDescent="0.25">
      <c r="E5904" s="5" t="s">
        <v>6425</v>
      </c>
    </row>
    <row r="5905" spans="5:5" x14ac:dyDescent="0.25">
      <c r="E5905" s="5" t="s">
        <v>6426</v>
      </c>
    </row>
    <row r="5906" spans="5:5" x14ac:dyDescent="0.25">
      <c r="E5906" s="5" t="s">
        <v>6427</v>
      </c>
    </row>
    <row r="5907" spans="5:5" x14ac:dyDescent="0.25">
      <c r="E5907" s="5" t="s">
        <v>6428</v>
      </c>
    </row>
    <row r="5908" spans="5:5" x14ac:dyDescent="0.25">
      <c r="E5908" s="5" t="s">
        <v>6429</v>
      </c>
    </row>
    <row r="5909" spans="5:5" x14ac:dyDescent="0.25">
      <c r="E5909" s="5" t="s">
        <v>6430</v>
      </c>
    </row>
    <row r="5910" spans="5:5" x14ac:dyDescent="0.25">
      <c r="E5910" s="5" t="s">
        <v>6431</v>
      </c>
    </row>
    <row r="5911" spans="5:5" x14ac:dyDescent="0.25">
      <c r="E5911" s="5" t="s">
        <v>6432</v>
      </c>
    </row>
    <row r="5912" spans="5:5" x14ac:dyDescent="0.25">
      <c r="E5912" s="5" t="s">
        <v>6433</v>
      </c>
    </row>
    <row r="5913" spans="5:5" x14ac:dyDescent="0.25">
      <c r="E5913" s="5" t="s">
        <v>6434</v>
      </c>
    </row>
    <row r="5914" spans="5:5" x14ac:dyDescent="0.25">
      <c r="E5914" s="5" t="s">
        <v>6435</v>
      </c>
    </row>
    <row r="5915" spans="5:5" x14ac:dyDescent="0.25">
      <c r="E5915" s="5" t="s">
        <v>6436</v>
      </c>
    </row>
    <row r="5916" spans="5:5" x14ac:dyDescent="0.25">
      <c r="E5916" s="5" t="s">
        <v>6437</v>
      </c>
    </row>
    <row r="5917" spans="5:5" x14ac:dyDescent="0.25">
      <c r="E5917" s="5" t="s">
        <v>6438</v>
      </c>
    </row>
    <row r="5918" spans="5:5" x14ac:dyDescent="0.25">
      <c r="E5918" s="5" t="s">
        <v>6439</v>
      </c>
    </row>
    <row r="5919" spans="5:5" x14ac:dyDescent="0.25">
      <c r="E5919" s="5" t="s">
        <v>6440</v>
      </c>
    </row>
    <row r="5920" spans="5:5" x14ac:dyDescent="0.25">
      <c r="E5920" s="5" t="s">
        <v>6441</v>
      </c>
    </row>
    <row r="5921" spans="5:5" x14ac:dyDescent="0.25">
      <c r="E5921" s="5" t="s">
        <v>6442</v>
      </c>
    </row>
    <row r="5922" spans="5:5" x14ac:dyDescent="0.25">
      <c r="E5922" s="5" t="s">
        <v>6443</v>
      </c>
    </row>
    <row r="5923" spans="5:5" x14ac:dyDescent="0.25">
      <c r="E5923" s="5" t="s">
        <v>6444</v>
      </c>
    </row>
    <row r="5924" spans="5:5" x14ac:dyDescent="0.25">
      <c r="E5924" s="5" t="s">
        <v>6445</v>
      </c>
    </row>
    <row r="5925" spans="5:5" x14ac:dyDescent="0.25">
      <c r="E5925" s="5" t="s">
        <v>6446</v>
      </c>
    </row>
    <row r="5926" spans="5:5" x14ac:dyDescent="0.25">
      <c r="E5926" s="5" t="s">
        <v>6447</v>
      </c>
    </row>
    <row r="5927" spans="5:5" x14ac:dyDescent="0.25">
      <c r="E5927" s="5" t="s">
        <v>6448</v>
      </c>
    </row>
    <row r="5928" spans="5:5" x14ac:dyDescent="0.25">
      <c r="E5928" s="5" t="s">
        <v>6449</v>
      </c>
    </row>
    <row r="5929" spans="5:5" x14ac:dyDescent="0.25">
      <c r="E5929" s="5" t="s">
        <v>6450</v>
      </c>
    </row>
    <row r="5930" spans="5:5" x14ac:dyDescent="0.25">
      <c r="E5930" s="5" t="s">
        <v>6451</v>
      </c>
    </row>
    <row r="5931" spans="5:5" x14ac:dyDescent="0.25">
      <c r="E5931" s="5" t="s">
        <v>6452</v>
      </c>
    </row>
    <row r="5932" spans="5:5" x14ac:dyDescent="0.25">
      <c r="E5932" s="5" t="s">
        <v>6453</v>
      </c>
    </row>
    <row r="5933" spans="5:5" x14ac:dyDescent="0.25">
      <c r="E5933" s="5" t="s">
        <v>6454</v>
      </c>
    </row>
    <row r="5934" spans="5:5" x14ac:dyDescent="0.25">
      <c r="E5934" s="5" t="s">
        <v>6455</v>
      </c>
    </row>
    <row r="5935" spans="5:5" x14ac:dyDescent="0.25">
      <c r="E5935" s="5" t="s">
        <v>6456</v>
      </c>
    </row>
    <row r="5936" spans="5:5" x14ac:dyDescent="0.25">
      <c r="E5936" s="5" t="s">
        <v>6457</v>
      </c>
    </row>
    <row r="5937" spans="5:5" x14ac:dyDescent="0.25">
      <c r="E5937" s="5" t="s">
        <v>6458</v>
      </c>
    </row>
    <row r="5938" spans="5:5" x14ac:dyDescent="0.25">
      <c r="E5938" s="5" t="s">
        <v>6459</v>
      </c>
    </row>
    <row r="5939" spans="5:5" x14ac:dyDescent="0.25">
      <c r="E5939" s="5" t="s">
        <v>6460</v>
      </c>
    </row>
    <row r="5940" spans="5:5" x14ac:dyDescent="0.25">
      <c r="E5940" s="5" t="s">
        <v>6461</v>
      </c>
    </row>
    <row r="5941" spans="5:5" x14ac:dyDescent="0.25">
      <c r="E5941" s="5" t="s">
        <v>6462</v>
      </c>
    </row>
    <row r="5942" spans="5:5" x14ac:dyDescent="0.25">
      <c r="E5942" s="5" t="s">
        <v>6463</v>
      </c>
    </row>
    <row r="5943" spans="5:5" x14ac:dyDescent="0.25">
      <c r="E5943" s="5" t="s">
        <v>6464</v>
      </c>
    </row>
    <row r="5944" spans="5:5" x14ac:dyDescent="0.25">
      <c r="E5944" s="5" t="s">
        <v>6465</v>
      </c>
    </row>
    <row r="5945" spans="5:5" x14ac:dyDescent="0.25">
      <c r="E5945" s="5" t="s">
        <v>6466</v>
      </c>
    </row>
    <row r="5946" spans="5:5" x14ac:dyDescent="0.25">
      <c r="E5946" s="5" t="s">
        <v>6467</v>
      </c>
    </row>
    <row r="5947" spans="5:5" x14ac:dyDescent="0.25">
      <c r="E5947" s="5" t="s">
        <v>6468</v>
      </c>
    </row>
    <row r="5948" spans="5:5" x14ac:dyDescent="0.25">
      <c r="E5948" s="5" t="s">
        <v>6469</v>
      </c>
    </row>
    <row r="5949" spans="5:5" x14ac:dyDescent="0.25">
      <c r="E5949" s="5" t="s">
        <v>6470</v>
      </c>
    </row>
    <row r="5950" spans="5:5" x14ac:dyDescent="0.25">
      <c r="E5950" s="5" t="s">
        <v>6471</v>
      </c>
    </row>
    <row r="5951" spans="5:5" x14ac:dyDescent="0.25">
      <c r="E5951" s="5" t="s">
        <v>6472</v>
      </c>
    </row>
    <row r="5952" spans="5:5" x14ac:dyDescent="0.25">
      <c r="E5952" s="5" t="s">
        <v>6473</v>
      </c>
    </row>
    <row r="5953" spans="5:5" x14ac:dyDescent="0.25">
      <c r="E5953" s="5" t="s">
        <v>6474</v>
      </c>
    </row>
    <row r="5954" spans="5:5" x14ac:dyDescent="0.25">
      <c r="E5954" s="5" t="s">
        <v>6475</v>
      </c>
    </row>
    <row r="5955" spans="5:5" x14ac:dyDescent="0.25">
      <c r="E5955" s="5" t="s">
        <v>6476</v>
      </c>
    </row>
    <row r="5956" spans="5:5" x14ac:dyDescent="0.25">
      <c r="E5956" s="5" t="s">
        <v>6477</v>
      </c>
    </row>
    <row r="5957" spans="5:5" x14ac:dyDescent="0.25">
      <c r="E5957" s="5" t="s">
        <v>6478</v>
      </c>
    </row>
    <row r="5958" spans="5:5" x14ac:dyDescent="0.25">
      <c r="E5958" s="5" t="s">
        <v>6479</v>
      </c>
    </row>
    <row r="5959" spans="5:5" x14ac:dyDescent="0.25">
      <c r="E5959" s="5" t="s">
        <v>6480</v>
      </c>
    </row>
    <row r="5960" spans="5:5" x14ac:dyDescent="0.25">
      <c r="E5960" s="5" t="s">
        <v>6481</v>
      </c>
    </row>
    <row r="5961" spans="5:5" x14ac:dyDescent="0.25">
      <c r="E5961" s="5" t="s">
        <v>6482</v>
      </c>
    </row>
    <row r="5962" spans="5:5" x14ac:dyDescent="0.25">
      <c r="E5962" s="5" t="s">
        <v>6483</v>
      </c>
    </row>
    <row r="5963" spans="5:5" x14ac:dyDescent="0.25">
      <c r="E5963" s="5" t="s">
        <v>6484</v>
      </c>
    </row>
    <row r="5964" spans="5:5" x14ac:dyDescent="0.25">
      <c r="E5964" s="5" t="s">
        <v>6485</v>
      </c>
    </row>
    <row r="5965" spans="5:5" x14ac:dyDescent="0.25">
      <c r="E5965" s="5" t="s">
        <v>6486</v>
      </c>
    </row>
    <row r="5966" spans="5:5" x14ac:dyDescent="0.25">
      <c r="E5966" s="5" t="s">
        <v>6487</v>
      </c>
    </row>
    <row r="5967" spans="5:5" x14ac:dyDescent="0.25">
      <c r="E5967" s="5" t="s">
        <v>6488</v>
      </c>
    </row>
    <row r="5968" spans="5:5" x14ac:dyDescent="0.25">
      <c r="E5968" s="5" t="s">
        <v>6489</v>
      </c>
    </row>
    <row r="5969" spans="5:5" x14ac:dyDescent="0.25">
      <c r="E5969" s="5" t="s">
        <v>6490</v>
      </c>
    </row>
    <row r="5970" spans="5:5" x14ac:dyDescent="0.25">
      <c r="E5970" s="5" t="s">
        <v>6491</v>
      </c>
    </row>
    <row r="5971" spans="5:5" x14ac:dyDescent="0.25">
      <c r="E5971" s="5" t="s">
        <v>6492</v>
      </c>
    </row>
    <row r="5972" spans="5:5" x14ac:dyDescent="0.25">
      <c r="E5972" s="5" t="s">
        <v>6493</v>
      </c>
    </row>
    <row r="5973" spans="5:5" x14ac:dyDescent="0.25">
      <c r="E5973" s="5" t="s">
        <v>6494</v>
      </c>
    </row>
    <row r="5974" spans="5:5" x14ac:dyDescent="0.25">
      <c r="E5974" s="5" t="s">
        <v>6495</v>
      </c>
    </row>
    <row r="5975" spans="5:5" x14ac:dyDescent="0.25">
      <c r="E5975" s="5" t="s">
        <v>6496</v>
      </c>
    </row>
    <row r="5976" spans="5:5" x14ac:dyDescent="0.25">
      <c r="E5976" s="5" t="s">
        <v>6497</v>
      </c>
    </row>
    <row r="5977" spans="5:5" x14ac:dyDescent="0.25">
      <c r="E5977" s="5" t="s">
        <v>6498</v>
      </c>
    </row>
    <row r="5978" spans="5:5" x14ac:dyDescent="0.25">
      <c r="E5978" s="5" t="s">
        <v>6499</v>
      </c>
    </row>
    <row r="5979" spans="5:5" x14ac:dyDescent="0.25">
      <c r="E5979" s="5" t="s">
        <v>6500</v>
      </c>
    </row>
    <row r="5980" spans="5:5" x14ac:dyDescent="0.25">
      <c r="E5980" s="5" t="s">
        <v>6501</v>
      </c>
    </row>
    <row r="5981" spans="5:5" x14ac:dyDescent="0.25">
      <c r="E5981" s="5" t="s">
        <v>6502</v>
      </c>
    </row>
    <row r="5982" spans="5:5" x14ac:dyDescent="0.25">
      <c r="E5982" s="5" t="s">
        <v>6503</v>
      </c>
    </row>
    <row r="5983" spans="5:5" x14ac:dyDescent="0.25">
      <c r="E5983" s="5" t="s">
        <v>6504</v>
      </c>
    </row>
    <row r="5984" spans="5:5" x14ac:dyDescent="0.25">
      <c r="E5984" s="5" t="s">
        <v>6505</v>
      </c>
    </row>
    <row r="5985" spans="5:5" x14ac:dyDescent="0.25">
      <c r="E5985" s="5" t="s">
        <v>6506</v>
      </c>
    </row>
    <row r="5986" spans="5:5" x14ac:dyDescent="0.25">
      <c r="E5986" s="5" t="s">
        <v>6507</v>
      </c>
    </row>
    <row r="5987" spans="5:5" x14ac:dyDescent="0.25">
      <c r="E5987" s="5" t="s">
        <v>6508</v>
      </c>
    </row>
    <row r="5988" spans="5:5" x14ac:dyDescent="0.25">
      <c r="E5988" s="5" t="s">
        <v>6509</v>
      </c>
    </row>
    <row r="5989" spans="5:5" x14ac:dyDescent="0.25">
      <c r="E5989" s="5" t="s">
        <v>6510</v>
      </c>
    </row>
    <row r="5990" spans="5:5" x14ac:dyDescent="0.25">
      <c r="E5990" s="5" t="s">
        <v>6511</v>
      </c>
    </row>
    <row r="5991" spans="5:5" x14ac:dyDescent="0.25">
      <c r="E5991" s="5" t="s">
        <v>6512</v>
      </c>
    </row>
    <row r="5992" spans="5:5" x14ac:dyDescent="0.25">
      <c r="E5992" s="5" t="s">
        <v>6513</v>
      </c>
    </row>
    <row r="5993" spans="5:5" x14ac:dyDescent="0.25">
      <c r="E5993" s="5" t="s">
        <v>6514</v>
      </c>
    </row>
    <row r="5994" spans="5:5" x14ac:dyDescent="0.25">
      <c r="E5994" s="5" t="s">
        <v>6515</v>
      </c>
    </row>
    <row r="5995" spans="5:5" x14ac:dyDescent="0.25">
      <c r="E5995" s="5" t="s">
        <v>6516</v>
      </c>
    </row>
    <row r="5996" spans="5:5" x14ac:dyDescent="0.25">
      <c r="E5996" s="5" t="s">
        <v>6517</v>
      </c>
    </row>
    <row r="5997" spans="5:5" x14ac:dyDescent="0.25">
      <c r="E5997" s="5" t="s">
        <v>6518</v>
      </c>
    </row>
    <row r="5998" spans="5:5" x14ac:dyDescent="0.25">
      <c r="E5998" s="5" t="s">
        <v>6519</v>
      </c>
    </row>
    <row r="5999" spans="5:5" x14ac:dyDescent="0.25">
      <c r="E5999" s="5" t="s">
        <v>6520</v>
      </c>
    </row>
    <row r="6000" spans="5:5" x14ac:dyDescent="0.25">
      <c r="E6000" s="5" t="s">
        <v>6521</v>
      </c>
    </row>
    <row r="6001" spans="5:5" x14ac:dyDescent="0.25">
      <c r="E6001" s="5" t="s">
        <v>6522</v>
      </c>
    </row>
    <row r="6002" spans="5:5" x14ac:dyDescent="0.25">
      <c r="E6002" s="5" t="s">
        <v>6523</v>
      </c>
    </row>
    <row r="6003" spans="5:5" x14ac:dyDescent="0.25">
      <c r="E6003" s="5" t="s">
        <v>6524</v>
      </c>
    </row>
    <row r="6004" spans="5:5" x14ac:dyDescent="0.25">
      <c r="E6004" s="5" t="s">
        <v>6525</v>
      </c>
    </row>
    <row r="6005" spans="5:5" x14ac:dyDescent="0.25">
      <c r="E6005" s="5" t="s">
        <v>6526</v>
      </c>
    </row>
    <row r="6006" spans="5:5" x14ac:dyDescent="0.25">
      <c r="E6006" s="5" t="s">
        <v>6527</v>
      </c>
    </row>
    <row r="6007" spans="5:5" x14ac:dyDescent="0.25">
      <c r="E6007" s="5" t="s">
        <v>6528</v>
      </c>
    </row>
    <row r="6008" spans="5:5" x14ac:dyDescent="0.25">
      <c r="E6008" s="5" t="s">
        <v>6529</v>
      </c>
    </row>
    <row r="6009" spans="5:5" x14ac:dyDescent="0.25">
      <c r="E6009" s="5" t="s">
        <v>6530</v>
      </c>
    </row>
    <row r="6010" spans="5:5" x14ac:dyDescent="0.25">
      <c r="E6010" s="5" t="s">
        <v>6531</v>
      </c>
    </row>
    <row r="6011" spans="5:5" x14ac:dyDescent="0.25">
      <c r="E6011" s="5" t="s">
        <v>6532</v>
      </c>
    </row>
    <row r="6012" spans="5:5" x14ac:dyDescent="0.25">
      <c r="E6012" s="5" t="s">
        <v>6533</v>
      </c>
    </row>
    <row r="6013" spans="5:5" x14ac:dyDescent="0.25">
      <c r="E6013" s="5" t="s">
        <v>6534</v>
      </c>
    </row>
    <row r="6014" spans="5:5" x14ac:dyDescent="0.25">
      <c r="E6014" s="5" t="s">
        <v>6535</v>
      </c>
    </row>
    <row r="6015" spans="5:5" x14ac:dyDescent="0.25">
      <c r="E6015" s="5" t="s">
        <v>6536</v>
      </c>
    </row>
    <row r="6016" spans="5:5" x14ac:dyDescent="0.25">
      <c r="E6016" s="5" t="s">
        <v>6537</v>
      </c>
    </row>
    <row r="6017" spans="5:5" x14ac:dyDescent="0.25">
      <c r="E6017" s="5" t="s">
        <v>6538</v>
      </c>
    </row>
    <row r="6018" spans="5:5" x14ac:dyDescent="0.25">
      <c r="E6018" s="5" t="s">
        <v>6539</v>
      </c>
    </row>
    <row r="6019" spans="5:5" x14ac:dyDescent="0.25">
      <c r="E6019" s="5" t="s">
        <v>6540</v>
      </c>
    </row>
    <row r="6020" spans="5:5" x14ac:dyDescent="0.25">
      <c r="E6020" s="5" t="s">
        <v>6541</v>
      </c>
    </row>
    <row r="6021" spans="5:5" x14ac:dyDescent="0.25">
      <c r="E6021" s="5" t="s">
        <v>6542</v>
      </c>
    </row>
    <row r="6022" spans="5:5" x14ac:dyDescent="0.25">
      <c r="E6022" s="5" t="s">
        <v>6543</v>
      </c>
    </row>
    <row r="6023" spans="5:5" x14ac:dyDescent="0.25">
      <c r="E6023" s="5" t="s">
        <v>6544</v>
      </c>
    </row>
    <row r="6024" spans="5:5" x14ac:dyDescent="0.25">
      <c r="E6024" s="5" t="s">
        <v>6545</v>
      </c>
    </row>
    <row r="6025" spans="5:5" x14ac:dyDescent="0.25">
      <c r="E6025" s="5" t="s">
        <v>6546</v>
      </c>
    </row>
    <row r="6026" spans="5:5" x14ac:dyDescent="0.25">
      <c r="E6026" s="5" t="s">
        <v>6547</v>
      </c>
    </row>
    <row r="6027" spans="5:5" x14ac:dyDescent="0.25">
      <c r="E6027" s="5" t="s">
        <v>6548</v>
      </c>
    </row>
    <row r="6028" spans="5:5" x14ac:dyDescent="0.25">
      <c r="E6028" s="5" t="s">
        <v>6549</v>
      </c>
    </row>
    <row r="6029" spans="5:5" x14ac:dyDescent="0.25">
      <c r="E6029" s="5" t="s">
        <v>6550</v>
      </c>
    </row>
    <row r="6030" spans="5:5" x14ac:dyDescent="0.25">
      <c r="E6030" s="5" t="s">
        <v>6551</v>
      </c>
    </row>
    <row r="6031" spans="5:5" x14ac:dyDescent="0.25">
      <c r="E6031" s="5" t="s">
        <v>6552</v>
      </c>
    </row>
    <row r="6032" spans="5:5" x14ac:dyDescent="0.25">
      <c r="E6032" s="5" t="s">
        <v>6553</v>
      </c>
    </row>
    <row r="6033" spans="5:5" x14ac:dyDescent="0.25">
      <c r="E6033" s="5" t="s">
        <v>6554</v>
      </c>
    </row>
    <row r="6034" spans="5:5" x14ac:dyDescent="0.25">
      <c r="E6034" s="5" t="s">
        <v>6555</v>
      </c>
    </row>
    <row r="6035" spans="5:5" x14ac:dyDescent="0.25">
      <c r="E6035" s="5" t="s">
        <v>6556</v>
      </c>
    </row>
    <row r="6036" spans="5:5" x14ac:dyDescent="0.25">
      <c r="E6036" s="5" t="s">
        <v>6557</v>
      </c>
    </row>
    <row r="6037" spans="5:5" x14ac:dyDescent="0.25">
      <c r="E6037" s="5" t="s">
        <v>6558</v>
      </c>
    </row>
    <row r="6038" spans="5:5" x14ac:dyDescent="0.25">
      <c r="E6038" s="5" t="s">
        <v>6559</v>
      </c>
    </row>
    <row r="6039" spans="5:5" x14ac:dyDescent="0.25">
      <c r="E6039" s="5" t="s">
        <v>6560</v>
      </c>
    </row>
    <row r="6040" spans="5:5" x14ac:dyDescent="0.25">
      <c r="E6040" s="5" t="s">
        <v>6561</v>
      </c>
    </row>
    <row r="6041" spans="5:5" x14ac:dyDescent="0.25">
      <c r="E6041" s="5" t="s">
        <v>6562</v>
      </c>
    </row>
    <row r="6042" spans="5:5" x14ac:dyDescent="0.25">
      <c r="E6042" s="5" t="s">
        <v>6563</v>
      </c>
    </row>
    <row r="6043" spans="5:5" x14ac:dyDescent="0.25">
      <c r="E6043" s="5" t="s">
        <v>6564</v>
      </c>
    </row>
    <row r="6044" spans="5:5" x14ac:dyDescent="0.25">
      <c r="E6044" s="5" t="s">
        <v>6565</v>
      </c>
    </row>
    <row r="6045" spans="5:5" x14ac:dyDescent="0.25">
      <c r="E6045" s="5" t="s">
        <v>6566</v>
      </c>
    </row>
    <row r="6046" spans="5:5" x14ac:dyDescent="0.25">
      <c r="E6046" s="5" t="s">
        <v>6567</v>
      </c>
    </row>
    <row r="6047" spans="5:5" x14ac:dyDescent="0.25">
      <c r="E6047" s="5" t="s">
        <v>6568</v>
      </c>
    </row>
    <row r="6048" spans="5:5" x14ac:dyDescent="0.25">
      <c r="E6048" s="5" t="s">
        <v>6569</v>
      </c>
    </row>
    <row r="6049" spans="5:5" x14ac:dyDescent="0.25">
      <c r="E6049" s="5" t="s">
        <v>6570</v>
      </c>
    </row>
    <row r="6050" spans="5:5" x14ac:dyDescent="0.25">
      <c r="E6050" s="5" t="s">
        <v>6571</v>
      </c>
    </row>
    <row r="6051" spans="5:5" x14ac:dyDescent="0.25">
      <c r="E6051" s="5" t="s">
        <v>6572</v>
      </c>
    </row>
    <row r="6052" spans="5:5" x14ac:dyDescent="0.25">
      <c r="E6052" s="5" t="s">
        <v>6573</v>
      </c>
    </row>
    <row r="6053" spans="5:5" x14ac:dyDescent="0.25">
      <c r="E6053" s="5" t="s">
        <v>6574</v>
      </c>
    </row>
    <row r="6054" spans="5:5" x14ac:dyDescent="0.25">
      <c r="E6054" s="5" t="s">
        <v>6575</v>
      </c>
    </row>
    <row r="6055" spans="5:5" x14ac:dyDescent="0.25">
      <c r="E6055" s="5" t="s">
        <v>6576</v>
      </c>
    </row>
    <row r="6056" spans="5:5" x14ac:dyDescent="0.25">
      <c r="E6056" s="5" t="s">
        <v>6577</v>
      </c>
    </row>
    <row r="6057" spans="5:5" x14ac:dyDescent="0.25">
      <c r="E6057" s="5" t="s">
        <v>6578</v>
      </c>
    </row>
    <row r="6058" spans="5:5" x14ac:dyDescent="0.25">
      <c r="E6058" s="5" t="s">
        <v>6579</v>
      </c>
    </row>
    <row r="6059" spans="5:5" x14ac:dyDescent="0.25">
      <c r="E6059" s="5" t="s">
        <v>6580</v>
      </c>
    </row>
    <row r="6060" spans="5:5" x14ac:dyDescent="0.25">
      <c r="E6060" s="5" t="s">
        <v>6581</v>
      </c>
    </row>
    <row r="6061" spans="5:5" x14ac:dyDescent="0.25">
      <c r="E6061" s="5" t="s">
        <v>6582</v>
      </c>
    </row>
    <row r="6062" spans="5:5" x14ac:dyDescent="0.25">
      <c r="E6062" s="5" t="s">
        <v>6583</v>
      </c>
    </row>
    <row r="6063" spans="5:5" x14ac:dyDescent="0.25">
      <c r="E6063" s="5" t="s">
        <v>6584</v>
      </c>
    </row>
    <row r="6064" spans="5:5" x14ac:dyDescent="0.25">
      <c r="E6064" s="5" t="s">
        <v>6585</v>
      </c>
    </row>
    <row r="6065" spans="5:5" x14ac:dyDescent="0.25">
      <c r="E6065" s="5" t="s">
        <v>6586</v>
      </c>
    </row>
    <row r="6066" spans="5:5" x14ac:dyDescent="0.25">
      <c r="E6066" s="5" t="s">
        <v>6587</v>
      </c>
    </row>
    <row r="6067" spans="5:5" x14ac:dyDescent="0.25">
      <c r="E6067" s="5" t="s">
        <v>6588</v>
      </c>
    </row>
    <row r="6068" spans="5:5" x14ac:dyDescent="0.25">
      <c r="E6068" s="5" t="s">
        <v>6589</v>
      </c>
    </row>
    <row r="6069" spans="5:5" x14ac:dyDescent="0.25">
      <c r="E6069" s="5" t="s">
        <v>6590</v>
      </c>
    </row>
    <row r="6070" spans="5:5" x14ac:dyDescent="0.25">
      <c r="E6070" s="5" t="s">
        <v>6591</v>
      </c>
    </row>
    <row r="6071" spans="5:5" x14ac:dyDescent="0.25">
      <c r="E6071" s="5" t="s">
        <v>6592</v>
      </c>
    </row>
    <row r="6072" spans="5:5" x14ac:dyDescent="0.25">
      <c r="E6072" s="5" t="s">
        <v>6593</v>
      </c>
    </row>
    <row r="6073" spans="5:5" x14ac:dyDescent="0.25">
      <c r="E6073" s="5" t="s">
        <v>6594</v>
      </c>
    </row>
    <row r="6074" spans="5:5" x14ac:dyDescent="0.25">
      <c r="E6074" s="5" t="s">
        <v>6595</v>
      </c>
    </row>
    <row r="6075" spans="5:5" x14ac:dyDescent="0.25">
      <c r="E6075" s="5" t="s">
        <v>6596</v>
      </c>
    </row>
    <row r="6076" spans="5:5" x14ac:dyDescent="0.25">
      <c r="E6076" s="5" t="s">
        <v>6597</v>
      </c>
    </row>
    <row r="6077" spans="5:5" x14ac:dyDescent="0.25">
      <c r="E6077" s="5" t="s">
        <v>6598</v>
      </c>
    </row>
    <row r="6078" spans="5:5" x14ac:dyDescent="0.25">
      <c r="E6078" s="5" t="s">
        <v>6599</v>
      </c>
    </row>
    <row r="6079" spans="5:5" x14ac:dyDescent="0.25">
      <c r="E6079" s="5" t="s">
        <v>6600</v>
      </c>
    </row>
    <row r="6080" spans="5:5" x14ac:dyDescent="0.25">
      <c r="E6080" s="5" t="s">
        <v>6601</v>
      </c>
    </row>
    <row r="6081" spans="5:5" x14ac:dyDescent="0.25">
      <c r="E6081" s="5" t="s">
        <v>6602</v>
      </c>
    </row>
    <row r="6082" spans="5:5" x14ac:dyDescent="0.25">
      <c r="E6082" s="5" t="s">
        <v>6603</v>
      </c>
    </row>
    <row r="6083" spans="5:5" x14ac:dyDescent="0.25">
      <c r="E6083" s="5" t="s">
        <v>6604</v>
      </c>
    </row>
    <row r="6084" spans="5:5" x14ac:dyDescent="0.25">
      <c r="E6084" s="5" t="s">
        <v>6605</v>
      </c>
    </row>
    <row r="6085" spans="5:5" x14ac:dyDescent="0.25">
      <c r="E6085" s="5" t="s">
        <v>6606</v>
      </c>
    </row>
    <row r="6086" spans="5:5" x14ac:dyDescent="0.25">
      <c r="E6086" s="5" t="s">
        <v>6607</v>
      </c>
    </row>
    <row r="6087" spans="5:5" x14ac:dyDescent="0.25">
      <c r="E6087" s="5" t="s">
        <v>6608</v>
      </c>
    </row>
    <row r="6088" spans="5:5" x14ac:dyDescent="0.25">
      <c r="E6088" s="5" t="s">
        <v>6609</v>
      </c>
    </row>
    <row r="6089" spans="5:5" x14ac:dyDescent="0.25">
      <c r="E6089" s="5" t="s">
        <v>6610</v>
      </c>
    </row>
    <row r="6090" spans="5:5" x14ac:dyDescent="0.25">
      <c r="E6090" s="5" t="s">
        <v>6611</v>
      </c>
    </row>
    <row r="6091" spans="5:5" x14ac:dyDescent="0.25">
      <c r="E6091" s="5" t="s">
        <v>6612</v>
      </c>
    </row>
    <row r="6092" spans="5:5" x14ac:dyDescent="0.25">
      <c r="E6092" s="5" t="s">
        <v>6613</v>
      </c>
    </row>
    <row r="6093" spans="5:5" x14ac:dyDescent="0.25">
      <c r="E6093" s="5" t="s">
        <v>6614</v>
      </c>
    </row>
    <row r="6094" spans="5:5" x14ac:dyDescent="0.25">
      <c r="E6094" s="5" t="s">
        <v>6615</v>
      </c>
    </row>
    <row r="6095" spans="5:5" x14ac:dyDescent="0.25">
      <c r="E6095" s="5" t="s">
        <v>6616</v>
      </c>
    </row>
    <row r="6096" spans="5:5" x14ac:dyDescent="0.25">
      <c r="E6096" s="5" t="s">
        <v>6617</v>
      </c>
    </row>
    <row r="6097" spans="5:5" x14ac:dyDescent="0.25">
      <c r="E6097" s="5" t="s">
        <v>6618</v>
      </c>
    </row>
    <row r="6098" spans="5:5" x14ac:dyDescent="0.25">
      <c r="E6098" s="5" t="s">
        <v>6619</v>
      </c>
    </row>
    <row r="6099" spans="5:5" x14ac:dyDescent="0.25">
      <c r="E6099" s="5" t="s">
        <v>6620</v>
      </c>
    </row>
    <row r="6100" spans="5:5" x14ac:dyDescent="0.25">
      <c r="E6100" s="5" t="s">
        <v>6621</v>
      </c>
    </row>
    <row r="6101" spans="5:5" x14ac:dyDescent="0.25">
      <c r="E6101" s="5" t="s">
        <v>6622</v>
      </c>
    </row>
    <row r="6102" spans="5:5" x14ac:dyDescent="0.25">
      <c r="E6102" s="5" t="s">
        <v>6623</v>
      </c>
    </row>
    <row r="6103" spans="5:5" x14ac:dyDescent="0.25">
      <c r="E6103" s="5" t="s">
        <v>6624</v>
      </c>
    </row>
    <row r="6104" spans="5:5" x14ac:dyDescent="0.25">
      <c r="E6104" s="5" t="s">
        <v>6625</v>
      </c>
    </row>
    <row r="6105" spans="5:5" x14ac:dyDescent="0.25">
      <c r="E6105" s="5" t="s">
        <v>6626</v>
      </c>
    </row>
    <row r="6106" spans="5:5" x14ac:dyDescent="0.25">
      <c r="E6106" s="5" t="s">
        <v>6627</v>
      </c>
    </row>
    <row r="6107" spans="5:5" x14ac:dyDescent="0.25">
      <c r="E6107" s="5" t="s">
        <v>6628</v>
      </c>
    </row>
    <row r="6108" spans="5:5" x14ac:dyDescent="0.25">
      <c r="E6108" s="5" t="s">
        <v>6629</v>
      </c>
    </row>
    <row r="6109" spans="5:5" x14ac:dyDescent="0.25">
      <c r="E6109" s="5" t="s">
        <v>6630</v>
      </c>
    </row>
    <row r="6110" spans="5:5" x14ac:dyDescent="0.25">
      <c r="E6110" s="5" t="s">
        <v>6631</v>
      </c>
    </row>
    <row r="6111" spans="5:5" x14ac:dyDescent="0.25">
      <c r="E6111" s="5" t="s">
        <v>6632</v>
      </c>
    </row>
    <row r="6112" spans="5:5" x14ac:dyDescent="0.25">
      <c r="E6112" s="5" t="s">
        <v>6633</v>
      </c>
    </row>
    <row r="6113" spans="5:5" x14ac:dyDescent="0.25">
      <c r="E6113" s="5" t="s">
        <v>6634</v>
      </c>
    </row>
    <row r="6114" spans="5:5" x14ac:dyDescent="0.25">
      <c r="E6114" s="5" t="s">
        <v>6635</v>
      </c>
    </row>
    <row r="6115" spans="5:5" x14ac:dyDescent="0.25">
      <c r="E6115" s="5" t="s">
        <v>6636</v>
      </c>
    </row>
    <row r="6116" spans="5:5" x14ac:dyDescent="0.25">
      <c r="E6116" s="5" t="s">
        <v>6637</v>
      </c>
    </row>
    <row r="6117" spans="5:5" x14ac:dyDescent="0.25">
      <c r="E6117" s="5" t="s">
        <v>6638</v>
      </c>
    </row>
    <row r="6118" spans="5:5" x14ac:dyDescent="0.25">
      <c r="E6118" s="5" t="s">
        <v>6639</v>
      </c>
    </row>
    <row r="6119" spans="5:5" x14ac:dyDescent="0.25">
      <c r="E6119" s="5" t="s">
        <v>6640</v>
      </c>
    </row>
    <row r="6120" spans="5:5" x14ac:dyDescent="0.25">
      <c r="E6120" s="5" t="s">
        <v>6641</v>
      </c>
    </row>
    <row r="6121" spans="5:5" x14ac:dyDescent="0.25">
      <c r="E6121" s="5" t="s">
        <v>6642</v>
      </c>
    </row>
    <row r="6122" spans="5:5" x14ac:dyDescent="0.25">
      <c r="E6122" s="5" t="s">
        <v>6643</v>
      </c>
    </row>
    <row r="6123" spans="5:5" x14ac:dyDescent="0.25">
      <c r="E6123" s="5" t="s">
        <v>6644</v>
      </c>
    </row>
    <row r="6124" spans="5:5" x14ac:dyDescent="0.25">
      <c r="E6124" s="5" t="s">
        <v>6645</v>
      </c>
    </row>
    <row r="6125" spans="5:5" x14ac:dyDescent="0.25">
      <c r="E6125" s="5" t="s">
        <v>6646</v>
      </c>
    </row>
    <row r="6126" spans="5:5" x14ac:dyDescent="0.25">
      <c r="E6126" s="5" t="s">
        <v>6647</v>
      </c>
    </row>
    <row r="6127" spans="5:5" x14ac:dyDescent="0.25">
      <c r="E6127" s="5" t="s">
        <v>6648</v>
      </c>
    </row>
    <row r="6128" spans="5:5" x14ac:dyDescent="0.25">
      <c r="E6128" s="5" t="s">
        <v>6649</v>
      </c>
    </row>
    <row r="6129" spans="5:5" x14ac:dyDescent="0.25">
      <c r="E6129" s="5" t="s">
        <v>6650</v>
      </c>
    </row>
    <row r="6130" spans="5:5" x14ac:dyDescent="0.25">
      <c r="E6130" s="5" t="s">
        <v>6651</v>
      </c>
    </row>
    <row r="6131" spans="5:5" x14ac:dyDescent="0.25">
      <c r="E6131" s="5" t="s">
        <v>6652</v>
      </c>
    </row>
    <row r="6132" spans="5:5" x14ac:dyDescent="0.25">
      <c r="E6132" s="5" t="s">
        <v>6653</v>
      </c>
    </row>
    <row r="6133" spans="5:5" x14ac:dyDescent="0.25">
      <c r="E6133" s="5" t="s">
        <v>6654</v>
      </c>
    </row>
    <row r="6134" spans="5:5" x14ac:dyDescent="0.25">
      <c r="E6134" s="5" t="s">
        <v>6655</v>
      </c>
    </row>
    <row r="6135" spans="5:5" x14ac:dyDescent="0.25">
      <c r="E6135" s="5" t="s">
        <v>6656</v>
      </c>
    </row>
    <row r="6136" spans="5:5" x14ac:dyDescent="0.25">
      <c r="E6136" s="5" t="s">
        <v>6657</v>
      </c>
    </row>
    <row r="6137" spans="5:5" x14ac:dyDescent="0.25">
      <c r="E6137" s="5" t="s">
        <v>6658</v>
      </c>
    </row>
    <row r="6138" spans="5:5" x14ac:dyDescent="0.25">
      <c r="E6138" s="5" t="s">
        <v>6659</v>
      </c>
    </row>
    <row r="6139" spans="5:5" x14ac:dyDescent="0.25">
      <c r="E6139" s="5" t="s">
        <v>6660</v>
      </c>
    </row>
    <row r="6140" spans="5:5" x14ac:dyDescent="0.25">
      <c r="E6140" s="5" t="s">
        <v>6661</v>
      </c>
    </row>
    <row r="6141" spans="5:5" x14ac:dyDescent="0.25">
      <c r="E6141" s="5" t="s">
        <v>6662</v>
      </c>
    </row>
    <row r="6142" spans="5:5" x14ac:dyDescent="0.25">
      <c r="E6142" s="5" t="s">
        <v>6663</v>
      </c>
    </row>
    <row r="6143" spans="5:5" x14ac:dyDescent="0.25">
      <c r="E6143" s="5" t="s">
        <v>6664</v>
      </c>
    </row>
    <row r="6144" spans="5:5" x14ac:dyDescent="0.25">
      <c r="E6144" s="5" t="s">
        <v>6665</v>
      </c>
    </row>
    <row r="6145" spans="5:5" x14ac:dyDescent="0.25">
      <c r="E6145" s="5" t="s">
        <v>6666</v>
      </c>
    </row>
    <row r="6146" spans="5:5" x14ac:dyDescent="0.25">
      <c r="E6146" s="5" t="s">
        <v>6667</v>
      </c>
    </row>
    <row r="6147" spans="5:5" x14ac:dyDescent="0.25">
      <c r="E6147" s="5" t="s">
        <v>6668</v>
      </c>
    </row>
    <row r="6148" spans="5:5" x14ac:dyDescent="0.25">
      <c r="E6148" s="5" t="s">
        <v>6669</v>
      </c>
    </row>
    <row r="6149" spans="5:5" x14ac:dyDescent="0.25">
      <c r="E6149" s="5" t="s">
        <v>6670</v>
      </c>
    </row>
    <row r="6150" spans="5:5" x14ac:dyDescent="0.25">
      <c r="E6150" s="5" t="s">
        <v>6671</v>
      </c>
    </row>
    <row r="6151" spans="5:5" x14ac:dyDescent="0.25">
      <c r="E6151" s="5" t="s">
        <v>6672</v>
      </c>
    </row>
    <row r="6152" spans="5:5" x14ac:dyDescent="0.25">
      <c r="E6152" s="5" t="s">
        <v>6673</v>
      </c>
    </row>
    <row r="6153" spans="5:5" x14ac:dyDescent="0.25">
      <c r="E6153" s="5" t="s">
        <v>6674</v>
      </c>
    </row>
    <row r="6154" spans="5:5" x14ac:dyDescent="0.25">
      <c r="E6154" s="5" t="s">
        <v>6675</v>
      </c>
    </row>
    <row r="6155" spans="5:5" x14ac:dyDescent="0.25">
      <c r="E6155" s="5" t="s">
        <v>6676</v>
      </c>
    </row>
    <row r="6156" spans="5:5" x14ac:dyDescent="0.25">
      <c r="E6156" s="5" t="s">
        <v>6677</v>
      </c>
    </row>
    <row r="6157" spans="5:5" x14ac:dyDescent="0.25">
      <c r="E6157" s="5" t="s">
        <v>6678</v>
      </c>
    </row>
    <row r="6158" spans="5:5" x14ac:dyDescent="0.25">
      <c r="E6158" s="5" t="s">
        <v>6679</v>
      </c>
    </row>
    <row r="6159" spans="5:5" x14ac:dyDescent="0.25">
      <c r="E6159" s="5" t="s">
        <v>6680</v>
      </c>
    </row>
    <row r="6160" spans="5:5" x14ac:dyDescent="0.25">
      <c r="E6160" s="5" t="s">
        <v>6681</v>
      </c>
    </row>
    <row r="6161" spans="5:5" x14ac:dyDescent="0.25">
      <c r="E6161" s="5" t="s">
        <v>6682</v>
      </c>
    </row>
    <row r="6162" spans="5:5" x14ac:dyDescent="0.25">
      <c r="E6162" s="5" t="s">
        <v>6683</v>
      </c>
    </row>
    <row r="6163" spans="5:5" x14ac:dyDescent="0.25">
      <c r="E6163" s="5" t="s">
        <v>6684</v>
      </c>
    </row>
    <row r="6164" spans="5:5" x14ac:dyDescent="0.25">
      <c r="E6164" s="5" t="s">
        <v>6685</v>
      </c>
    </row>
    <row r="6165" spans="5:5" x14ac:dyDescent="0.25">
      <c r="E6165" s="5" t="s">
        <v>6686</v>
      </c>
    </row>
    <row r="6166" spans="5:5" x14ac:dyDescent="0.25">
      <c r="E6166" s="5" t="s">
        <v>6687</v>
      </c>
    </row>
    <row r="6167" spans="5:5" x14ac:dyDescent="0.25">
      <c r="E6167" s="5" t="s">
        <v>6688</v>
      </c>
    </row>
    <row r="6168" spans="5:5" x14ac:dyDescent="0.25">
      <c r="E6168" s="5" t="s">
        <v>6689</v>
      </c>
    </row>
    <row r="6169" spans="5:5" x14ac:dyDescent="0.25">
      <c r="E6169" s="5" t="s">
        <v>6690</v>
      </c>
    </row>
    <row r="6170" spans="5:5" x14ac:dyDescent="0.25">
      <c r="E6170" s="5" t="s">
        <v>6691</v>
      </c>
    </row>
    <row r="6171" spans="5:5" x14ac:dyDescent="0.25">
      <c r="E6171" s="5" t="s">
        <v>6692</v>
      </c>
    </row>
    <row r="6172" spans="5:5" x14ac:dyDescent="0.25">
      <c r="E6172" s="5" t="s">
        <v>6693</v>
      </c>
    </row>
    <row r="6173" spans="5:5" x14ac:dyDescent="0.25">
      <c r="E6173" s="5" t="s">
        <v>6694</v>
      </c>
    </row>
    <row r="6174" spans="5:5" x14ac:dyDescent="0.25">
      <c r="E6174" s="5" t="s">
        <v>6695</v>
      </c>
    </row>
    <row r="6175" spans="5:5" x14ac:dyDescent="0.25">
      <c r="E6175" s="5" t="s">
        <v>6696</v>
      </c>
    </row>
    <row r="6176" spans="5:5" x14ac:dyDescent="0.25">
      <c r="E6176" s="5" t="s">
        <v>6697</v>
      </c>
    </row>
    <row r="6177" spans="5:5" x14ac:dyDescent="0.25">
      <c r="E6177" s="5" t="s">
        <v>6698</v>
      </c>
    </row>
    <row r="6178" spans="5:5" x14ac:dyDescent="0.25">
      <c r="E6178" s="5" t="s">
        <v>6699</v>
      </c>
    </row>
    <row r="6179" spans="5:5" x14ac:dyDescent="0.25">
      <c r="E6179" s="5" t="s">
        <v>6700</v>
      </c>
    </row>
    <row r="6180" spans="5:5" x14ac:dyDescent="0.25">
      <c r="E6180" s="5" t="s">
        <v>6701</v>
      </c>
    </row>
    <row r="6181" spans="5:5" x14ac:dyDescent="0.25">
      <c r="E6181" s="5" t="s">
        <v>6702</v>
      </c>
    </row>
    <row r="6182" spans="5:5" x14ac:dyDescent="0.25">
      <c r="E6182" s="5" t="s">
        <v>6703</v>
      </c>
    </row>
    <row r="6183" spans="5:5" x14ac:dyDescent="0.25">
      <c r="E6183" s="5" t="s">
        <v>6704</v>
      </c>
    </row>
    <row r="6184" spans="5:5" x14ac:dyDescent="0.25">
      <c r="E6184" s="5" t="s">
        <v>6705</v>
      </c>
    </row>
    <row r="6185" spans="5:5" x14ac:dyDescent="0.25">
      <c r="E6185" s="5" t="s">
        <v>6706</v>
      </c>
    </row>
    <row r="6186" spans="5:5" x14ac:dyDescent="0.25">
      <c r="E6186" s="5" t="s">
        <v>6707</v>
      </c>
    </row>
    <row r="6187" spans="5:5" x14ac:dyDescent="0.25">
      <c r="E6187" s="5" t="s">
        <v>6708</v>
      </c>
    </row>
    <row r="6188" spans="5:5" x14ac:dyDescent="0.25">
      <c r="E6188" s="5" t="s">
        <v>6709</v>
      </c>
    </row>
    <row r="6189" spans="5:5" x14ac:dyDescent="0.25">
      <c r="E6189" s="5" t="s">
        <v>6710</v>
      </c>
    </row>
    <row r="6190" spans="5:5" x14ac:dyDescent="0.25">
      <c r="E6190" s="5" t="s">
        <v>6711</v>
      </c>
    </row>
    <row r="6191" spans="5:5" x14ac:dyDescent="0.25">
      <c r="E6191" s="5" t="s">
        <v>6712</v>
      </c>
    </row>
    <row r="6192" spans="5:5" x14ac:dyDescent="0.25">
      <c r="E6192" s="5" t="s">
        <v>6713</v>
      </c>
    </row>
    <row r="6193" spans="5:5" x14ac:dyDescent="0.25">
      <c r="E6193" s="5" t="s">
        <v>6714</v>
      </c>
    </row>
    <row r="6194" spans="5:5" x14ac:dyDescent="0.25">
      <c r="E6194" s="5" t="s">
        <v>6715</v>
      </c>
    </row>
    <row r="6195" spans="5:5" x14ac:dyDescent="0.25">
      <c r="E6195" s="5" t="s">
        <v>6716</v>
      </c>
    </row>
    <row r="6196" spans="5:5" x14ac:dyDescent="0.25">
      <c r="E6196" s="5" t="s">
        <v>6717</v>
      </c>
    </row>
    <row r="6197" spans="5:5" x14ac:dyDescent="0.25">
      <c r="E6197" s="5" t="s">
        <v>6718</v>
      </c>
    </row>
    <row r="6198" spans="5:5" x14ac:dyDescent="0.25">
      <c r="E6198" s="5" t="s">
        <v>6719</v>
      </c>
    </row>
    <row r="6199" spans="5:5" x14ac:dyDescent="0.25">
      <c r="E6199" s="5" t="s">
        <v>6720</v>
      </c>
    </row>
    <row r="6200" spans="5:5" x14ac:dyDescent="0.25">
      <c r="E6200" s="5" t="s">
        <v>6721</v>
      </c>
    </row>
    <row r="6201" spans="5:5" x14ac:dyDescent="0.25">
      <c r="E6201" s="5" t="s">
        <v>6722</v>
      </c>
    </row>
    <row r="6202" spans="5:5" x14ac:dyDescent="0.25">
      <c r="E6202" s="5" t="s">
        <v>6723</v>
      </c>
    </row>
    <row r="6203" spans="5:5" x14ac:dyDescent="0.25">
      <c r="E6203" s="5" t="s">
        <v>6724</v>
      </c>
    </row>
    <row r="6204" spans="5:5" x14ac:dyDescent="0.25">
      <c r="E6204" s="5" t="s">
        <v>6725</v>
      </c>
    </row>
    <row r="6205" spans="5:5" x14ac:dyDescent="0.25">
      <c r="E6205" s="5" t="s">
        <v>6726</v>
      </c>
    </row>
    <row r="6206" spans="5:5" x14ac:dyDescent="0.25">
      <c r="E6206" s="5" t="s">
        <v>6727</v>
      </c>
    </row>
    <row r="6207" spans="5:5" x14ac:dyDescent="0.25">
      <c r="E6207" s="5" t="s">
        <v>6728</v>
      </c>
    </row>
    <row r="6208" spans="5:5" x14ac:dyDescent="0.25">
      <c r="E6208" s="5" t="s">
        <v>6729</v>
      </c>
    </row>
    <row r="6209" spans="5:5" x14ac:dyDescent="0.25">
      <c r="E6209" s="5" t="s">
        <v>6730</v>
      </c>
    </row>
    <row r="6210" spans="5:5" x14ac:dyDescent="0.25">
      <c r="E6210" s="5" t="s">
        <v>6731</v>
      </c>
    </row>
    <row r="6211" spans="5:5" x14ac:dyDescent="0.25">
      <c r="E6211" s="5" t="s">
        <v>6732</v>
      </c>
    </row>
    <row r="6212" spans="5:5" x14ac:dyDescent="0.25">
      <c r="E6212" s="5" t="s">
        <v>6733</v>
      </c>
    </row>
    <row r="6213" spans="5:5" x14ac:dyDescent="0.25">
      <c r="E6213" s="5" t="s">
        <v>6734</v>
      </c>
    </row>
    <row r="6214" spans="5:5" x14ac:dyDescent="0.25">
      <c r="E6214" s="5" t="s">
        <v>6735</v>
      </c>
    </row>
    <row r="6215" spans="5:5" x14ac:dyDescent="0.25">
      <c r="E6215" s="5" t="s">
        <v>6736</v>
      </c>
    </row>
    <row r="6216" spans="5:5" x14ac:dyDescent="0.25">
      <c r="E6216" s="5" t="s">
        <v>6737</v>
      </c>
    </row>
    <row r="6217" spans="5:5" x14ac:dyDescent="0.25">
      <c r="E6217" s="5" t="s">
        <v>6738</v>
      </c>
    </row>
    <row r="6218" spans="5:5" x14ac:dyDescent="0.25">
      <c r="E6218" s="5" t="s">
        <v>6739</v>
      </c>
    </row>
    <row r="6219" spans="5:5" x14ac:dyDescent="0.25">
      <c r="E6219" s="5" t="s">
        <v>6740</v>
      </c>
    </row>
    <row r="6220" spans="5:5" x14ac:dyDescent="0.25">
      <c r="E6220" s="5" t="s">
        <v>6741</v>
      </c>
    </row>
    <row r="6221" spans="5:5" x14ac:dyDescent="0.25">
      <c r="E6221" s="5" t="s">
        <v>6742</v>
      </c>
    </row>
    <row r="6222" spans="5:5" x14ac:dyDescent="0.25">
      <c r="E6222" s="5" t="s">
        <v>6743</v>
      </c>
    </row>
    <row r="6223" spans="5:5" x14ac:dyDescent="0.25">
      <c r="E6223" s="5" t="s">
        <v>6744</v>
      </c>
    </row>
    <row r="6224" spans="5:5" x14ac:dyDescent="0.25">
      <c r="E6224" s="5" t="s">
        <v>6745</v>
      </c>
    </row>
    <row r="6225" spans="5:5" x14ac:dyDescent="0.25">
      <c r="E6225" s="5" t="s">
        <v>6746</v>
      </c>
    </row>
    <row r="6226" spans="5:5" x14ac:dyDescent="0.25">
      <c r="E6226" s="5" t="s">
        <v>6747</v>
      </c>
    </row>
    <row r="6227" spans="5:5" x14ac:dyDescent="0.25">
      <c r="E6227" s="5" t="s">
        <v>6748</v>
      </c>
    </row>
    <row r="6228" spans="5:5" x14ac:dyDescent="0.25">
      <c r="E6228" s="5" t="s">
        <v>6749</v>
      </c>
    </row>
    <row r="6229" spans="5:5" x14ac:dyDescent="0.25">
      <c r="E6229" s="5" t="s">
        <v>6750</v>
      </c>
    </row>
    <row r="6230" spans="5:5" x14ac:dyDescent="0.25">
      <c r="E6230" s="5" t="s">
        <v>6751</v>
      </c>
    </row>
    <row r="6231" spans="5:5" x14ac:dyDescent="0.25">
      <c r="E6231" s="5" t="s">
        <v>6752</v>
      </c>
    </row>
    <row r="6232" spans="5:5" x14ac:dyDescent="0.25">
      <c r="E6232" s="5" t="s">
        <v>6753</v>
      </c>
    </row>
    <row r="6233" spans="5:5" x14ac:dyDescent="0.25">
      <c r="E6233" s="5" t="s">
        <v>6754</v>
      </c>
    </row>
    <row r="6234" spans="5:5" x14ac:dyDescent="0.25">
      <c r="E6234" s="5" t="s">
        <v>6755</v>
      </c>
    </row>
    <row r="6235" spans="5:5" x14ac:dyDescent="0.25">
      <c r="E6235" s="5" t="s">
        <v>6756</v>
      </c>
    </row>
    <row r="6236" spans="5:5" x14ac:dyDescent="0.25">
      <c r="E6236" s="5" t="s">
        <v>6757</v>
      </c>
    </row>
    <row r="6237" spans="5:5" x14ac:dyDescent="0.25">
      <c r="E6237" s="5" t="s">
        <v>6758</v>
      </c>
    </row>
    <row r="6238" spans="5:5" x14ac:dyDescent="0.25">
      <c r="E6238" s="5" t="s">
        <v>6759</v>
      </c>
    </row>
    <row r="6239" spans="5:5" x14ac:dyDescent="0.25">
      <c r="E6239" s="5" t="s">
        <v>6760</v>
      </c>
    </row>
    <row r="6240" spans="5:5" x14ac:dyDescent="0.25">
      <c r="E6240" s="5" t="s">
        <v>6761</v>
      </c>
    </row>
    <row r="6241" spans="5:5" x14ac:dyDescent="0.25">
      <c r="E6241" s="5" t="s">
        <v>6762</v>
      </c>
    </row>
    <row r="6242" spans="5:5" x14ac:dyDescent="0.25">
      <c r="E6242" s="5" t="s">
        <v>6763</v>
      </c>
    </row>
    <row r="6243" spans="5:5" x14ac:dyDescent="0.25">
      <c r="E6243" s="5" t="s">
        <v>6764</v>
      </c>
    </row>
    <row r="6244" spans="5:5" x14ac:dyDescent="0.25">
      <c r="E6244" s="5" t="s">
        <v>6765</v>
      </c>
    </row>
    <row r="6245" spans="5:5" x14ac:dyDescent="0.25">
      <c r="E6245" s="5" t="s">
        <v>6766</v>
      </c>
    </row>
    <row r="6246" spans="5:5" x14ac:dyDescent="0.25">
      <c r="E6246" s="5" t="s">
        <v>6767</v>
      </c>
    </row>
    <row r="6247" spans="5:5" x14ac:dyDescent="0.25">
      <c r="E6247" s="5" t="s">
        <v>6768</v>
      </c>
    </row>
    <row r="6248" spans="5:5" x14ac:dyDescent="0.25">
      <c r="E6248" s="5" t="s">
        <v>6769</v>
      </c>
    </row>
    <row r="6249" spans="5:5" x14ac:dyDescent="0.25">
      <c r="E6249" s="5" t="s">
        <v>6770</v>
      </c>
    </row>
    <row r="6250" spans="5:5" x14ac:dyDescent="0.25">
      <c r="E6250" s="5" t="s">
        <v>6771</v>
      </c>
    </row>
    <row r="6251" spans="5:5" x14ac:dyDescent="0.25">
      <c r="E6251" s="5" t="s">
        <v>6772</v>
      </c>
    </row>
    <row r="6252" spans="5:5" x14ac:dyDescent="0.25">
      <c r="E6252" s="5" t="s">
        <v>6773</v>
      </c>
    </row>
    <row r="6253" spans="5:5" x14ac:dyDescent="0.25">
      <c r="E6253" s="5" t="s">
        <v>6774</v>
      </c>
    </row>
    <row r="6254" spans="5:5" x14ac:dyDescent="0.25">
      <c r="E6254" s="5" t="s">
        <v>6775</v>
      </c>
    </row>
    <row r="6255" spans="5:5" x14ac:dyDescent="0.25">
      <c r="E6255" s="5" t="s">
        <v>6776</v>
      </c>
    </row>
    <row r="6256" spans="5:5" x14ac:dyDescent="0.25">
      <c r="E6256" s="5" t="s">
        <v>6777</v>
      </c>
    </row>
    <row r="6257" spans="5:5" x14ac:dyDescent="0.25">
      <c r="E6257" s="5" t="s">
        <v>6778</v>
      </c>
    </row>
    <row r="6258" spans="5:5" x14ac:dyDescent="0.25">
      <c r="E6258" s="5" t="s">
        <v>6779</v>
      </c>
    </row>
    <row r="6259" spans="5:5" x14ac:dyDescent="0.25">
      <c r="E6259" s="5" t="s">
        <v>6780</v>
      </c>
    </row>
    <row r="6260" spans="5:5" x14ac:dyDescent="0.25">
      <c r="E6260" s="5" t="s">
        <v>6781</v>
      </c>
    </row>
    <row r="6261" spans="5:5" x14ac:dyDescent="0.25">
      <c r="E6261" s="5" t="s">
        <v>6782</v>
      </c>
    </row>
    <row r="6262" spans="5:5" x14ac:dyDescent="0.25">
      <c r="E6262" s="5" t="s">
        <v>6783</v>
      </c>
    </row>
    <row r="6263" spans="5:5" x14ac:dyDescent="0.25">
      <c r="E6263" s="5" t="s">
        <v>6784</v>
      </c>
    </row>
    <row r="6264" spans="5:5" x14ac:dyDescent="0.25">
      <c r="E6264" s="5" t="s">
        <v>6785</v>
      </c>
    </row>
    <row r="6265" spans="5:5" x14ac:dyDescent="0.25">
      <c r="E6265" s="5" t="s">
        <v>6786</v>
      </c>
    </row>
    <row r="6266" spans="5:5" x14ac:dyDescent="0.25">
      <c r="E6266" s="5" t="s">
        <v>6787</v>
      </c>
    </row>
    <row r="6267" spans="5:5" x14ac:dyDescent="0.25">
      <c r="E6267" s="5" t="s">
        <v>6788</v>
      </c>
    </row>
    <row r="6268" spans="5:5" x14ac:dyDescent="0.25">
      <c r="E6268" s="5" t="s">
        <v>6789</v>
      </c>
    </row>
    <row r="6269" spans="5:5" x14ac:dyDescent="0.25">
      <c r="E6269" s="5" t="s">
        <v>6790</v>
      </c>
    </row>
    <row r="6270" spans="5:5" x14ac:dyDescent="0.25">
      <c r="E6270" s="5" t="s">
        <v>6791</v>
      </c>
    </row>
    <row r="6271" spans="5:5" x14ac:dyDescent="0.25">
      <c r="E6271" s="5" t="s">
        <v>6792</v>
      </c>
    </row>
    <row r="6272" spans="5:5" x14ac:dyDescent="0.25">
      <c r="E6272" s="5" t="s">
        <v>6793</v>
      </c>
    </row>
    <row r="6273" spans="5:5" x14ac:dyDescent="0.25">
      <c r="E6273" s="5" t="s">
        <v>6794</v>
      </c>
    </row>
    <row r="6274" spans="5:5" x14ac:dyDescent="0.25">
      <c r="E6274" s="5" t="s">
        <v>6795</v>
      </c>
    </row>
    <row r="6275" spans="5:5" x14ac:dyDescent="0.25">
      <c r="E6275" s="5" t="s">
        <v>6796</v>
      </c>
    </row>
    <row r="6276" spans="5:5" x14ac:dyDescent="0.25">
      <c r="E6276" s="5" t="s">
        <v>6797</v>
      </c>
    </row>
    <row r="6277" spans="5:5" x14ac:dyDescent="0.25">
      <c r="E6277" s="5" t="s">
        <v>6798</v>
      </c>
    </row>
    <row r="6278" spans="5:5" x14ac:dyDescent="0.25">
      <c r="E6278" s="5" t="s">
        <v>6799</v>
      </c>
    </row>
    <row r="6279" spans="5:5" x14ac:dyDescent="0.25">
      <c r="E6279" s="5" t="s">
        <v>6800</v>
      </c>
    </row>
    <row r="6280" spans="5:5" x14ac:dyDescent="0.25">
      <c r="E6280" s="5" t="s">
        <v>6801</v>
      </c>
    </row>
    <row r="6281" spans="5:5" x14ac:dyDescent="0.25">
      <c r="E6281" s="5" t="s">
        <v>6802</v>
      </c>
    </row>
    <row r="6282" spans="5:5" x14ac:dyDescent="0.25">
      <c r="E6282" s="5" t="s">
        <v>6803</v>
      </c>
    </row>
    <row r="6283" spans="5:5" x14ac:dyDescent="0.25">
      <c r="E6283" s="5" t="s">
        <v>6804</v>
      </c>
    </row>
    <row r="6284" spans="5:5" x14ac:dyDescent="0.25">
      <c r="E6284" s="5" t="s">
        <v>6805</v>
      </c>
    </row>
    <row r="6285" spans="5:5" x14ac:dyDescent="0.25">
      <c r="E6285" s="5" t="s">
        <v>6806</v>
      </c>
    </row>
    <row r="6286" spans="5:5" x14ac:dyDescent="0.25">
      <c r="E6286" s="5" t="s">
        <v>6807</v>
      </c>
    </row>
    <row r="6287" spans="5:5" x14ac:dyDescent="0.25">
      <c r="E6287" s="5" t="s">
        <v>6808</v>
      </c>
    </row>
    <row r="6288" spans="5:5" x14ac:dyDescent="0.25">
      <c r="E6288" s="5" t="s">
        <v>6809</v>
      </c>
    </row>
    <row r="6289" spans="5:5" x14ac:dyDescent="0.25">
      <c r="E6289" s="5" t="s">
        <v>6810</v>
      </c>
    </row>
    <row r="6290" spans="5:5" x14ac:dyDescent="0.25">
      <c r="E6290" s="5" t="s">
        <v>6811</v>
      </c>
    </row>
    <row r="6291" spans="5:5" x14ac:dyDescent="0.25">
      <c r="E6291" s="5" t="s">
        <v>6812</v>
      </c>
    </row>
    <row r="6292" spans="5:5" x14ac:dyDescent="0.25">
      <c r="E6292" s="5" t="s">
        <v>6813</v>
      </c>
    </row>
    <row r="6293" spans="5:5" x14ac:dyDescent="0.25">
      <c r="E6293" s="5" t="s">
        <v>6814</v>
      </c>
    </row>
    <row r="6294" spans="5:5" x14ac:dyDescent="0.25">
      <c r="E6294" s="5" t="s">
        <v>6815</v>
      </c>
    </row>
    <row r="6295" spans="5:5" x14ac:dyDescent="0.25">
      <c r="E6295" s="5" t="s">
        <v>6816</v>
      </c>
    </row>
    <row r="6296" spans="5:5" x14ac:dyDescent="0.25">
      <c r="E6296" s="5" t="s">
        <v>6817</v>
      </c>
    </row>
    <row r="6297" spans="5:5" x14ac:dyDescent="0.25">
      <c r="E6297" s="5" t="s">
        <v>6818</v>
      </c>
    </row>
    <row r="6298" spans="5:5" x14ac:dyDescent="0.25">
      <c r="E6298" s="5" t="s">
        <v>6819</v>
      </c>
    </row>
    <row r="6299" spans="5:5" x14ac:dyDescent="0.25">
      <c r="E6299" s="5" t="s">
        <v>6820</v>
      </c>
    </row>
    <row r="6300" spans="5:5" x14ac:dyDescent="0.25">
      <c r="E6300" s="5" t="s">
        <v>6821</v>
      </c>
    </row>
    <row r="6301" spans="5:5" x14ac:dyDescent="0.25">
      <c r="E6301" s="5" t="s">
        <v>6822</v>
      </c>
    </row>
    <row r="6302" spans="5:5" x14ac:dyDescent="0.25">
      <c r="E6302" s="5" t="s">
        <v>6823</v>
      </c>
    </row>
    <row r="6303" spans="5:5" x14ac:dyDescent="0.25">
      <c r="E6303" s="5" t="s">
        <v>6824</v>
      </c>
    </row>
    <row r="6304" spans="5:5" x14ac:dyDescent="0.25">
      <c r="E6304" s="5" t="s">
        <v>6825</v>
      </c>
    </row>
    <row r="6305" spans="5:5" x14ac:dyDescent="0.25">
      <c r="E6305" s="5" t="s">
        <v>6826</v>
      </c>
    </row>
    <row r="6306" spans="5:5" x14ac:dyDescent="0.25">
      <c r="E6306" s="5" t="s">
        <v>6827</v>
      </c>
    </row>
    <row r="6307" spans="5:5" x14ac:dyDescent="0.25">
      <c r="E6307" s="5" t="s">
        <v>6828</v>
      </c>
    </row>
    <row r="6308" spans="5:5" x14ac:dyDescent="0.25">
      <c r="E6308" s="5" t="s">
        <v>6829</v>
      </c>
    </row>
    <row r="6309" spans="5:5" x14ac:dyDescent="0.25">
      <c r="E6309" s="5" t="s">
        <v>6830</v>
      </c>
    </row>
    <row r="6310" spans="5:5" x14ac:dyDescent="0.25">
      <c r="E6310" s="5" t="s">
        <v>6831</v>
      </c>
    </row>
    <row r="6311" spans="5:5" x14ac:dyDescent="0.25">
      <c r="E6311" s="5" t="s">
        <v>6832</v>
      </c>
    </row>
    <row r="6312" spans="5:5" x14ac:dyDescent="0.25">
      <c r="E6312" s="5" t="s">
        <v>6833</v>
      </c>
    </row>
    <row r="6313" spans="5:5" x14ac:dyDescent="0.25">
      <c r="E6313" s="5" t="s">
        <v>6834</v>
      </c>
    </row>
    <row r="6314" spans="5:5" x14ac:dyDescent="0.25">
      <c r="E6314" s="5" t="s">
        <v>6835</v>
      </c>
    </row>
    <row r="6315" spans="5:5" x14ac:dyDescent="0.25">
      <c r="E6315" s="5" t="s">
        <v>6836</v>
      </c>
    </row>
    <row r="6316" spans="5:5" x14ac:dyDescent="0.25">
      <c r="E6316" s="5" t="s">
        <v>6837</v>
      </c>
    </row>
    <row r="6317" spans="5:5" x14ac:dyDescent="0.25">
      <c r="E6317" s="5" t="s">
        <v>6838</v>
      </c>
    </row>
    <row r="6318" spans="5:5" x14ac:dyDescent="0.25">
      <c r="E6318" s="5" t="s">
        <v>6839</v>
      </c>
    </row>
    <row r="6319" spans="5:5" x14ac:dyDescent="0.25">
      <c r="E6319" s="5" t="s">
        <v>6840</v>
      </c>
    </row>
    <row r="6320" spans="5:5" x14ac:dyDescent="0.25">
      <c r="E6320" s="5" t="s">
        <v>6841</v>
      </c>
    </row>
    <row r="6321" spans="5:5" x14ac:dyDescent="0.25">
      <c r="E6321" s="5" t="s">
        <v>6842</v>
      </c>
    </row>
    <row r="6322" spans="5:5" x14ac:dyDescent="0.25">
      <c r="E6322" s="5" t="s">
        <v>6843</v>
      </c>
    </row>
    <row r="6323" spans="5:5" x14ac:dyDescent="0.25">
      <c r="E6323" s="5" t="s">
        <v>6844</v>
      </c>
    </row>
    <row r="6324" spans="5:5" x14ac:dyDescent="0.25">
      <c r="E6324" s="5" t="s">
        <v>6845</v>
      </c>
    </row>
    <row r="6325" spans="5:5" x14ac:dyDescent="0.25">
      <c r="E6325" s="5" t="s">
        <v>6846</v>
      </c>
    </row>
    <row r="6326" spans="5:5" x14ac:dyDescent="0.25">
      <c r="E6326" s="5" t="s">
        <v>6847</v>
      </c>
    </row>
    <row r="6327" spans="5:5" x14ac:dyDescent="0.25">
      <c r="E6327" s="5" t="s">
        <v>6848</v>
      </c>
    </row>
    <row r="6328" spans="5:5" x14ac:dyDescent="0.25">
      <c r="E6328" s="5" t="s">
        <v>6849</v>
      </c>
    </row>
    <row r="6329" spans="5:5" x14ac:dyDescent="0.25">
      <c r="E6329" s="5" t="s">
        <v>6850</v>
      </c>
    </row>
    <row r="6330" spans="5:5" x14ac:dyDescent="0.25">
      <c r="E6330" s="5" t="s">
        <v>6851</v>
      </c>
    </row>
    <row r="6331" spans="5:5" x14ac:dyDescent="0.25">
      <c r="E6331" s="5" t="s">
        <v>6852</v>
      </c>
    </row>
    <row r="6332" spans="5:5" x14ac:dyDescent="0.25">
      <c r="E6332" s="5" t="s">
        <v>6853</v>
      </c>
    </row>
    <row r="6333" spans="5:5" x14ac:dyDescent="0.25">
      <c r="E6333" s="5" t="s">
        <v>6854</v>
      </c>
    </row>
    <row r="6334" spans="5:5" x14ac:dyDescent="0.25">
      <c r="E6334" s="5" t="s">
        <v>6855</v>
      </c>
    </row>
    <row r="6335" spans="5:5" x14ac:dyDescent="0.25">
      <c r="E6335" s="5" t="s">
        <v>6856</v>
      </c>
    </row>
    <row r="6336" spans="5:5" x14ac:dyDescent="0.25">
      <c r="E6336" s="5" t="s">
        <v>6857</v>
      </c>
    </row>
    <row r="6337" spans="5:5" x14ac:dyDescent="0.25">
      <c r="E6337" s="5" t="s">
        <v>6858</v>
      </c>
    </row>
    <row r="6338" spans="5:5" x14ac:dyDescent="0.25">
      <c r="E6338" s="5" t="s">
        <v>6859</v>
      </c>
    </row>
    <row r="6339" spans="5:5" x14ac:dyDescent="0.25">
      <c r="E6339" s="5" t="s">
        <v>6860</v>
      </c>
    </row>
    <row r="6340" spans="5:5" x14ac:dyDescent="0.25">
      <c r="E6340" s="5" t="s">
        <v>6861</v>
      </c>
    </row>
    <row r="6341" spans="5:5" x14ac:dyDescent="0.25">
      <c r="E6341" s="5" t="s">
        <v>6862</v>
      </c>
    </row>
    <row r="6342" spans="5:5" x14ac:dyDescent="0.25">
      <c r="E6342" s="5" t="s">
        <v>6863</v>
      </c>
    </row>
    <row r="6343" spans="5:5" x14ac:dyDescent="0.25">
      <c r="E6343" s="5" t="s">
        <v>6864</v>
      </c>
    </row>
    <row r="6344" spans="5:5" x14ac:dyDescent="0.25">
      <c r="E6344" s="5" t="s">
        <v>6865</v>
      </c>
    </row>
    <row r="6345" spans="5:5" x14ac:dyDescent="0.25">
      <c r="E6345" s="5" t="s">
        <v>6866</v>
      </c>
    </row>
    <row r="6346" spans="5:5" x14ac:dyDescent="0.25">
      <c r="E6346" s="5" t="s">
        <v>6867</v>
      </c>
    </row>
    <row r="6347" spans="5:5" x14ac:dyDescent="0.25">
      <c r="E6347" s="5" t="s">
        <v>6868</v>
      </c>
    </row>
    <row r="6348" spans="5:5" x14ac:dyDescent="0.25">
      <c r="E6348" s="5" t="s">
        <v>6869</v>
      </c>
    </row>
    <row r="6349" spans="5:5" x14ac:dyDescent="0.25">
      <c r="E6349" s="5" t="s">
        <v>6870</v>
      </c>
    </row>
    <row r="6350" spans="5:5" x14ac:dyDescent="0.25">
      <c r="E6350" s="5" t="s">
        <v>6871</v>
      </c>
    </row>
    <row r="6351" spans="5:5" x14ac:dyDescent="0.25">
      <c r="E6351" s="5" t="s">
        <v>6872</v>
      </c>
    </row>
    <row r="6352" spans="5:5" x14ac:dyDescent="0.25">
      <c r="E6352" s="5" t="s">
        <v>6873</v>
      </c>
    </row>
    <row r="6353" spans="5:5" x14ac:dyDescent="0.25">
      <c r="E6353" s="5" t="s">
        <v>6874</v>
      </c>
    </row>
    <row r="6354" spans="5:5" x14ac:dyDescent="0.25">
      <c r="E6354" s="5" t="s">
        <v>6875</v>
      </c>
    </row>
    <row r="6355" spans="5:5" x14ac:dyDescent="0.25">
      <c r="E6355" s="5" t="s">
        <v>6876</v>
      </c>
    </row>
    <row r="6356" spans="5:5" x14ac:dyDescent="0.25">
      <c r="E6356" s="5" t="s">
        <v>6877</v>
      </c>
    </row>
    <row r="6357" spans="5:5" x14ac:dyDescent="0.25">
      <c r="E6357" s="5" t="s">
        <v>6878</v>
      </c>
    </row>
    <row r="6358" spans="5:5" x14ac:dyDescent="0.25">
      <c r="E6358" s="5" t="s">
        <v>6879</v>
      </c>
    </row>
    <row r="6359" spans="5:5" x14ac:dyDescent="0.25">
      <c r="E6359" s="5" t="s">
        <v>6880</v>
      </c>
    </row>
    <row r="6360" spans="5:5" x14ac:dyDescent="0.25">
      <c r="E6360" s="5" t="s">
        <v>6881</v>
      </c>
    </row>
    <row r="6361" spans="5:5" x14ac:dyDescent="0.25">
      <c r="E6361" s="5" t="s">
        <v>6882</v>
      </c>
    </row>
    <row r="6362" spans="5:5" x14ac:dyDescent="0.25">
      <c r="E6362" s="5" t="s">
        <v>6883</v>
      </c>
    </row>
    <row r="6363" spans="5:5" x14ac:dyDescent="0.25">
      <c r="E6363" s="5" t="s">
        <v>6884</v>
      </c>
    </row>
    <row r="6364" spans="5:5" x14ac:dyDescent="0.25">
      <c r="E6364" s="5" t="s">
        <v>6885</v>
      </c>
    </row>
    <row r="6365" spans="5:5" x14ac:dyDescent="0.25">
      <c r="E6365" s="5" t="s">
        <v>6886</v>
      </c>
    </row>
    <row r="6366" spans="5:5" x14ac:dyDescent="0.25">
      <c r="E6366" s="5" t="s">
        <v>6887</v>
      </c>
    </row>
    <row r="6367" spans="5:5" x14ac:dyDescent="0.25">
      <c r="E6367" s="5" t="s">
        <v>6888</v>
      </c>
    </row>
    <row r="6368" spans="5:5" x14ac:dyDescent="0.25">
      <c r="E6368" s="5" t="s">
        <v>6889</v>
      </c>
    </row>
    <row r="6369" spans="5:5" x14ac:dyDescent="0.25">
      <c r="E6369" s="5" t="s">
        <v>6890</v>
      </c>
    </row>
    <row r="6370" spans="5:5" x14ac:dyDescent="0.25">
      <c r="E6370" s="5" t="s">
        <v>6891</v>
      </c>
    </row>
    <row r="6371" spans="5:5" x14ac:dyDescent="0.25">
      <c r="E6371" s="5" t="s">
        <v>6892</v>
      </c>
    </row>
    <row r="6372" spans="5:5" x14ac:dyDescent="0.25">
      <c r="E6372" s="5" t="s">
        <v>6893</v>
      </c>
    </row>
    <row r="6373" spans="5:5" x14ac:dyDescent="0.25">
      <c r="E6373" s="5" t="s">
        <v>6894</v>
      </c>
    </row>
    <row r="6374" spans="5:5" x14ac:dyDescent="0.25">
      <c r="E6374" s="5" t="s">
        <v>6895</v>
      </c>
    </row>
    <row r="6375" spans="5:5" x14ac:dyDescent="0.25">
      <c r="E6375" s="5" t="s">
        <v>6896</v>
      </c>
    </row>
    <row r="6376" spans="5:5" x14ac:dyDescent="0.25">
      <c r="E6376" s="5" t="s">
        <v>6897</v>
      </c>
    </row>
    <row r="6377" spans="5:5" x14ac:dyDescent="0.25">
      <c r="E6377" s="5" t="s">
        <v>6898</v>
      </c>
    </row>
    <row r="6378" spans="5:5" x14ac:dyDescent="0.25">
      <c r="E6378" s="5" t="s">
        <v>6899</v>
      </c>
    </row>
    <row r="6379" spans="5:5" x14ac:dyDescent="0.25">
      <c r="E6379" s="5" t="s">
        <v>6900</v>
      </c>
    </row>
    <row r="6380" spans="5:5" x14ac:dyDescent="0.25">
      <c r="E6380" s="5" t="s">
        <v>6901</v>
      </c>
    </row>
    <row r="6381" spans="5:5" x14ac:dyDescent="0.25">
      <c r="E6381" s="5" t="s">
        <v>6902</v>
      </c>
    </row>
    <row r="6382" spans="5:5" x14ac:dyDescent="0.25">
      <c r="E6382" s="5" t="s">
        <v>6903</v>
      </c>
    </row>
    <row r="6383" spans="5:5" x14ac:dyDescent="0.25">
      <c r="E6383" s="5" t="s">
        <v>6904</v>
      </c>
    </row>
    <row r="6384" spans="5:5" x14ac:dyDescent="0.25">
      <c r="E6384" s="5" t="s">
        <v>6905</v>
      </c>
    </row>
    <row r="6385" spans="5:5" x14ac:dyDescent="0.25">
      <c r="E6385" s="5" t="s">
        <v>6906</v>
      </c>
    </row>
    <row r="6386" spans="5:5" x14ac:dyDescent="0.25">
      <c r="E6386" s="5" t="s">
        <v>6907</v>
      </c>
    </row>
    <row r="6387" spans="5:5" x14ac:dyDescent="0.25">
      <c r="E6387" s="5" t="s">
        <v>6908</v>
      </c>
    </row>
    <row r="6388" spans="5:5" x14ac:dyDescent="0.25">
      <c r="E6388" s="5" t="s">
        <v>6909</v>
      </c>
    </row>
    <row r="6389" spans="5:5" x14ac:dyDescent="0.25">
      <c r="E6389" s="5" t="s">
        <v>6910</v>
      </c>
    </row>
    <row r="6390" spans="5:5" x14ac:dyDescent="0.25">
      <c r="E6390" s="5" t="s">
        <v>6911</v>
      </c>
    </row>
    <row r="6391" spans="5:5" x14ac:dyDescent="0.25">
      <c r="E6391" s="5" t="s">
        <v>6912</v>
      </c>
    </row>
    <row r="6392" spans="5:5" x14ac:dyDescent="0.25">
      <c r="E6392" s="5" t="s">
        <v>6913</v>
      </c>
    </row>
    <row r="6393" spans="5:5" x14ac:dyDescent="0.25">
      <c r="E6393" s="5" t="s">
        <v>6914</v>
      </c>
    </row>
    <row r="6394" spans="5:5" x14ac:dyDescent="0.25">
      <c r="E6394" s="5" t="s">
        <v>6915</v>
      </c>
    </row>
    <row r="6395" spans="5:5" x14ac:dyDescent="0.25">
      <c r="E6395" s="5" t="s">
        <v>6916</v>
      </c>
    </row>
    <row r="6396" spans="5:5" x14ac:dyDescent="0.25">
      <c r="E6396" s="5" t="s">
        <v>6917</v>
      </c>
    </row>
    <row r="6397" spans="5:5" x14ac:dyDescent="0.25">
      <c r="E6397" s="5" t="s">
        <v>6918</v>
      </c>
    </row>
    <row r="6398" spans="5:5" x14ac:dyDescent="0.25">
      <c r="E6398" s="5" t="s">
        <v>6919</v>
      </c>
    </row>
    <row r="6399" spans="5:5" x14ac:dyDescent="0.25">
      <c r="E6399" s="5" t="s">
        <v>6920</v>
      </c>
    </row>
    <row r="6400" spans="5:5" x14ac:dyDescent="0.25">
      <c r="E6400" s="5" t="s">
        <v>6921</v>
      </c>
    </row>
    <row r="6401" spans="5:5" x14ac:dyDescent="0.25">
      <c r="E6401" s="5" t="s">
        <v>6922</v>
      </c>
    </row>
    <row r="6402" spans="5:5" x14ac:dyDescent="0.25">
      <c r="E6402" s="5" t="s">
        <v>6923</v>
      </c>
    </row>
    <row r="6403" spans="5:5" x14ac:dyDescent="0.25">
      <c r="E6403" s="5" t="s">
        <v>6924</v>
      </c>
    </row>
    <row r="6404" spans="5:5" x14ac:dyDescent="0.25">
      <c r="E6404" s="5" t="s">
        <v>6925</v>
      </c>
    </row>
    <row r="6405" spans="5:5" x14ac:dyDescent="0.25">
      <c r="E6405" s="5" t="s">
        <v>6926</v>
      </c>
    </row>
    <row r="6406" spans="5:5" x14ac:dyDescent="0.25">
      <c r="E6406" s="5" t="s">
        <v>6927</v>
      </c>
    </row>
    <row r="6407" spans="5:5" x14ac:dyDescent="0.25">
      <c r="E6407" s="5" t="s">
        <v>6928</v>
      </c>
    </row>
    <row r="6408" spans="5:5" x14ac:dyDescent="0.25">
      <c r="E6408" s="5" t="s">
        <v>6929</v>
      </c>
    </row>
    <row r="6409" spans="5:5" x14ac:dyDescent="0.25">
      <c r="E6409" s="5" t="s">
        <v>6930</v>
      </c>
    </row>
    <row r="6410" spans="5:5" x14ac:dyDescent="0.25">
      <c r="E6410" s="5" t="s">
        <v>6931</v>
      </c>
    </row>
    <row r="6411" spans="5:5" x14ac:dyDescent="0.25">
      <c r="E6411" s="5" t="s">
        <v>6932</v>
      </c>
    </row>
    <row r="6412" spans="5:5" x14ac:dyDescent="0.25">
      <c r="E6412" s="5" t="s">
        <v>6933</v>
      </c>
    </row>
    <row r="6413" spans="5:5" x14ac:dyDescent="0.25">
      <c r="E6413" s="5" t="s">
        <v>6934</v>
      </c>
    </row>
    <row r="6414" spans="5:5" x14ac:dyDescent="0.25">
      <c r="E6414" s="5" t="s">
        <v>6935</v>
      </c>
    </row>
    <row r="6415" spans="5:5" x14ac:dyDescent="0.25">
      <c r="E6415" s="5" t="s">
        <v>6936</v>
      </c>
    </row>
    <row r="6416" spans="5:5" x14ac:dyDescent="0.25">
      <c r="E6416" s="5" t="s">
        <v>6937</v>
      </c>
    </row>
    <row r="6417" spans="5:5" x14ac:dyDescent="0.25">
      <c r="E6417" s="5" t="s">
        <v>6938</v>
      </c>
    </row>
    <row r="6418" spans="5:5" x14ac:dyDescent="0.25">
      <c r="E6418" s="5" t="s">
        <v>6939</v>
      </c>
    </row>
    <row r="6419" spans="5:5" x14ac:dyDescent="0.25">
      <c r="E6419" s="5" t="s">
        <v>6940</v>
      </c>
    </row>
    <row r="6420" spans="5:5" x14ac:dyDescent="0.25">
      <c r="E6420" s="5" t="s">
        <v>6941</v>
      </c>
    </row>
    <row r="6421" spans="5:5" x14ac:dyDescent="0.25">
      <c r="E6421" s="5" t="s">
        <v>6942</v>
      </c>
    </row>
    <row r="6422" spans="5:5" x14ac:dyDescent="0.25">
      <c r="E6422" s="5" t="s">
        <v>6943</v>
      </c>
    </row>
    <row r="6423" spans="5:5" x14ac:dyDescent="0.25">
      <c r="E6423" s="5" t="s">
        <v>6944</v>
      </c>
    </row>
    <row r="6424" spans="5:5" x14ac:dyDescent="0.25">
      <c r="E6424" s="5" t="s">
        <v>6945</v>
      </c>
    </row>
    <row r="6425" spans="5:5" x14ac:dyDescent="0.25">
      <c r="E6425" s="5" t="s">
        <v>6946</v>
      </c>
    </row>
    <row r="6426" spans="5:5" x14ac:dyDescent="0.25">
      <c r="E6426" s="5" t="s">
        <v>6947</v>
      </c>
    </row>
    <row r="6427" spans="5:5" x14ac:dyDescent="0.25">
      <c r="E6427" s="5" t="s">
        <v>6948</v>
      </c>
    </row>
    <row r="6428" spans="5:5" x14ac:dyDescent="0.25">
      <c r="E6428" s="5" t="s">
        <v>6949</v>
      </c>
    </row>
    <row r="6429" spans="5:5" x14ac:dyDescent="0.25">
      <c r="E6429" s="5" t="s">
        <v>6950</v>
      </c>
    </row>
    <row r="6430" spans="5:5" x14ac:dyDescent="0.25">
      <c r="E6430" s="5" t="s">
        <v>6951</v>
      </c>
    </row>
    <row r="6431" spans="5:5" x14ac:dyDescent="0.25">
      <c r="E6431" s="5" t="s">
        <v>6952</v>
      </c>
    </row>
    <row r="6432" spans="5:5" x14ac:dyDescent="0.25">
      <c r="E6432" s="5" t="s">
        <v>6953</v>
      </c>
    </row>
    <row r="6433" spans="5:5" x14ac:dyDescent="0.25">
      <c r="E6433" s="5" t="s">
        <v>6954</v>
      </c>
    </row>
    <row r="6434" spans="5:5" x14ac:dyDescent="0.25">
      <c r="E6434" s="5" t="s">
        <v>6955</v>
      </c>
    </row>
    <row r="6435" spans="5:5" x14ac:dyDescent="0.25">
      <c r="E6435" s="5" t="s">
        <v>6956</v>
      </c>
    </row>
    <row r="6436" spans="5:5" x14ac:dyDescent="0.25">
      <c r="E6436" s="5" t="s">
        <v>6957</v>
      </c>
    </row>
    <row r="6437" spans="5:5" x14ac:dyDescent="0.25">
      <c r="E6437" s="5" t="s">
        <v>6958</v>
      </c>
    </row>
    <row r="6438" spans="5:5" x14ac:dyDescent="0.25">
      <c r="E6438" s="5" t="s">
        <v>6959</v>
      </c>
    </row>
    <row r="6439" spans="5:5" x14ac:dyDescent="0.25">
      <c r="E6439" s="5" t="s">
        <v>6960</v>
      </c>
    </row>
    <row r="6440" spans="5:5" x14ac:dyDescent="0.25">
      <c r="E6440" s="5" t="s">
        <v>6961</v>
      </c>
    </row>
    <row r="6441" spans="5:5" x14ac:dyDescent="0.25">
      <c r="E6441" s="5" t="s">
        <v>6962</v>
      </c>
    </row>
    <row r="6442" spans="5:5" x14ac:dyDescent="0.25">
      <c r="E6442" s="5" t="s">
        <v>6963</v>
      </c>
    </row>
    <row r="6443" spans="5:5" x14ac:dyDescent="0.25">
      <c r="E6443" s="5" t="s">
        <v>6964</v>
      </c>
    </row>
    <row r="6444" spans="5:5" x14ac:dyDescent="0.25">
      <c r="E6444" s="5" t="s">
        <v>6965</v>
      </c>
    </row>
    <row r="6445" spans="5:5" x14ac:dyDescent="0.25">
      <c r="E6445" s="5" t="s">
        <v>6966</v>
      </c>
    </row>
    <row r="6446" spans="5:5" x14ac:dyDescent="0.25">
      <c r="E6446" s="5" t="s">
        <v>6967</v>
      </c>
    </row>
    <row r="6447" spans="5:5" x14ac:dyDescent="0.25">
      <c r="E6447" s="5" t="s">
        <v>6968</v>
      </c>
    </row>
    <row r="6448" spans="5:5" x14ac:dyDescent="0.25">
      <c r="E6448" s="5" t="s">
        <v>6969</v>
      </c>
    </row>
    <row r="6449" spans="5:5" x14ac:dyDescent="0.25">
      <c r="E6449" s="5" t="s">
        <v>6970</v>
      </c>
    </row>
    <row r="6450" spans="5:5" x14ac:dyDescent="0.25">
      <c r="E6450" s="5" t="s">
        <v>6971</v>
      </c>
    </row>
    <row r="6451" spans="5:5" x14ac:dyDescent="0.25">
      <c r="E6451" s="5" t="s">
        <v>6972</v>
      </c>
    </row>
    <row r="6452" spans="5:5" x14ac:dyDescent="0.25">
      <c r="E6452" s="5" t="s">
        <v>6973</v>
      </c>
    </row>
    <row r="6453" spans="5:5" x14ac:dyDescent="0.25">
      <c r="E6453" s="5" t="s">
        <v>6974</v>
      </c>
    </row>
    <row r="6454" spans="5:5" x14ac:dyDescent="0.25">
      <c r="E6454" s="5" t="s">
        <v>6975</v>
      </c>
    </row>
    <row r="6455" spans="5:5" x14ac:dyDescent="0.25">
      <c r="E6455" s="5" t="s">
        <v>6976</v>
      </c>
    </row>
    <row r="6456" spans="5:5" x14ac:dyDescent="0.25">
      <c r="E6456" s="5" t="s">
        <v>6977</v>
      </c>
    </row>
    <row r="6457" spans="5:5" x14ac:dyDescent="0.25">
      <c r="E6457" s="5" t="s">
        <v>6978</v>
      </c>
    </row>
    <row r="6458" spans="5:5" x14ac:dyDescent="0.25">
      <c r="E6458" s="5" t="s">
        <v>6979</v>
      </c>
    </row>
    <row r="6459" spans="5:5" x14ac:dyDescent="0.25">
      <c r="E6459" s="5" t="s">
        <v>6980</v>
      </c>
    </row>
    <row r="6460" spans="5:5" x14ac:dyDescent="0.25">
      <c r="E6460" s="5" t="s">
        <v>6981</v>
      </c>
    </row>
    <row r="6461" spans="5:5" x14ac:dyDescent="0.25">
      <c r="E6461" s="5" t="s">
        <v>6982</v>
      </c>
    </row>
    <row r="6462" spans="5:5" x14ac:dyDescent="0.25">
      <c r="E6462" s="5" t="s">
        <v>6983</v>
      </c>
    </row>
    <row r="6463" spans="5:5" x14ac:dyDescent="0.25">
      <c r="E6463" s="5" t="s">
        <v>6984</v>
      </c>
    </row>
    <row r="6464" spans="5:5" x14ac:dyDescent="0.25">
      <c r="E6464" s="5" t="s">
        <v>6985</v>
      </c>
    </row>
    <row r="6465" spans="5:5" x14ac:dyDescent="0.25">
      <c r="E6465" s="5" t="s">
        <v>6986</v>
      </c>
    </row>
    <row r="6466" spans="5:5" x14ac:dyDescent="0.25">
      <c r="E6466" s="5" t="s">
        <v>6987</v>
      </c>
    </row>
    <row r="6467" spans="5:5" x14ac:dyDescent="0.25">
      <c r="E6467" s="5" t="s">
        <v>6988</v>
      </c>
    </row>
    <row r="6468" spans="5:5" x14ac:dyDescent="0.25">
      <c r="E6468" s="5" t="s">
        <v>6989</v>
      </c>
    </row>
    <row r="6469" spans="5:5" x14ac:dyDescent="0.25">
      <c r="E6469" s="5" t="s">
        <v>6990</v>
      </c>
    </row>
    <row r="6470" spans="5:5" x14ac:dyDescent="0.25">
      <c r="E6470" s="5" t="s">
        <v>6991</v>
      </c>
    </row>
    <row r="6471" spans="5:5" x14ac:dyDescent="0.25">
      <c r="E6471" s="5" t="s">
        <v>6992</v>
      </c>
    </row>
    <row r="6472" spans="5:5" x14ac:dyDescent="0.25">
      <c r="E6472" s="5" t="s">
        <v>6993</v>
      </c>
    </row>
    <row r="6473" spans="5:5" x14ac:dyDescent="0.25">
      <c r="E6473" s="5" t="s">
        <v>6994</v>
      </c>
    </row>
    <row r="6474" spans="5:5" x14ac:dyDescent="0.25">
      <c r="E6474" s="5" t="s">
        <v>6995</v>
      </c>
    </row>
    <row r="6475" spans="5:5" x14ac:dyDescent="0.25">
      <c r="E6475" s="5" t="s">
        <v>6996</v>
      </c>
    </row>
    <row r="6476" spans="5:5" x14ac:dyDescent="0.25">
      <c r="E6476" s="5" t="s">
        <v>6997</v>
      </c>
    </row>
    <row r="6477" spans="5:5" x14ac:dyDescent="0.25">
      <c r="E6477" s="5" t="s">
        <v>6998</v>
      </c>
    </row>
    <row r="6478" spans="5:5" x14ac:dyDescent="0.25">
      <c r="E6478" s="5" t="s">
        <v>6999</v>
      </c>
    </row>
    <row r="6479" spans="5:5" x14ac:dyDescent="0.25">
      <c r="E6479" s="5" t="s">
        <v>7000</v>
      </c>
    </row>
    <row r="6480" spans="5:5" x14ac:dyDescent="0.25">
      <c r="E6480" s="5" t="s">
        <v>7001</v>
      </c>
    </row>
    <row r="6481" spans="5:5" x14ac:dyDescent="0.25">
      <c r="E6481" s="5" t="s">
        <v>7002</v>
      </c>
    </row>
    <row r="6482" spans="5:5" x14ac:dyDescent="0.25">
      <c r="E6482" s="5" t="s">
        <v>7003</v>
      </c>
    </row>
    <row r="6483" spans="5:5" x14ac:dyDescent="0.25">
      <c r="E6483" s="5" t="s">
        <v>7004</v>
      </c>
    </row>
    <row r="6484" spans="5:5" x14ac:dyDescent="0.25">
      <c r="E6484" s="5" t="s">
        <v>7005</v>
      </c>
    </row>
    <row r="6485" spans="5:5" x14ac:dyDescent="0.25">
      <c r="E6485" s="5" t="s">
        <v>7006</v>
      </c>
    </row>
    <row r="6486" spans="5:5" x14ac:dyDescent="0.25">
      <c r="E6486" s="5" t="s">
        <v>7007</v>
      </c>
    </row>
    <row r="6487" spans="5:5" x14ac:dyDescent="0.25">
      <c r="E6487" s="5" t="s">
        <v>7008</v>
      </c>
    </row>
    <row r="6488" spans="5:5" x14ac:dyDescent="0.25">
      <c r="E6488" s="5" t="s">
        <v>7009</v>
      </c>
    </row>
    <row r="6489" spans="5:5" x14ac:dyDescent="0.25">
      <c r="E6489" s="5" t="s">
        <v>7010</v>
      </c>
    </row>
    <row r="6490" spans="5:5" x14ac:dyDescent="0.25">
      <c r="E6490" s="5" t="s">
        <v>7011</v>
      </c>
    </row>
    <row r="6491" spans="5:5" x14ac:dyDescent="0.25">
      <c r="E6491" s="5" t="s">
        <v>7012</v>
      </c>
    </row>
    <row r="6492" spans="5:5" x14ac:dyDescent="0.25">
      <c r="E6492" s="5" t="s">
        <v>7013</v>
      </c>
    </row>
    <row r="6493" spans="5:5" x14ac:dyDescent="0.25">
      <c r="E6493" s="5" t="s">
        <v>7014</v>
      </c>
    </row>
    <row r="6494" spans="5:5" x14ac:dyDescent="0.25">
      <c r="E6494" s="5" t="s">
        <v>7015</v>
      </c>
    </row>
    <row r="6495" spans="5:5" x14ac:dyDescent="0.25">
      <c r="E6495" s="5" t="s">
        <v>7016</v>
      </c>
    </row>
    <row r="6496" spans="5:5" x14ac:dyDescent="0.25">
      <c r="E6496" s="5" t="s">
        <v>7017</v>
      </c>
    </row>
    <row r="6497" spans="5:5" x14ac:dyDescent="0.25">
      <c r="E6497" s="5" t="s">
        <v>7018</v>
      </c>
    </row>
    <row r="6498" spans="5:5" x14ac:dyDescent="0.25">
      <c r="E6498" s="5" t="s">
        <v>7019</v>
      </c>
    </row>
    <row r="6499" spans="5:5" x14ac:dyDescent="0.25">
      <c r="E6499" s="5" t="s">
        <v>7020</v>
      </c>
    </row>
    <row r="6500" spans="5:5" x14ac:dyDescent="0.25">
      <c r="E6500" s="5" t="s">
        <v>7021</v>
      </c>
    </row>
    <row r="6501" spans="5:5" x14ac:dyDescent="0.25">
      <c r="E6501" s="5" t="s">
        <v>7022</v>
      </c>
    </row>
    <row r="6502" spans="5:5" x14ac:dyDescent="0.25">
      <c r="E6502" s="5" t="s">
        <v>7023</v>
      </c>
    </row>
    <row r="6503" spans="5:5" x14ac:dyDescent="0.25">
      <c r="E6503" s="5" t="s">
        <v>7024</v>
      </c>
    </row>
    <row r="6504" spans="5:5" x14ac:dyDescent="0.25">
      <c r="E6504" s="5" t="s">
        <v>7025</v>
      </c>
    </row>
    <row r="6505" spans="5:5" x14ac:dyDescent="0.25">
      <c r="E6505" s="5" t="s">
        <v>7026</v>
      </c>
    </row>
    <row r="6506" spans="5:5" x14ac:dyDescent="0.25">
      <c r="E6506" s="5" t="s">
        <v>7027</v>
      </c>
    </row>
    <row r="6507" spans="5:5" x14ac:dyDescent="0.25">
      <c r="E6507" s="5" t="s">
        <v>7028</v>
      </c>
    </row>
    <row r="6508" spans="5:5" x14ac:dyDescent="0.25">
      <c r="E6508" s="5" t="s">
        <v>7029</v>
      </c>
    </row>
    <row r="6509" spans="5:5" x14ac:dyDescent="0.25">
      <c r="E6509" s="5" t="s">
        <v>7030</v>
      </c>
    </row>
    <row r="6510" spans="5:5" x14ac:dyDescent="0.25">
      <c r="E6510" s="5" t="s">
        <v>7031</v>
      </c>
    </row>
    <row r="6511" spans="5:5" x14ac:dyDescent="0.25">
      <c r="E6511" s="5" t="s">
        <v>7032</v>
      </c>
    </row>
    <row r="6512" spans="5:5" x14ac:dyDescent="0.25">
      <c r="E6512" s="5" t="s">
        <v>7033</v>
      </c>
    </row>
    <row r="6513" spans="5:5" x14ac:dyDescent="0.25">
      <c r="E6513" s="5" t="s">
        <v>7034</v>
      </c>
    </row>
    <row r="6514" spans="5:5" x14ac:dyDescent="0.25">
      <c r="E6514" s="5" t="s">
        <v>7035</v>
      </c>
    </row>
    <row r="6515" spans="5:5" x14ac:dyDescent="0.25">
      <c r="E6515" s="5" t="s">
        <v>7036</v>
      </c>
    </row>
    <row r="6516" spans="5:5" x14ac:dyDescent="0.25">
      <c r="E6516" s="5" t="s">
        <v>7037</v>
      </c>
    </row>
    <row r="6517" spans="5:5" x14ac:dyDescent="0.25">
      <c r="E6517" s="5" t="s">
        <v>7038</v>
      </c>
    </row>
    <row r="6518" spans="5:5" x14ac:dyDescent="0.25">
      <c r="E6518" s="5" t="s">
        <v>7039</v>
      </c>
    </row>
    <row r="6519" spans="5:5" x14ac:dyDescent="0.25">
      <c r="E6519" s="5" t="s">
        <v>7040</v>
      </c>
    </row>
    <row r="6520" spans="5:5" x14ac:dyDescent="0.25">
      <c r="E6520" s="5" t="s">
        <v>7041</v>
      </c>
    </row>
    <row r="6521" spans="5:5" x14ac:dyDescent="0.25">
      <c r="E6521" s="5" t="s">
        <v>7042</v>
      </c>
    </row>
    <row r="6522" spans="5:5" x14ac:dyDescent="0.25">
      <c r="E6522" s="5" t="s">
        <v>7043</v>
      </c>
    </row>
    <row r="6523" spans="5:5" x14ac:dyDescent="0.25">
      <c r="E6523" s="5" t="s">
        <v>7044</v>
      </c>
    </row>
    <row r="6524" spans="5:5" x14ac:dyDescent="0.25">
      <c r="E6524" s="5" t="s">
        <v>7045</v>
      </c>
    </row>
    <row r="6525" spans="5:5" x14ac:dyDescent="0.25">
      <c r="E6525" s="5" t="s">
        <v>7046</v>
      </c>
    </row>
    <row r="6526" spans="5:5" x14ac:dyDescent="0.25">
      <c r="E6526" s="5" t="s">
        <v>7047</v>
      </c>
    </row>
    <row r="6527" spans="5:5" x14ac:dyDescent="0.25">
      <c r="E6527" s="5" t="s">
        <v>7048</v>
      </c>
    </row>
    <row r="6528" spans="5:5" x14ac:dyDescent="0.25">
      <c r="E6528" s="5" t="s">
        <v>7049</v>
      </c>
    </row>
    <row r="6529" spans="5:5" x14ac:dyDescent="0.25">
      <c r="E6529" s="5" t="s">
        <v>7050</v>
      </c>
    </row>
    <row r="6530" spans="5:5" x14ac:dyDescent="0.25">
      <c r="E6530" s="5" t="s">
        <v>7051</v>
      </c>
    </row>
    <row r="6531" spans="5:5" x14ac:dyDescent="0.25">
      <c r="E6531" s="5" t="s">
        <v>7052</v>
      </c>
    </row>
    <row r="6532" spans="5:5" x14ac:dyDescent="0.25">
      <c r="E6532" s="5" t="s">
        <v>7053</v>
      </c>
    </row>
    <row r="6533" spans="5:5" x14ac:dyDescent="0.25">
      <c r="E6533" s="5" t="s">
        <v>7054</v>
      </c>
    </row>
    <row r="6534" spans="5:5" x14ac:dyDescent="0.25">
      <c r="E6534" s="5" t="s">
        <v>7055</v>
      </c>
    </row>
    <row r="6535" spans="5:5" x14ac:dyDescent="0.25">
      <c r="E6535" s="5" t="s">
        <v>7056</v>
      </c>
    </row>
    <row r="6536" spans="5:5" x14ac:dyDescent="0.25">
      <c r="E6536" s="5" t="s">
        <v>7057</v>
      </c>
    </row>
    <row r="6537" spans="5:5" x14ac:dyDescent="0.25">
      <c r="E6537" s="5" t="s">
        <v>7058</v>
      </c>
    </row>
    <row r="6538" spans="5:5" x14ac:dyDescent="0.25">
      <c r="E6538" s="5" t="s">
        <v>7059</v>
      </c>
    </row>
    <row r="6539" spans="5:5" x14ac:dyDescent="0.25">
      <c r="E6539" s="5" t="s">
        <v>7060</v>
      </c>
    </row>
    <row r="6540" spans="5:5" x14ac:dyDescent="0.25">
      <c r="E6540" s="5" t="s">
        <v>7061</v>
      </c>
    </row>
    <row r="6541" spans="5:5" x14ac:dyDescent="0.25">
      <c r="E6541" s="5" t="s">
        <v>7062</v>
      </c>
    </row>
    <row r="6542" spans="5:5" x14ac:dyDescent="0.25">
      <c r="E6542" s="5" t="s">
        <v>7063</v>
      </c>
    </row>
    <row r="6543" spans="5:5" x14ac:dyDescent="0.25">
      <c r="E6543" s="5" t="s">
        <v>7064</v>
      </c>
    </row>
    <row r="6544" spans="5:5" x14ac:dyDescent="0.25">
      <c r="E6544" s="5" t="s">
        <v>7065</v>
      </c>
    </row>
    <row r="6545" spans="5:5" x14ac:dyDescent="0.25">
      <c r="E6545" s="5" t="s">
        <v>7066</v>
      </c>
    </row>
    <row r="6546" spans="5:5" x14ac:dyDescent="0.25">
      <c r="E6546" s="5" t="s">
        <v>7067</v>
      </c>
    </row>
    <row r="6547" spans="5:5" x14ac:dyDescent="0.25">
      <c r="E6547" s="5" t="s">
        <v>7068</v>
      </c>
    </row>
    <row r="6548" spans="5:5" x14ac:dyDescent="0.25">
      <c r="E6548" s="5" t="s">
        <v>7069</v>
      </c>
    </row>
    <row r="6549" spans="5:5" x14ac:dyDescent="0.25">
      <c r="E6549" s="5" t="s">
        <v>7070</v>
      </c>
    </row>
    <row r="6550" spans="5:5" x14ac:dyDescent="0.25">
      <c r="E6550" s="5" t="s">
        <v>7071</v>
      </c>
    </row>
    <row r="6551" spans="5:5" x14ac:dyDescent="0.25">
      <c r="E6551" s="5" t="s">
        <v>7072</v>
      </c>
    </row>
    <row r="6552" spans="5:5" x14ac:dyDescent="0.25">
      <c r="E6552" s="5" t="s">
        <v>7073</v>
      </c>
    </row>
    <row r="6553" spans="5:5" x14ac:dyDescent="0.25">
      <c r="E6553" s="5" t="s">
        <v>7074</v>
      </c>
    </row>
    <row r="6554" spans="5:5" x14ac:dyDescent="0.25">
      <c r="E6554" s="5" t="s">
        <v>7075</v>
      </c>
    </row>
    <row r="6555" spans="5:5" x14ac:dyDescent="0.25">
      <c r="E6555" s="5" t="s">
        <v>7076</v>
      </c>
    </row>
    <row r="6556" spans="5:5" x14ac:dyDescent="0.25">
      <c r="E6556" s="5" t="s">
        <v>7077</v>
      </c>
    </row>
    <row r="6557" spans="5:5" x14ac:dyDescent="0.25">
      <c r="E6557" s="5" t="s">
        <v>7078</v>
      </c>
    </row>
    <row r="6558" spans="5:5" x14ac:dyDescent="0.25">
      <c r="E6558" s="5" t="s">
        <v>7079</v>
      </c>
    </row>
    <row r="6559" spans="5:5" x14ac:dyDescent="0.25">
      <c r="E6559" s="5" t="s">
        <v>7080</v>
      </c>
    </row>
    <row r="6560" spans="5:5" x14ac:dyDescent="0.25">
      <c r="E6560" s="5" t="s">
        <v>7081</v>
      </c>
    </row>
    <row r="6561" spans="5:5" x14ac:dyDescent="0.25">
      <c r="E6561" s="5" t="s">
        <v>7082</v>
      </c>
    </row>
    <row r="6562" spans="5:5" x14ac:dyDescent="0.25">
      <c r="E6562" s="5" t="s">
        <v>7083</v>
      </c>
    </row>
    <row r="6563" spans="5:5" x14ac:dyDescent="0.25">
      <c r="E6563" s="5" t="s">
        <v>7084</v>
      </c>
    </row>
    <row r="6564" spans="5:5" x14ac:dyDescent="0.25">
      <c r="E6564" s="5" t="s">
        <v>7085</v>
      </c>
    </row>
    <row r="6565" spans="5:5" x14ac:dyDescent="0.25">
      <c r="E6565" s="5" t="s">
        <v>7086</v>
      </c>
    </row>
    <row r="6566" spans="5:5" x14ac:dyDescent="0.25">
      <c r="E6566" s="5" t="s">
        <v>7087</v>
      </c>
    </row>
    <row r="6567" spans="5:5" x14ac:dyDescent="0.25">
      <c r="E6567" s="5" t="s">
        <v>7088</v>
      </c>
    </row>
    <row r="6568" spans="5:5" x14ac:dyDescent="0.25">
      <c r="E6568" s="5" t="s">
        <v>7089</v>
      </c>
    </row>
    <row r="6569" spans="5:5" x14ac:dyDescent="0.25">
      <c r="E6569" s="5" t="s">
        <v>7090</v>
      </c>
    </row>
    <row r="6570" spans="5:5" x14ac:dyDescent="0.25">
      <c r="E6570" s="5" t="s">
        <v>7091</v>
      </c>
    </row>
    <row r="6571" spans="5:5" x14ac:dyDescent="0.25">
      <c r="E6571" s="5" t="s">
        <v>7092</v>
      </c>
    </row>
    <row r="6572" spans="5:5" x14ac:dyDescent="0.25">
      <c r="E6572" s="5" t="s">
        <v>7093</v>
      </c>
    </row>
    <row r="6573" spans="5:5" x14ac:dyDescent="0.25">
      <c r="E6573" s="5" t="s">
        <v>7094</v>
      </c>
    </row>
    <row r="6574" spans="5:5" x14ac:dyDescent="0.25">
      <c r="E6574" s="5" t="s">
        <v>7095</v>
      </c>
    </row>
    <row r="6575" spans="5:5" x14ac:dyDescent="0.25">
      <c r="E6575" s="5" t="s">
        <v>7096</v>
      </c>
    </row>
    <row r="6576" spans="5:5" x14ac:dyDescent="0.25">
      <c r="E6576" s="5" t="s">
        <v>7097</v>
      </c>
    </row>
    <row r="6577" spans="5:5" x14ac:dyDescent="0.25">
      <c r="E6577" s="5" t="s">
        <v>7098</v>
      </c>
    </row>
    <row r="6578" spans="5:5" x14ac:dyDescent="0.25">
      <c r="E6578" s="5" t="s">
        <v>7099</v>
      </c>
    </row>
    <row r="6579" spans="5:5" x14ac:dyDescent="0.25">
      <c r="E6579" s="5" t="s">
        <v>7100</v>
      </c>
    </row>
    <row r="6580" spans="5:5" x14ac:dyDescent="0.25">
      <c r="E6580" s="5" t="s">
        <v>7101</v>
      </c>
    </row>
    <row r="6581" spans="5:5" x14ac:dyDescent="0.25">
      <c r="E6581" s="5" t="s">
        <v>7102</v>
      </c>
    </row>
    <row r="6582" spans="5:5" x14ac:dyDescent="0.25">
      <c r="E6582" s="5" t="s">
        <v>7103</v>
      </c>
    </row>
    <row r="6583" spans="5:5" x14ac:dyDescent="0.25">
      <c r="E6583" s="5" t="s">
        <v>7104</v>
      </c>
    </row>
    <row r="6584" spans="5:5" x14ac:dyDescent="0.25">
      <c r="E6584" s="5" t="s">
        <v>7105</v>
      </c>
    </row>
    <row r="6585" spans="5:5" x14ac:dyDescent="0.25">
      <c r="E6585" s="5" t="s">
        <v>7106</v>
      </c>
    </row>
    <row r="6586" spans="5:5" x14ac:dyDescent="0.25">
      <c r="E6586" s="5" t="s">
        <v>7107</v>
      </c>
    </row>
    <row r="6587" spans="5:5" x14ac:dyDescent="0.25">
      <c r="E6587" s="5" t="s">
        <v>7108</v>
      </c>
    </row>
    <row r="6588" spans="5:5" x14ac:dyDescent="0.25">
      <c r="E6588" s="5" t="s">
        <v>7109</v>
      </c>
    </row>
    <row r="6589" spans="5:5" x14ac:dyDescent="0.25">
      <c r="E6589" s="5" t="s">
        <v>7110</v>
      </c>
    </row>
    <row r="6590" spans="5:5" x14ac:dyDescent="0.25">
      <c r="E6590" s="5" t="s">
        <v>7111</v>
      </c>
    </row>
    <row r="6591" spans="5:5" x14ac:dyDescent="0.25">
      <c r="E6591" s="5" t="s">
        <v>7112</v>
      </c>
    </row>
    <row r="6592" spans="5:5" x14ac:dyDescent="0.25">
      <c r="E6592" s="5" t="s">
        <v>7113</v>
      </c>
    </row>
    <row r="6593" spans="5:5" x14ac:dyDescent="0.25">
      <c r="E6593" s="5" t="s">
        <v>7114</v>
      </c>
    </row>
    <row r="6594" spans="5:5" x14ac:dyDescent="0.25">
      <c r="E6594" s="5" t="s">
        <v>7115</v>
      </c>
    </row>
    <row r="6595" spans="5:5" x14ac:dyDescent="0.25">
      <c r="E6595" s="5" t="s">
        <v>7116</v>
      </c>
    </row>
    <row r="6596" spans="5:5" x14ac:dyDescent="0.25">
      <c r="E6596" s="5" t="s">
        <v>7117</v>
      </c>
    </row>
    <row r="6597" spans="5:5" x14ac:dyDescent="0.25">
      <c r="E6597" s="5" t="s">
        <v>7118</v>
      </c>
    </row>
    <row r="6598" spans="5:5" x14ac:dyDescent="0.25">
      <c r="E6598" s="5" t="s">
        <v>7119</v>
      </c>
    </row>
    <row r="6599" spans="5:5" x14ac:dyDescent="0.25">
      <c r="E6599" s="5" t="s">
        <v>7120</v>
      </c>
    </row>
    <row r="6600" spans="5:5" x14ac:dyDescent="0.25">
      <c r="E6600" s="5" t="s">
        <v>7121</v>
      </c>
    </row>
    <row r="6601" spans="5:5" x14ac:dyDescent="0.25">
      <c r="E6601" s="5" t="s">
        <v>7122</v>
      </c>
    </row>
    <row r="6602" spans="5:5" x14ac:dyDescent="0.25">
      <c r="E6602" s="5" t="s">
        <v>7123</v>
      </c>
    </row>
    <row r="6603" spans="5:5" x14ac:dyDescent="0.25">
      <c r="E6603" s="5" t="s">
        <v>7124</v>
      </c>
    </row>
    <row r="6604" spans="5:5" x14ac:dyDescent="0.25">
      <c r="E6604" s="5" t="s">
        <v>7125</v>
      </c>
    </row>
    <row r="6605" spans="5:5" x14ac:dyDescent="0.25">
      <c r="E6605" s="5" t="s">
        <v>7126</v>
      </c>
    </row>
    <row r="6606" spans="5:5" x14ac:dyDescent="0.25">
      <c r="E6606" s="5" t="s">
        <v>7127</v>
      </c>
    </row>
    <row r="6607" spans="5:5" x14ac:dyDescent="0.25">
      <c r="E6607" s="5" t="s">
        <v>7128</v>
      </c>
    </row>
    <row r="6608" spans="5:5" x14ac:dyDescent="0.25">
      <c r="E6608" s="5" t="s">
        <v>7129</v>
      </c>
    </row>
    <row r="6609" spans="5:5" x14ac:dyDescent="0.25">
      <c r="E6609" s="5" t="s">
        <v>7130</v>
      </c>
    </row>
    <row r="6610" spans="5:5" x14ac:dyDescent="0.25">
      <c r="E6610" s="5" t="s">
        <v>7131</v>
      </c>
    </row>
    <row r="6611" spans="5:5" x14ac:dyDescent="0.25">
      <c r="E6611" s="5" t="s">
        <v>7132</v>
      </c>
    </row>
    <row r="6612" spans="5:5" x14ac:dyDescent="0.25">
      <c r="E6612" s="5" t="s">
        <v>7133</v>
      </c>
    </row>
    <row r="6613" spans="5:5" x14ac:dyDescent="0.25">
      <c r="E6613" s="5" t="s">
        <v>7134</v>
      </c>
    </row>
    <row r="6614" spans="5:5" x14ac:dyDescent="0.25">
      <c r="E6614" s="5" t="s">
        <v>7135</v>
      </c>
    </row>
    <row r="6615" spans="5:5" x14ac:dyDescent="0.25">
      <c r="E6615" s="5" t="s">
        <v>7136</v>
      </c>
    </row>
    <row r="6616" spans="5:5" x14ac:dyDescent="0.25">
      <c r="E6616" s="5" t="s">
        <v>7137</v>
      </c>
    </row>
    <row r="6617" spans="5:5" x14ac:dyDescent="0.25">
      <c r="E6617" s="5" t="s">
        <v>7138</v>
      </c>
    </row>
    <row r="6618" spans="5:5" x14ac:dyDescent="0.25">
      <c r="E6618" s="5" t="s">
        <v>7139</v>
      </c>
    </row>
    <row r="6619" spans="5:5" x14ac:dyDescent="0.25">
      <c r="E6619" s="5" t="s">
        <v>7140</v>
      </c>
    </row>
    <row r="6620" spans="5:5" x14ac:dyDescent="0.25">
      <c r="E6620" s="5" t="s">
        <v>7141</v>
      </c>
    </row>
    <row r="6621" spans="5:5" x14ac:dyDescent="0.25">
      <c r="E6621" s="5" t="s">
        <v>7142</v>
      </c>
    </row>
    <row r="6622" spans="5:5" x14ac:dyDescent="0.25">
      <c r="E6622" s="5" t="s">
        <v>7143</v>
      </c>
    </row>
    <row r="6623" spans="5:5" x14ac:dyDescent="0.25">
      <c r="E6623" s="5" t="s">
        <v>7144</v>
      </c>
    </row>
    <row r="6624" spans="5:5" x14ac:dyDescent="0.25">
      <c r="E6624" s="5" t="s">
        <v>7145</v>
      </c>
    </row>
    <row r="6625" spans="5:5" x14ac:dyDescent="0.25">
      <c r="E6625" s="5" t="s">
        <v>7146</v>
      </c>
    </row>
    <row r="6626" spans="5:5" x14ac:dyDescent="0.25">
      <c r="E6626" s="5" t="s">
        <v>7147</v>
      </c>
    </row>
    <row r="6627" spans="5:5" x14ac:dyDescent="0.25">
      <c r="E6627" s="5" t="s">
        <v>7148</v>
      </c>
    </row>
    <row r="6628" spans="5:5" x14ac:dyDescent="0.25">
      <c r="E6628" s="5" t="s">
        <v>7149</v>
      </c>
    </row>
    <row r="6629" spans="5:5" x14ac:dyDescent="0.25">
      <c r="E6629" s="5" t="s">
        <v>7150</v>
      </c>
    </row>
    <row r="6630" spans="5:5" x14ac:dyDescent="0.25">
      <c r="E6630" s="5" t="s">
        <v>7151</v>
      </c>
    </row>
    <row r="6631" spans="5:5" x14ac:dyDescent="0.25">
      <c r="E6631" s="5" t="s">
        <v>7152</v>
      </c>
    </row>
    <row r="6632" spans="5:5" x14ac:dyDescent="0.25">
      <c r="E6632" s="5" t="s">
        <v>7153</v>
      </c>
    </row>
    <row r="6633" spans="5:5" x14ac:dyDescent="0.25">
      <c r="E6633" s="5" t="s">
        <v>7154</v>
      </c>
    </row>
    <row r="6634" spans="5:5" x14ac:dyDescent="0.25">
      <c r="E6634" s="5" t="s">
        <v>7155</v>
      </c>
    </row>
    <row r="6635" spans="5:5" x14ac:dyDescent="0.25">
      <c r="E6635" s="5" t="s">
        <v>7156</v>
      </c>
    </row>
    <row r="6636" spans="5:5" x14ac:dyDescent="0.25">
      <c r="E6636" s="5" t="s">
        <v>7157</v>
      </c>
    </row>
    <row r="6637" spans="5:5" x14ac:dyDescent="0.25">
      <c r="E6637" s="5" t="s">
        <v>7158</v>
      </c>
    </row>
    <row r="6638" spans="5:5" x14ac:dyDescent="0.25">
      <c r="E6638" s="5" t="s">
        <v>7159</v>
      </c>
    </row>
    <row r="6639" spans="5:5" x14ac:dyDescent="0.25">
      <c r="E6639" s="5" t="s">
        <v>7160</v>
      </c>
    </row>
    <row r="6640" spans="5:5" x14ac:dyDescent="0.25">
      <c r="E6640" s="5" t="s">
        <v>7161</v>
      </c>
    </row>
    <row r="6641" spans="5:5" x14ac:dyDescent="0.25">
      <c r="E6641" s="5" t="s">
        <v>7162</v>
      </c>
    </row>
    <row r="6642" spans="5:5" x14ac:dyDescent="0.25">
      <c r="E6642" s="5" t="s">
        <v>7163</v>
      </c>
    </row>
    <row r="6643" spans="5:5" x14ac:dyDescent="0.25">
      <c r="E6643" s="5" t="s">
        <v>7164</v>
      </c>
    </row>
    <row r="6644" spans="5:5" x14ac:dyDescent="0.25">
      <c r="E6644" s="5" t="s">
        <v>7165</v>
      </c>
    </row>
    <row r="6645" spans="5:5" x14ac:dyDescent="0.25">
      <c r="E6645" s="5" t="s">
        <v>7166</v>
      </c>
    </row>
    <row r="6646" spans="5:5" x14ac:dyDescent="0.25">
      <c r="E6646" s="5" t="s">
        <v>7167</v>
      </c>
    </row>
    <row r="6647" spans="5:5" x14ac:dyDescent="0.25">
      <c r="E6647" s="5" t="s">
        <v>7168</v>
      </c>
    </row>
    <row r="6648" spans="5:5" x14ac:dyDescent="0.25">
      <c r="E6648" s="5" t="s">
        <v>7169</v>
      </c>
    </row>
    <row r="6649" spans="5:5" x14ac:dyDescent="0.25">
      <c r="E6649" s="5" t="s">
        <v>7170</v>
      </c>
    </row>
    <row r="6650" spans="5:5" x14ac:dyDescent="0.25">
      <c r="E6650" s="5" t="s">
        <v>7171</v>
      </c>
    </row>
    <row r="6651" spans="5:5" x14ac:dyDescent="0.25">
      <c r="E6651" s="5" t="s">
        <v>7172</v>
      </c>
    </row>
    <row r="6652" spans="5:5" x14ac:dyDescent="0.25">
      <c r="E6652" s="5" t="s">
        <v>7173</v>
      </c>
    </row>
    <row r="6653" spans="5:5" x14ac:dyDescent="0.25">
      <c r="E6653" s="5" t="s">
        <v>7174</v>
      </c>
    </row>
    <row r="6654" spans="5:5" x14ac:dyDescent="0.25">
      <c r="E6654" s="5" t="s">
        <v>7175</v>
      </c>
    </row>
    <row r="6655" spans="5:5" x14ac:dyDescent="0.25">
      <c r="E6655" s="5" t="s">
        <v>7176</v>
      </c>
    </row>
    <row r="6656" spans="5:5" x14ac:dyDescent="0.25">
      <c r="E6656" s="5" t="s">
        <v>7177</v>
      </c>
    </row>
    <row r="6657" spans="5:5" x14ac:dyDescent="0.25">
      <c r="E6657" s="5" t="s">
        <v>7178</v>
      </c>
    </row>
    <row r="6658" spans="5:5" x14ac:dyDescent="0.25">
      <c r="E6658" s="5" t="s">
        <v>7179</v>
      </c>
    </row>
    <row r="6659" spans="5:5" x14ac:dyDescent="0.25">
      <c r="E6659" s="5" t="s">
        <v>7180</v>
      </c>
    </row>
    <row r="6660" spans="5:5" x14ac:dyDescent="0.25">
      <c r="E6660" s="5" t="s">
        <v>7181</v>
      </c>
    </row>
    <row r="6661" spans="5:5" x14ac:dyDescent="0.25">
      <c r="E6661" s="5" t="s">
        <v>7182</v>
      </c>
    </row>
    <row r="6662" spans="5:5" x14ac:dyDescent="0.25">
      <c r="E6662" s="5" t="s">
        <v>7183</v>
      </c>
    </row>
    <row r="6663" spans="5:5" x14ac:dyDescent="0.25">
      <c r="E6663" s="5" t="s">
        <v>7184</v>
      </c>
    </row>
    <row r="6664" spans="5:5" x14ac:dyDescent="0.25">
      <c r="E6664" s="5" t="s">
        <v>7185</v>
      </c>
    </row>
    <row r="6665" spans="5:5" x14ac:dyDescent="0.25">
      <c r="E6665" s="5" t="s">
        <v>7186</v>
      </c>
    </row>
    <row r="6666" spans="5:5" x14ac:dyDescent="0.25">
      <c r="E6666" s="5" t="s">
        <v>7187</v>
      </c>
    </row>
    <row r="6667" spans="5:5" x14ac:dyDescent="0.25">
      <c r="E6667" s="5" t="s">
        <v>7188</v>
      </c>
    </row>
    <row r="6668" spans="5:5" x14ac:dyDescent="0.25">
      <c r="E6668" s="5" t="s">
        <v>7189</v>
      </c>
    </row>
    <row r="6669" spans="5:5" x14ac:dyDescent="0.25">
      <c r="E6669" s="5" t="s">
        <v>7190</v>
      </c>
    </row>
    <row r="6670" spans="5:5" x14ac:dyDescent="0.25">
      <c r="E6670" s="5" t="s">
        <v>7191</v>
      </c>
    </row>
    <row r="6671" spans="5:5" x14ac:dyDescent="0.25">
      <c r="E6671" s="5" t="s">
        <v>7192</v>
      </c>
    </row>
    <row r="6672" spans="5:5" x14ac:dyDescent="0.25">
      <c r="E6672" s="5" t="s">
        <v>7193</v>
      </c>
    </row>
    <row r="6673" spans="5:5" x14ac:dyDescent="0.25">
      <c r="E6673" s="5" t="s">
        <v>7194</v>
      </c>
    </row>
    <row r="6674" spans="5:5" x14ac:dyDescent="0.25">
      <c r="E6674" s="5" t="s">
        <v>7195</v>
      </c>
    </row>
    <row r="6675" spans="5:5" x14ac:dyDescent="0.25">
      <c r="E6675" s="5" t="s">
        <v>7196</v>
      </c>
    </row>
    <row r="6676" spans="5:5" x14ac:dyDescent="0.25">
      <c r="E6676" s="5" t="s">
        <v>7197</v>
      </c>
    </row>
    <row r="6677" spans="5:5" x14ac:dyDescent="0.25">
      <c r="E6677" s="5" t="s">
        <v>7198</v>
      </c>
    </row>
    <row r="6678" spans="5:5" x14ac:dyDescent="0.25">
      <c r="E6678" s="5" t="s">
        <v>7199</v>
      </c>
    </row>
    <row r="6679" spans="5:5" x14ac:dyDescent="0.25">
      <c r="E6679" s="5" t="s">
        <v>7200</v>
      </c>
    </row>
    <row r="6680" spans="5:5" x14ac:dyDescent="0.25">
      <c r="E6680" s="5" t="s">
        <v>7201</v>
      </c>
    </row>
    <row r="6681" spans="5:5" x14ac:dyDescent="0.25">
      <c r="E6681" s="5" t="s">
        <v>7202</v>
      </c>
    </row>
    <row r="6682" spans="5:5" x14ac:dyDescent="0.25">
      <c r="E6682" s="5" t="s">
        <v>7203</v>
      </c>
    </row>
    <row r="6683" spans="5:5" x14ac:dyDescent="0.25">
      <c r="E6683" s="5" t="s">
        <v>7204</v>
      </c>
    </row>
    <row r="6684" spans="5:5" x14ac:dyDescent="0.25">
      <c r="E6684" s="5" t="s">
        <v>7205</v>
      </c>
    </row>
    <row r="6685" spans="5:5" x14ac:dyDescent="0.25">
      <c r="E6685" s="5" t="s">
        <v>7206</v>
      </c>
    </row>
    <row r="6686" spans="5:5" x14ac:dyDescent="0.25">
      <c r="E6686" s="5" t="s">
        <v>7207</v>
      </c>
    </row>
    <row r="6687" spans="5:5" x14ac:dyDescent="0.25">
      <c r="E6687" s="5" t="s">
        <v>7208</v>
      </c>
    </row>
    <row r="6688" spans="5:5" x14ac:dyDescent="0.25">
      <c r="E6688" s="5" t="s">
        <v>7209</v>
      </c>
    </row>
    <row r="6689" spans="5:5" x14ac:dyDescent="0.25">
      <c r="E6689" s="5" t="s">
        <v>7210</v>
      </c>
    </row>
    <row r="6690" spans="5:5" x14ac:dyDescent="0.25">
      <c r="E6690" s="5" t="s">
        <v>7211</v>
      </c>
    </row>
    <row r="6691" spans="5:5" x14ac:dyDescent="0.25">
      <c r="E6691" s="5" t="s">
        <v>7212</v>
      </c>
    </row>
    <row r="6692" spans="5:5" x14ac:dyDescent="0.25">
      <c r="E6692" s="5" t="s">
        <v>7213</v>
      </c>
    </row>
    <row r="6693" spans="5:5" x14ac:dyDescent="0.25">
      <c r="E6693" s="5" t="s">
        <v>7214</v>
      </c>
    </row>
    <row r="6694" spans="5:5" x14ac:dyDescent="0.25">
      <c r="E6694" s="5" t="s">
        <v>7215</v>
      </c>
    </row>
    <row r="6695" spans="5:5" x14ac:dyDescent="0.25">
      <c r="E6695" s="5" t="s">
        <v>7216</v>
      </c>
    </row>
    <row r="6696" spans="5:5" x14ac:dyDescent="0.25">
      <c r="E6696" s="5" t="s">
        <v>7217</v>
      </c>
    </row>
    <row r="6697" spans="5:5" x14ac:dyDescent="0.25">
      <c r="E6697" s="5" t="s">
        <v>7218</v>
      </c>
    </row>
    <row r="6698" spans="5:5" x14ac:dyDescent="0.25">
      <c r="E6698" s="5" t="s">
        <v>7219</v>
      </c>
    </row>
    <row r="6699" spans="5:5" x14ac:dyDescent="0.25">
      <c r="E6699" s="5" t="s">
        <v>7220</v>
      </c>
    </row>
    <row r="6700" spans="5:5" x14ac:dyDescent="0.25">
      <c r="E6700" s="5" t="s">
        <v>7221</v>
      </c>
    </row>
    <row r="6701" spans="5:5" x14ac:dyDescent="0.25">
      <c r="E6701" s="5" t="s">
        <v>7222</v>
      </c>
    </row>
    <row r="6702" spans="5:5" x14ac:dyDescent="0.25">
      <c r="E6702" s="5" t="s">
        <v>7223</v>
      </c>
    </row>
    <row r="6703" spans="5:5" x14ac:dyDescent="0.25">
      <c r="E6703" s="5" t="s">
        <v>7224</v>
      </c>
    </row>
    <row r="6704" spans="5:5" x14ac:dyDescent="0.25">
      <c r="E6704" s="5" t="s">
        <v>7225</v>
      </c>
    </row>
    <row r="6705" spans="5:5" x14ac:dyDescent="0.25">
      <c r="E6705" s="5" t="s">
        <v>7226</v>
      </c>
    </row>
    <row r="6706" spans="5:5" x14ac:dyDescent="0.25">
      <c r="E6706" s="5" t="s">
        <v>7227</v>
      </c>
    </row>
    <row r="6707" spans="5:5" x14ac:dyDescent="0.25">
      <c r="E6707" s="5" t="s">
        <v>7228</v>
      </c>
    </row>
    <row r="6708" spans="5:5" x14ac:dyDescent="0.25">
      <c r="E6708" s="5" t="s">
        <v>7229</v>
      </c>
    </row>
    <row r="6709" spans="5:5" x14ac:dyDescent="0.25">
      <c r="E6709" s="5" t="s">
        <v>7230</v>
      </c>
    </row>
    <row r="6710" spans="5:5" x14ac:dyDescent="0.25">
      <c r="E6710" s="5" t="s">
        <v>7231</v>
      </c>
    </row>
    <row r="6711" spans="5:5" x14ac:dyDescent="0.25">
      <c r="E6711" s="5" t="s">
        <v>7232</v>
      </c>
    </row>
    <row r="6712" spans="5:5" x14ac:dyDescent="0.25">
      <c r="E6712" s="5" t="s">
        <v>7233</v>
      </c>
    </row>
    <row r="6713" spans="5:5" x14ac:dyDescent="0.25">
      <c r="E6713" s="5" t="s">
        <v>7234</v>
      </c>
    </row>
    <row r="6714" spans="5:5" x14ac:dyDescent="0.25">
      <c r="E6714" s="5" t="s">
        <v>7235</v>
      </c>
    </row>
    <row r="6715" spans="5:5" x14ac:dyDescent="0.25">
      <c r="E6715" s="5" t="s">
        <v>7236</v>
      </c>
    </row>
    <row r="6716" spans="5:5" x14ac:dyDescent="0.25">
      <c r="E6716" s="5" t="s">
        <v>7237</v>
      </c>
    </row>
    <row r="6717" spans="5:5" x14ac:dyDescent="0.25">
      <c r="E6717" s="5" t="s">
        <v>7238</v>
      </c>
    </row>
    <row r="6718" spans="5:5" x14ac:dyDescent="0.25">
      <c r="E6718" s="5" t="s">
        <v>7239</v>
      </c>
    </row>
    <row r="6719" spans="5:5" x14ac:dyDescent="0.25">
      <c r="E6719" s="5" t="s">
        <v>7240</v>
      </c>
    </row>
    <row r="6720" spans="5:5" x14ac:dyDescent="0.25">
      <c r="E6720" s="5" t="s">
        <v>7241</v>
      </c>
    </row>
    <row r="6721" spans="5:5" x14ac:dyDescent="0.25">
      <c r="E6721" s="5" t="s">
        <v>7242</v>
      </c>
    </row>
    <row r="6722" spans="5:5" x14ac:dyDescent="0.25">
      <c r="E6722" s="5" t="s">
        <v>7243</v>
      </c>
    </row>
    <row r="6723" spans="5:5" x14ac:dyDescent="0.25">
      <c r="E6723" s="5" t="s">
        <v>7244</v>
      </c>
    </row>
    <row r="6724" spans="5:5" x14ac:dyDescent="0.25">
      <c r="E6724" s="5" t="s">
        <v>7245</v>
      </c>
    </row>
    <row r="6725" spans="5:5" x14ac:dyDescent="0.25">
      <c r="E6725" s="5" t="s">
        <v>7246</v>
      </c>
    </row>
    <row r="6726" spans="5:5" x14ac:dyDescent="0.25">
      <c r="E6726" s="5" t="s">
        <v>7247</v>
      </c>
    </row>
    <row r="6727" spans="5:5" x14ac:dyDescent="0.25">
      <c r="E6727" s="5" t="s">
        <v>7248</v>
      </c>
    </row>
    <row r="6728" spans="5:5" x14ac:dyDescent="0.25">
      <c r="E6728" s="5" t="s">
        <v>7249</v>
      </c>
    </row>
    <row r="6729" spans="5:5" x14ac:dyDescent="0.25">
      <c r="E6729" s="5" t="s">
        <v>7250</v>
      </c>
    </row>
    <row r="6730" spans="5:5" x14ac:dyDescent="0.25">
      <c r="E6730" s="5" t="s">
        <v>7251</v>
      </c>
    </row>
    <row r="6731" spans="5:5" x14ac:dyDescent="0.25">
      <c r="E6731" s="5" t="s">
        <v>7252</v>
      </c>
    </row>
    <row r="6732" spans="5:5" x14ac:dyDescent="0.25">
      <c r="E6732" s="5" t="s">
        <v>7253</v>
      </c>
    </row>
    <row r="6733" spans="5:5" x14ac:dyDescent="0.25">
      <c r="E6733" s="5" t="s">
        <v>7254</v>
      </c>
    </row>
    <row r="6734" spans="5:5" x14ac:dyDescent="0.25">
      <c r="E6734" s="5" t="s">
        <v>7255</v>
      </c>
    </row>
    <row r="6735" spans="5:5" x14ac:dyDescent="0.25">
      <c r="E6735" s="5" t="s">
        <v>7256</v>
      </c>
    </row>
    <row r="6736" spans="5:5" x14ac:dyDescent="0.25">
      <c r="E6736" s="5" t="s">
        <v>7257</v>
      </c>
    </row>
    <row r="6737" spans="5:5" x14ac:dyDescent="0.25">
      <c r="E6737" s="5" t="s">
        <v>7258</v>
      </c>
    </row>
    <row r="6738" spans="5:5" x14ac:dyDescent="0.25">
      <c r="E6738" s="5" t="s">
        <v>7259</v>
      </c>
    </row>
    <row r="6739" spans="5:5" x14ac:dyDescent="0.25">
      <c r="E6739" s="5" t="s">
        <v>7260</v>
      </c>
    </row>
    <row r="6740" spans="5:5" x14ac:dyDescent="0.25">
      <c r="E6740" s="5" t="s">
        <v>7261</v>
      </c>
    </row>
    <row r="6741" spans="5:5" x14ac:dyDescent="0.25">
      <c r="E6741" s="5" t="s">
        <v>7262</v>
      </c>
    </row>
    <row r="6742" spans="5:5" x14ac:dyDescent="0.25">
      <c r="E6742" s="5" t="s">
        <v>7263</v>
      </c>
    </row>
    <row r="6743" spans="5:5" x14ac:dyDescent="0.25">
      <c r="E6743" s="5" t="s">
        <v>7264</v>
      </c>
    </row>
    <row r="6744" spans="5:5" x14ac:dyDescent="0.25">
      <c r="E6744" s="5" t="s">
        <v>7265</v>
      </c>
    </row>
    <row r="6745" spans="5:5" x14ac:dyDescent="0.25">
      <c r="E6745" s="5" t="s">
        <v>7266</v>
      </c>
    </row>
    <row r="6746" spans="5:5" x14ac:dyDescent="0.25">
      <c r="E6746" s="5" t="s">
        <v>7267</v>
      </c>
    </row>
    <row r="6747" spans="5:5" x14ac:dyDescent="0.25">
      <c r="E6747" s="5" t="s">
        <v>7268</v>
      </c>
    </row>
    <row r="6748" spans="5:5" x14ac:dyDescent="0.25">
      <c r="E6748" s="5" t="s">
        <v>7269</v>
      </c>
    </row>
    <row r="6749" spans="5:5" x14ac:dyDescent="0.25">
      <c r="E6749" s="5" t="s">
        <v>7270</v>
      </c>
    </row>
    <row r="6750" spans="5:5" x14ac:dyDescent="0.25">
      <c r="E6750" s="5" t="s">
        <v>7271</v>
      </c>
    </row>
    <row r="6751" spans="5:5" x14ac:dyDescent="0.25">
      <c r="E6751" s="5" t="s">
        <v>7272</v>
      </c>
    </row>
    <row r="6752" spans="5:5" x14ac:dyDescent="0.25">
      <c r="E6752" s="5" t="s">
        <v>7273</v>
      </c>
    </row>
    <row r="6753" spans="5:5" x14ac:dyDescent="0.25">
      <c r="E6753" s="5" t="s">
        <v>7274</v>
      </c>
    </row>
    <row r="6754" spans="5:5" x14ac:dyDescent="0.25">
      <c r="E6754" s="5" t="s">
        <v>7275</v>
      </c>
    </row>
    <row r="6755" spans="5:5" x14ac:dyDescent="0.25">
      <c r="E6755" s="5" t="s">
        <v>7276</v>
      </c>
    </row>
    <row r="6756" spans="5:5" x14ac:dyDescent="0.25">
      <c r="E6756" s="5" t="s">
        <v>7277</v>
      </c>
    </row>
    <row r="6757" spans="5:5" x14ac:dyDescent="0.25">
      <c r="E6757" s="5" t="s">
        <v>7278</v>
      </c>
    </row>
    <row r="6758" spans="5:5" x14ac:dyDescent="0.25">
      <c r="E6758" s="5" t="s">
        <v>7279</v>
      </c>
    </row>
    <row r="6759" spans="5:5" x14ac:dyDescent="0.25">
      <c r="E6759" s="5" t="s">
        <v>7280</v>
      </c>
    </row>
    <row r="6760" spans="5:5" x14ac:dyDescent="0.25">
      <c r="E6760" s="5" t="s">
        <v>7281</v>
      </c>
    </row>
    <row r="6761" spans="5:5" x14ac:dyDescent="0.25">
      <c r="E6761" s="5" t="s">
        <v>7282</v>
      </c>
    </row>
    <row r="6762" spans="5:5" x14ac:dyDescent="0.25">
      <c r="E6762" s="5" t="s">
        <v>7283</v>
      </c>
    </row>
    <row r="6763" spans="5:5" x14ac:dyDescent="0.25">
      <c r="E6763" s="5" t="s">
        <v>7284</v>
      </c>
    </row>
    <row r="6764" spans="5:5" x14ac:dyDescent="0.25">
      <c r="E6764" s="5" t="s">
        <v>7285</v>
      </c>
    </row>
    <row r="6765" spans="5:5" x14ac:dyDescent="0.25">
      <c r="E6765" s="5" t="s">
        <v>7286</v>
      </c>
    </row>
    <row r="6766" spans="5:5" x14ac:dyDescent="0.25">
      <c r="E6766" s="5" t="s">
        <v>7287</v>
      </c>
    </row>
    <row r="6767" spans="5:5" x14ac:dyDescent="0.25">
      <c r="E6767" s="5" t="s">
        <v>7288</v>
      </c>
    </row>
    <row r="6768" spans="5:5" x14ac:dyDescent="0.25">
      <c r="E6768" s="5" t="s">
        <v>7289</v>
      </c>
    </row>
    <row r="6769" spans="5:5" x14ac:dyDescent="0.25">
      <c r="E6769" s="5" t="s">
        <v>7290</v>
      </c>
    </row>
    <row r="6770" spans="5:5" x14ac:dyDescent="0.25">
      <c r="E6770" s="5" t="s">
        <v>7291</v>
      </c>
    </row>
    <row r="6771" spans="5:5" x14ac:dyDescent="0.25">
      <c r="E6771" s="5" t="s">
        <v>7292</v>
      </c>
    </row>
    <row r="6772" spans="5:5" x14ac:dyDescent="0.25">
      <c r="E6772" s="5" t="s">
        <v>7293</v>
      </c>
    </row>
    <row r="6773" spans="5:5" x14ac:dyDescent="0.25">
      <c r="E6773" s="5" t="s">
        <v>7294</v>
      </c>
    </row>
    <row r="6774" spans="5:5" x14ac:dyDescent="0.25">
      <c r="E6774" s="5" t="s">
        <v>7295</v>
      </c>
    </row>
    <row r="6775" spans="5:5" x14ac:dyDescent="0.25">
      <c r="E6775" s="5" t="s">
        <v>7296</v>
      </c>
    </row>
    <row r="6776" spans="5:5" x14ac:dyDescent="0.25">
      <c r="E6776" s="5" t="s">
        <v>7297</v>
      </c>
    </row>
    <row r="6777" spans="5:5" x14ac:dyDescent="0.25">
      <c r="E6777" s="5" t="s">
        <v>7298</v>
      </c>
    </row>
    <row r="6778" spans="5:5" x14ac:dyDescent="0.25">
      <c r="E6778" s="5" t="s">
        <v>7299</v>
      </c>
    </row>
    <row r="6779" spans="5:5" x14ac:dyDescent="0.25">
      <c r="E6779" s="5" t="s">
        <v>7300</v>
      </c>
    </row>
    <row r="6780" spans="5:5" x14ac:dyDescent="0.25">
      <c r="E6780" s="5" t="s">
        <v>7301</v>
      </c>
    </row>
    <row r="6781" spans="5:5" x14ac:dyDescent="0.25">
      <c r="E6781" s="5" t="s">
        <v>7302</v>
      </c>
    </row>
    <row r="6782" spans="5:5" x14ac:dyDescent="0.25">
      <c r="E6782" s="5" t="s">
        <v>7303</v>
      </c>
    </row>
    <row r="6783" spans="5:5" x14ac:dyDescent="0.25">
      <c r="E6783" s="5" t="s">
        <v>7304</v>
      </c>
    </row>
    <row r="6784" spans="5:5" x14ac:dyDescent="0.25">
      <c r="E6784" s="5" t="s">
        <v>7305</v>
      </c>
    </row>
    <row r="6785" spans="5:5" x14ac:dyDescent="0.25">
      <c r="E6785" s="5" t="s">
        <v>7306</v>
      </c>
    </row>
    <row r="6786" spans="5:5" x14ac:dyDescent="0.25">
      <c r="E6786" s="5" t="s">
        <v>7307</v>
      </c>
    </row>
    <row r="6787" spans="5:5" x14ac:dyDescent="0.25">
      <c r="E6787" s="5" t="s">
        <v>7308</v>
      </c>
    </row>
    <row r="6788" spans="5:5" x14ac:dyDescent="0.25">
      <c r="E6788" s="5" t="s">
        <v>7309</v>
      </c>
    </row>
    <row r="6789" spans="5:5" x14ac:dyDescent="0.25">
      <c r="E6789" s="5" t="s">
        <v>7310</v>
      </c>
    </row>
    <row r="6790" spans="5:5" x14ac:dyDescent="0.25">
      <c r="E6790" s="5" t="s">
        <v>7311</v>
      </c>
    </row>
    <row r="6791" spans="5:5" x14ac:dyDescent="0.25">
      <c r="E6791" s="5" t="s">
        <v>7312</v>
      </c>
    </row>
    <row r="6792" spans="5:5" x14ac:dyDescent="0.25">
      <c r="E6792" s="5" t="s">
        <v>7313</v>
      </c>
    </row>
    <row r="6793" spans="5:5" x14ac:dyDescent="0.25">
      <c r="E6793" s="5" t="s">
        <v>7314</v>
      </c>
    </row>
    <row r="6794" spans="5:5" x14ac:dyDescent="0.25">
      <c r="E6794" s="5" t="s">
        <v>7315</v>
      </c>
    </row>
    <row r="6795" spans="5:5" x14ac:dyDescent="0.25">
      <c r="E6795" s="5" t="s">
        <v>7316</v>
      </c>
    </row>
    <row r="6796" spans="5:5" x14ac:dyDescent="0.25">
      <c r="E6796" s="5" t="s">
        <v>7317</v>
      </c>
    </row>
    <row r="6797" spans="5:5" x14ac:dyDescent="0.25">
      <c r="E6797" s="5" t="s">
        <v>7318</v>
      </c>
    </row>
    <row r="6798" spans="5:5" x14ac:dyDescent="0.25">
      <c r="E6798" s="5" t="s">
        <v>7319</v>
      </c>
    </row>
    <row r="6799" spans="5:5" x14ac:dyDescent="0.25">
      <c r="E6799" s="5" t="s">
        <v>7320</v>
      </c>
    </row>
    <row r="6800" spans="5:5" x14ac:dyDescent="0.25">
      <c r="E6800" s="5" t="s">
        <v>7321</v>
      </c>
    </row>
    <row r="6801" spans="5:5" x14ac:dyDescent="0.25">
      <c r="E6801" s="5" t="s">
        <v>7322</v>
      </c>
    </row>
    <row r="6802" spans="5:5" x14ac:dyDescent="0.25">
      <c r="E6802" s="5" t="s">
        <v>7323</v>
      </c>
    </row>
    <row r="6803" spans="5:5" x14ac:dyDescent="0.25">
      <c r="E6803" s="5" t="s">
        <v>7324</v>
      </c>
    </row>
    <row r="6804" spans="5:5" x14ac:dyDescent="0.25">
      <c r="E6804" s="5" t="s">
        <v>7325</v>
      </c>
    </row>
    <row r="6805" spans="5:5" x14ac:dyDescent="0.25">
      <c r="E6805" s="5" t="s">
        <v>7326</v>
      </c>
    </row>
    <row r="6806" spans="5:5" x14ac:dyDescent="0.25">
      <c r="E6806" s="5" t="s">
        <v>7327</v>
      </c>
    </row>
    <row r="6807" spans="5:5" x14ac:dyDescent="0.25">
      <c r="E6807" s="5" t="s">
        <v>7328</v>
      </c>
    </row>
    <row r="6808" spans="5:5" x14ac:dyDescent="0.25">
      <c r="E6808" s="5" t="s">
        <v>7329</v>
      </c>
    </row>
    <row r="6809" spans="5:5" x14ac:dyDescent="0.25">
      <c r="E6809" s="5" t="s">
        <v>7330</v>
      </c>
    </row>
    <row r="6810" spans="5:5" x14ac:dyDescent="0.25">
      <c r="E6810" s="5" t="s">
        <v>7331</v>
      </c>
    </row>
    <row r="6811" spans="5:5" x14ac:dyDescent="0.25">
      <c r="E6811" s="5" t="s">
        <v>7332</v>
      </c>
    </row>
    <row r="6812" spans="5:5" x14ac:dyDescent="0.25">
      <c r="E6812" s="5" t="s">
        <v>7333</v>
      </c>
    </row>
    <row r="6813" spans="5:5" x14ac:dyDescent="0.25">
      <c r="E6813" s="5" t="s">
        <v>7334</v>
      </c>
    </row>
    <row r="6814" spans="5:5" x14ac:dyDescent="0.25">
      <c r="E6814" s="5" t="s">
        <v>7335</v>
      </c>
    </row>
    <row r="6815" spans="5:5" x14ac:dyDescent="0.25">
      <c r="E6815" s="5" t="s">
        <v>7336</v>
      </c>
    </row>
    <row r="6816" spans="5:5" x14ac:dyDescent="0.25">
      <c r="E6816" s="5" t="s">
        <v>7337</v>
      </c>
    </row>
    <row r="6817" spans="5:5" x14ac:dyDescent="0.25">
      <c r="E6817" s="5" t="s">
        <v>7338</v>
      </c>
    </row>
    <row r="6818" spans="5:5" x14ac:dyDescent="0.25">
      <c r="E6818" s="5" t="s">
        <v>7339</v>
      </c>
    </row>
    <row r="6819" spans="5:5" x14ac:dyDescent="0.25">
      <c r="E6819" s="5" t="s">
        <v>7340</v>
      </c>
    </row>
    <row r="6820" spans="5:5" x14ac:dyDescent="0.25">
      <c r="E6820" s="5" t="s">
        <v>7341</v>
      </c>
    </row>
    <row r="6821" spans="5:5" x14ac:dyDescent="0.25">
      <c r="E6821" s="5" t="s">
        <v>7342</v>
      </c>
    </row>
    <row r="6822" spans="5:5" x14ac:dyDescent="0.25">
      <c r="E6822" s="5" t="s">
        <v>7343</v>
      </c>
    </row>
    <row r="6823" spans="5:5" x14ac:dyDescent="0.25">
      <c r="E6823" s="5" t="s">
        <v>7344</v>
      </c>
    </row>
    <row r="6824" spans="5:5" x14ac:dyDescent="0.25">
      <c r="E6824" s="5" t="s">
        <v>7345</v>
      </c>
    </row>
    <row r="6825" spans="5:5" x14ac:dyDescent="0.25">
      <c r="E6825" s="5" t="s">
        <v>7346</v>
      </c>
    </row>
    <row r="6826" spans="5:5" x14ac:dyDescent="0.25">
      <c r="E6826" s="5" t="s">
        <v>7347</v>
      </c>
    </row>
    <row r="6827" spans="5:5" x14ac:dyDescent="0.25">
      <c r="E6827" s="5" t="s">
        <v>7348</v>
      </c>
    </row>
    <row r="6828" spans="5:5" x14ac:dyDescent="0.25">
      <c r="E6828" s="5" t="s">
        <v>7349</v>
      </c>
    </row>
    <row r="6829" spans="5:5" x14ac:dyDescent="0.25">
      <c r="E6829" s="5" t="s">
        <v>7350</v>
      </c>
    </row>
    <row r="6830" spans="5:5" x14ac:dyDescent="0.25">
      <c r="E6830" s="5" t="s">
        <v>7351</v>
      </c>
    </row>
    <row r="6831" spans="5:5" x14ac:dyDescent="0.25">
      <c r="E6831" s="5" t="s">
        <v>7352</v>
      </c>
    </row>
    <row r="6832" spans="5:5" x14ac:dyDescent="0.25">
      <c r="E6832" s="5" t="s">
        <v>7353</v>
      </c>
    </row>
    <row r="6833" spans="5:5" x14ac:dyDescent="0.25">
      <c r="E6833" s="5" t="s">
        <v>7354</v>
      </c>
    </row>
    <row r="6834" spans="5:5" x14ac:dyDescent="0.25">
      <c r="E6834" s="5" t="s">
        <v>7355</v>
      </c>
    </row>
    <row r="6835" spans="5:5" x14ac:dyDescent="0.25">
      <c r="E6835" s="5" t="s">
        <v>7356</v>
      </c>
    </row>
    <row r="6836" spans="5:5" x14ac:dyDescent="0.25">
      <c r="E6836" s="5" t="s">
        <v>7357</v>
      </c>
    </row>
    <row r="6837" spans="5:5" x14ac:dyDescent="0.25">
      <c r="E6837" s="5" t="s">
        <v>7358</v>
      </c>
    </row>
    <row r="6838" spans="5:5" x14ac:dyDescent="0.25">
      <c r="E6838" s="5" t="s">
        <v>7359</v>
      </c>
    </row>
    <row r="6839" spans="5:5" x14ac:dyDescent="0.25">
      <c r="E6839" s="5" t="s">
        <v>7360</v>
      </c>
    </row>
    <row r="6840" spans="5:5" x14ac:dyDescent="0.25">
      <c r="E6840" s="5" t="s">
        <v>7361</v>
      </c>
    </row>
    <row r="6841" spans="5:5" x14ac:dyDescent="0.25">
      <c r="E6841" s="5" t="s">
        <v>7362</v>
      </c>
    </row>
    <row r="6842" spans="5:5" x14ac:dyDescent="0.25">
      <c r="E6842" s="5" t="s">
        <v>7363</v>
      </c>
    </row>
    <row r="6843" spans="5:5" x14ac:dyDescent="0.25">
      <c r="E6843" s="5" t="s">
        <v>7364</v>
      </c>
    </row>
    <row r="6844" spans="5:5" x14ac:dyDescent="0.25">
      <c r="E6844" s="5" t="s">
        <v>7365</v>
      </c>
    </row>
    <row r="6845" spans="5:5" x14ac:dyDescent="0.25">
      <c r="E6845" s="5" t="s">
        <v>7366</v>
      </c>
    </row>
    <row r="6846" spans="5:5" x14ac:dyDescent="0.25">
      <c r="E6846" s="5" t="s">
        <v>7367</v>
      </c>
    </row>
    <row r="6847" spans="5:5" x14ac:dyDescent="0.25">
      <c r="E6847" s="5" t="s">
        <v>7368</v>
      </c>
    </row>
    <row r="6848" spans="5:5" x14ac:dyDescent="0.25">
      <c r="E6848" s="5" t="s">
        <v>7369</v>
      </c>
    </row>
    <row r="6849" spans="5:5" x14ac:dyDescent="0.25">
      <c r="E6849" s="5" t="s">
        <v>7370</v>
      </c>
    </row>
    <row r="6850" spans="5:5" x14ac:dyDescent="0.25">
      <c r="E6850" s="5" t="s">
        <v>7371</v>
      </c>
    </row>
    <row r="6851" spans="5:5" x14ac:dyDescent="0.25">
      <c r="E6851" s="5" t="s">
        <v>7372</v>
      </c>
    </row>
    <row r="6852" spans="5:5" x14ac:dyDescent="0.25">
      <c r="E6852" s="5" t="s">
        <v>7373</v>
      </c>
    </row>
    <row r="6853" spans="5:5" x14ac:dyDescent="0.25">
      <c r="E6853" s="5" t="s">
        <v>7374</v>
      </c>
    </row>
    <row r="6854" spans="5:5" x14ac:dyDescent="0.25">
      <c r="E6854" s="5" t="s">
        <v>7375</v>
      </c>
    </row>
    <row r="6855" spans="5:5" x14ac:dyDescent="0.25">
      <c r="E6855" s="5" t="s">
        <v>7376</v>
      </c>
    </row>
    <row r="6856" spans="5:5" x14ac:dyDescent="0.25">
      <c r="E6856" s="5" t="s">
        <v>7377</v>
      </c>
    </row>
    <row r="6857" spans="5:5" x14ac:dyDescent="0.25">
      <c r="E6857" s="5" t="s">
        <v>7378</v>
      </c>
    </row>
    <row r="6858" spans="5:5" x14ac:dyDescent="0.25">
      <c r="E6858" s="5" t="s">
        <v>7379</v>
      </c>
    </row>
    <row r="6859" spans="5:5" x14ac:dyDescent="0.25">
      <c r="E6859" s="5" t="s">
        <v>7380</v>
      </c>
    </row>
    <row r="6860" spans="5:5" x14ac:dyDescent="0.25">
      <c r="E6860" s="5" t="s">
        <v>7381</v>
      </c>
    </row>
    <row r="6861" spans="5:5" x14ac:dyDescent="0.25">
      <c r="E6861" s="5" t="s">
        <v>7382</v>
      </c>
    </row>
    <row r="6862" spans="5:5" x14ac:dyDescent="0.25">
      <c r="E6862" s="5" t="s">
        <v>7383</v>
      </c>
    </row>
    <row r="6863" spans="5:5" x14ac:dyDescent="0.25">
      <c r="E6863" s="5" t="s">
        <v>7384</v>
      </c>
    </row>
    <row r="6864" spans="5:5" x14ac:dyDescent="0.25">
      <c r="E6864" s="5" t="s">
        <v>7385</v>
      </c>
    </row>
    <row r="6865" spans="5:5" x14ac:dyDescent="0.25">
      <c r="E6865" s="5" t="s">
        <v>7386</v>
      </c>
    </row>
    <row r="6866" spans="5:5" x14ac:dyDescent="0.25">
      <c r="E6866" s="5" t="s">
        <v>7387</v>
      </c>
    </row>
    <row r="6867" spans="5:5" x14ac:dyDescent="0.25">
      <c r="E6867" s="5" t="s">
        <v>7388</v>
      </c>
    </row>
    <row r="6868" spans="5:5" x14ac:dyDescent="0.25">
      <c r="E6868" s="5" t="s">
        <v>7389</v>
      </c>
    </row>
    <row r="6869" spans="5:5" x14ac:dyDescent="0.25">
      <c r="E6869" s="5" t="s">
        <v>7390</v>
      </c>
    </row>
    <row r="6870" spans="5:5" x14ac:dyDescent="0.25">
      <c r="E6870" s="5" t="s">
        <v>7391</v>
      </c>
    </row>
    <row r="6871" spans="5:5" x14ac:dyDescent="0.25">
      <c r="E6871" s="5" t="s">
        <v>7392</v>
      </c>
    </row>
    <row r="6872" spans="5:5" x14ac:dyDescent="0.25">
      <c r="E6872" s="5" t="s">
        <v>7393</v>
      </c>
    </row>
    <row r="6873" spans="5:5" x14ac:dyDescent="0.25">
      <c r="E6873" s="5" t="s">
        <v>7394</v>
      </c>
    </row>
    <row r="6874" spans="5:5" x14ac:dyDescent="0.25">
      <c r="E6874" s="5" t="s">
        <v>7395</v>
      </c>
    </row>
    <row r="6875" spans="5:5" x14ac:dyDescent="0.25">
      <c r="E6875" s="5" t="s">
        <v>7396</v>
      </c>
    </row>
    <row r="6876" spans="5:5" x14ac:dyDescent="0.25">
      <c r="E6876" s="5" t="s">
        <v>7397</v>
      </c>
    </row>
    <row r="6877" spans="5:5" x14ac:dyDescent="0.25">
      <c r="E6877" s="5" t="s">
        <v>7398</v>
      </c>
    </row>
    <row r="6878" spans="5:5" x14ac:dyDescent="0.25">
      <c r="E6878" s="5" t="s">
        <v>7399</v>
      </c>
    </row>
    <row r="6879" spans="5:5" x14ac:dyDescent="0.25">
      <c r="E6879" s="5" t="s">
        <v>7400</v>
      </c>
    </row>
    <row r="6880" spans="5:5" x14ac:dyDescent="0.25">
      <c r="E6880" s="5" t="s">
        <v>7401</v>
      </c>
    </row>
    <row r="6881" spans="5:5" x14ac:dyDescent="0.25">
      <c r="E6881" s="5" t="s">
        <v>7402</v>
      </c>
    </row>
    <row r="6882" spans="5:5" x14ac:dyDescent="0.25">
      <c r="E6882" s="5" t="s">
        <v>7403</v>
      </c>
    </row>
    <row r="6883" spans="5:5" x14ac:dyDescent="0.25">
      <c r="E6883" s="5" t="s">
        <v>7404</v>
      </c>
    </row>
    <row r="6884" spans="5:5" x14ac:dyDescent="0.25">
      <c r="E6884" s="5" t="s">
        <v>7405</v>
      </c>
    </row>
    <row r="6885" spans="5:5" x14ac:dyDescent="0.25">
      <c r="E6885" s="5" t="s">
        <v>7406</v>
      </c>
    </row>
    <row r="6886" spans="5:5" x14ac:dyDescent="0.25">
      <c r="E6886" s="5" t="s">
        <v>7407</v>
      </c>
    </row>
    <row r="6887" spans="5:5" x14ac:dyDescent="0.25">
      <c r="E6887" s="5" t="s">
        <v>7408</v>
      </c>
    </row>
    <row r="6888" spans="5:5" x14ac:dyDescent="0.25">
      <c r="E6888" s="5" t="s">
        <v>7409</v>
      </c>
    </row>
    <row r="6889" spans="5:5" x14ac:dyDescent="0.25">
      <c r="E6889" s="5" t="s">
        <v>7410</v>
      </c>
    </row>
    <row r="6890" spans="5:5" x14ac:dyDescent="0.25">
      <c r="E6890" s="5" t="s">
        <v>7411</v>
      </c>
    </row>
    <row r="6891" spans="5:5" x14ac:dyDescent="0.25">
      <c r="E6891" s="5" t="s">
        <v>7412</v>
      </c>
    </row>
    <row r="6892" spans="5:5" x14ac:dyDescent="0.25">
      <c r="E6892" s="5" t="s">
        <v>7413</v>
      </c>
    </row>
    <row r="6893" spans="5:5" x14ac:dyDescent="0.25">
      <c r="E6893" s="5" t="s">
        <v>7414</v>
      </c>
    </row>
    <row r="6894" spans="5:5" x14ac:dyDescent="0.25">
      <c r="E6894" s="5" t="s">
        <v>7415</v>
      </c>
    </row>
    <row r="6895" spans="5:5" x14ac:dyDescent="0.25">
      <c r="E6895" s="5" t="s">
        <v>7416</v>
      </c>
    </row>
    <row r="6896" spans="5:5" x14ac:dyDescent="0.25">
      <c r="E6896" s="5" t="s">
        <v>7417</v>
      </c>
    </row>
    <row r="6897" spans="5:5" x14ac:dyDescent="0.25">
      <c r="E6897" s="5" t="s">
        <v>7418</v>
      </c>
    </row>
    <row r="6898" spans="5:5" x14ac:dyDescent="0.25">
      <c r="E6898" s="5" t="s">
        <v>7419</v>
      </c>
    </row>
    <row r="6899" spans="5:5" x14ac:dyDescent="0.25">
      <c r="E6899" s="5" t="s">
        <v>7420</v>
      </c>
    </row>
    <row r="6900" spans="5:5" x14ac:dyDescent="0.25">
      <c r="E6900" s="5" t="s">
        <v>7421</v>
      </c>
    </row>
    <row r="6901" spans="5:5" x14ac:dyDescent="0.25">
      <c r="E6901" s="5" t="s">
        <v>7422</v>
      </c>
    </row>
    <row r="6902" spans="5:5" x14ac:dyDescent="0.25">
      <c r="E6902" s="5" t="s">
        <v>7423</v>
      </c>
    </row>
    <row r="6903" spans="5:5" x14ac:dyDescent="0.25">
      <c r="E6903" s="5" t="s">
        <v>7424</v>
      </c>
    </row>
    <row r="6904" spans="5:5" x14ac:dyDescent="0.25">
      <c r="E6904" s="5" t="s">
        <v>7425</v>
      </c>
    </row>
    <row r="6905" spans="5:5" x14ac:dyDescent="0.25">
      <c r="E6905" s="5" t="s">
        <v>7426</v>
      </c>
    </row>
    <row r="6906" spans="5:5" x14ac:dyDescent="0.25">
      <c r="E6906" s="5" t="s">
        <v>7427</v>
      </c>
    </row>
    <row r="6907" spans="5:5" x14ac:dyDescent="0.25">
      <c r="E6907" s="5" t="s">
        <v>7428</v>
      </c>
    </row>
    <row r="6908" spans="5:5" x14ac:dyDescent="0.25">
      <c r="E6908" s="5" t="s">
        <v>7429</v>
      </c>
    </row>
    <row r="6909" spans="5:5" x14ac:dyDescent="0.25">
      <c r="E6909" s="5" t="s">
        <v>7430</v>
      </c>
    </row>
    <row r="6910" spans="5:5" x14ac:dyDescent="0.25">
      <c r="E6910" s="5" t="s">
        <v>7431</v>
      </c>
    </row>
    <row r="6911" spans="5:5" x14ac:dyDescent="0.25">
      <c r="E6911" s="5" t="s">
        <v>7432</v>
      </c>
    </row>
    <row r="6912" spans="5:5" x14ac:dyDescent="0.25">
      <c r="E6912" s="5" t="s">
        <v>7433</v>
      </c>
    </row>
    <row r="6913" spans="5:5" x14ac:dyDescent="0.25">
      <c r="E6913" s="5" t="s">
        <v>7434</v>
      </c>
    </row>
    <row r="6914" spans="5:5" x14ac:dyDescent="0.25">
      <c r="E6914" s="5" t="s">
        <v>7435</v>
      </c>
    </row>
    <row r="6915" spans="5:5" x14ac:dyDescent="0.25">
      <c r="E6915" s="5" t="s">
        <v>7436</v>
      </c>
    </row>
    <row r="6916" spans="5:5" x14ac:dyDescent="0.25">
      <c r="E6916" s="5" t="s">
        <v>7437</v>
      </c>
    </row>
    <row r="6917" spans="5:5" x14ac:dyDescent="0.25">
      <c r="E6917" s="5" t="s">
        <v>7438</v>
      </c>
    </row>
    <row r="6918" spans="5:5" x14ac:dyDescent="0.25">
      <c r="E6918" s="5" t="s">
        <v>7439</v>
      </c>
    </row>
    <row r="6919" spans="5:5" x14ac:dyDescent="0.25">
      <c r="E6919" s="5" t="s">
        <v>7440</v>
      </c>
    </row>
    <row r="6920" spans="5:5" x14ac:dyDescent="0.25">
      <c r="E6920" s="5" t="s">
        <v>7441</v>
      </c>
    </row>
    <row r="6921" spans="5:5" x14ac:dyDescent="0.25">
      <c r="E6921" s="5" t="s">
        <v>7442</v>
      </c>
    </row>
    <row r="6922" spans="5:5" x14ac:dyDescent="0.25">
      <c r="E6922" s="5" t="s">
        <v>7443</v>
      </c>
    </row>
    <row r="6923" spans="5:5" x14ac:dyDescent="0.25">
      <c r="E6923" s="5" t="s">
        <v>7444</v>
      </c>
    </row>
    <row r="6924" spans="5:5" x14ac:dyDescent="0.25">
      <c r="E6924" s="5" t="s">
        <v>7445</v>
      </c>
    </row>
    <row r="6925" spans="5:5" x14ac:dyDescent="0.25">
      <c r="E6925" s="5" t="s">
        <v>7446</v>
      </c>
    </row>
    <row r="6926" spans="5:5" x14ac:dyDescent="0.25">
      <c r="E6926" s="5" t="s">
        <v>7447</v>
      </c>
    </row>
    <row r="6927" spans="5:5" x14ac:dyDescent="0.25">
      <c r="E6927" s="5" t="s">
        <v>7448</v>
      </c>
    </row>
    <row r="6928" spans="5:5" x14ac:dyDescent="0.25">
      <c r="E6928" s="5" t="s">
        <v>7449</v>
      </c>
    </row>
    <row r="6929" spans="5:5" x14ac:dyDescent="0.25">
      <c r="E6929" s="5" t="s">
        <v>7450</v>
      </c>
    </row>
    <row r="6930" spans="5:5" x14ac:dyDescent="0.25">
      <c r="E6930" s="5" t="s">
        <v>7451</v>
      </c>
    </row>
    <row r="6931" spans="5:5" x14ac:dyDescent="0.25">
      <c r="E6931" s="5" t="s">
        <v>7452</v>
      </c>
    </row>
    <row r="6932" spans="5:5" x14ac:dyDescent="0.25">
      <c r="E6932" s="5" t="s">
        <v>7453</v>
      </c>
    </row>
    <row r="6933" spans="5:5" x14ac:dyDescent="0.25">
      <c r="E6933" s="5" t="s">
        <v>7454</v>
      </c>
    </row>
    <row r="6934" spans="5:5" x14ac:dyDescent="0.25">
      <c r="E6934" s="5" t="s">
        <v>7455</v>
      </c>
    </row>
    <row r="6935" spans="5:5" x14ac:dyDescent="0.25">
      <c r="E6935" s="5" t="s">
        <v>7456</v>
      </c>
    </row>
    <row r="6936" spans="5:5" x14ac:dyDescent="0.25">
      <c r="E6936" s="5" t="s">
        <v>7457</v>
      </c>
    </row>
    <row r="6937" spans="5:5" x14ac:dyDescent="0.25">
      <c r="E6937" s="5" t="s">
        <v>7458</v>
      </c>
    </row>
    <row r="6938" spans="5:5" x14ac:dyDescent="0.25">
      <c r="E6938" s="5" t="s">
        <v>7459</v>
      </c>
    </row>
    <row r="6939" spans="5:5" x14ac:dyDescent="0.25">
      <c r="E6939" s="5" t="s">
        <v>7460</v>
      </c>
    </row>
    <row r="6940" spans="5:5" x14ac:dyDescent="0.25">
      <c r="E6940" s="5" t="s">
        <v>7461</v>
      </c>
    </row>
    <row r="6941" spans="5:5" x14ac:dyDescent="0.25">
      <c r="E6941" s="5" t="s">
        <v>7462</v>
      </c>
    </row>
    <row r="6942" spans="5:5" x14ac:dyDescent="0.25">
      <c r="E6942" s="5" t="s">
        <v>7463</v>
      </c>
    </row>
    <row r="6943" spans="5:5" x14ac:dyDescent="0.25">
      <c r="E6943" s="5" t="s">
        <v>7464</v>
      </c>
    </row>
    <row r="6944" spans="5:5" x14ac:dyDescent="0.25">
      <c r="E6944" s="5" t="s">
        <v>7465</v>
      </c>
    </row>
    <row r="6945" spans="5:5" x14ac:dyDescent="0.25">
      <c r="E6945" s="5" t="s">
        <v>7466</v>
      </c>
    </row>
    <row r="6946" spans="5:5" x14ac:dyDescent="0.25">
      <c r="E6946" s="5" t="s">
        <v>7467</v>
      </c>
    </row>
    <row r="6947" spans="5:5" x14ac:dyDescent="0.25">
      <c r="E6947" s="5" t="s">
        <v>7468</v>
      </c>
    </row>
    <row r="6948" spans="5:5" x14ac:dyDescent="0.25">
      <c r="E6948" s="5" t="s">
        <v>7469</v>
      </c>
    </row>
    <row r="6949" spans="5:5" x14ac:dyDescent="0.25">
      <c r="E6949" s="5" t="s">
        <v>7470</v>
      </c>
    </row>
    <row r="6950" spans="5:5" x14ac:dyDescent="0.25">
      <c r="E6950" s="5" t="s">
        <v>7471</v>
      </c>
    </row>
    <row r="6951" spans="5:5" x14ac:dyDescent="0.25">
      <c r="E6951" s="5" t="s">
        <v>7472</v>
      </c>
    </row>
    <row r="6952" spans="5:5" x14ac:dyDescent="0.25">
      <c r="E6952" s="5" t="s">
        <v>7473</v>
      </c>
    </row>
    <row r="6953" spans="5:5" x14ac:dyDescent="0.25">
      <c r="E6953" s="5" t="s">
        <v>7474</v>
      </c>
    </row>
    <row r="6954" spans="5:5" x14ac:dyDescent="0.25">
      <c r="E6954" s="5" t="s">
        <v>7475</v>
      </c>
    </row>
    <row r="6955" spans="5:5" x14ac:dyDescent="0.25">
      <c r="E6955" s="5" t="s">
        <v>7476</v>
      </c>
    </row>
    <row r="6956" spans="5:5" x14ac:dyDescent="0.25">
      <c r="E6956" s="5" t="s">
        <v>7477</v>
      </c>
    </row>
    <row r="6957" spans="5:5" x14ac:dyDescent="0.25">
      <c r="E6957" s="5" t="s">
        <v>7478</v>
      </c>
    </row>
    <row r="6958" spans="5:5" x14ac:dyDescent="0.25">
      <c r="E6958" s="5" t="s">
        <v>7479</v>
      </c>
    </row>
    <row r="6959" spans="5:5" x14ac:dyDescent="0.25">
      <c r="E6959" s="5" t="s">
        <v>7480</v>
      </c>
    </row>
    <row r="6960" spans="5:5" x14ac:dyDescent="0.25">
      <c r="E6960" s="5" t="s">
        <v>7481</v>
      </c>
    </row>
    <row r="6961" spans="5:5" x14ac:dyDescent="0.25">
      <c r="E6961" s="5" t="s">
        <v>7482</v>
      </c>
    </row>
    <row r="6962" spans="5:5" x14ac:dyDescent="0.25">
      <c r="E6962" s="5" t="s">
        <v>7483</v>
      </c>
    </row>
    <row r="6963" spans="5:5" x14ac:dyDescent="0.25">
      <c r="E6963" s="5" t="s">
        <v>7484</v>
      </c>
    </row>
    <row r="6964" spans="5:5" x14ac:dyDescent="0.25">
      <c r="E6964" s="5" t="s">
        <v>7485</v>
      </c>
    </row>
    <row r="6965" spans="5:5" x14ac:dyDescent="0.25">
      <c r="E6965" s="5" t="s">
        <v>7486</v>
      </c>
    </row>
    <row r="6966" spans="5:5" x14ac:dyDescent="0.25">
      <c r="E6966" s="5" t="s">
        <v>7487</v>
      </c>
    </row>
    <row r="6967" spans="5:5" x14ac:dyDescent="0.25">
      <c r="E6967" s="5" t="s">
        <v>7488</v>
      </c>
    </row>
    <row r="6968" spans="5:5" x14ac:dyDescent="0.25">
      <c r="E6968" s="5" t="s">
        <v>7489</v>
      </c>
    </row>
    <row r="6969" spans="5:5" x14ac:dyDescent="0.25">
      <c r="E6969" s="5" t="s">
        <v>7490</v>
      </c>
    </row>
    <row r="6970" spans="5:5" x14ac:dyDescent="0.25">
      <c r="E6970" s="5" t="s">
        <v>7491</v>
      </c>
    </row>
    <row r="6971" spans="5:5" x14ac:dyDescent="0.25">
      <c r="E6971" s="5" t="s">
        <v>7492</v>
      </c>
    </row>
    <row r="6972" spans="5:5" x14ac:dyDescent="0.25">
      <c r="E6972" s="5" t="s">
        <v>7493</v>
      </c>
    </row>
    <row r="6973" spans="5:5" x14ac:dyDescent="0.25">
      <c r="E6973" s="5" t="s">
        <v>7494</v>
      </c>
    </row>
    <row r="6974" spans="5:5" x14ac:dyDescent="0.25">
      <c r="E6974" s="5" t="s">
        <v>7495</v>
      </c>
    </row>
    <row r="6975" spans="5:5" x14ac:dyDescent="0.25">
      <c r="E6975" s="5" t="s">
        <v>7496</v>
      </c>
    </row>
    <row r="6976" spans="5:5" x14ac:dyDescent="0.25">
      <c r="E6976" s="5" t="s">
        <v>7497</v>
      </c>
    </row>
    <row r="6977" spans="5:5" x14ac:dyDescent="0.25">
      <c r="E6977" s="5" t="s">
        <v>7498</v>
      </c>
    </row>
    <row r="6978" spans="5:5" x14ac:dyDescent="0.25">
      <c r="E6978" s="5" t="s">
        <v>7499</v>
      </c>
    </row>
    <row r="6979" spans="5:5" x14ac:dyDescent="0.25">
      <c r="E6979" s="5" t="s">
        <v>7500</v>
      </c>
    </row>
    <row r="6980" spans="5:5" x14ac:dyDescent="0.25">
      <c r="E6980" s="5" t="s">
        <v>7501</v>
      </c>
    </row>
    <row r="6981" spans="5:5" x14ac:dyDescent="0.25">
      <c r="E6981" s="5" t="s">
        <v>7502</v>
      </c>
    </row>
    <row r="6982" spans="5:5" x14ac:dyDescent="0.25">
      <c r="E6982" s="5" t="s">
        <v>7503</v>
      </c>
    </row>
    <row r="6983" spans="5:5" x14ac:dyDescent="0.25">
      <c r="E6983" s="5" t="s">
        <v>7504</v>
      </c>
    </row>
    <row r="6984" spans="5:5" x14ac:dyDescent="0.25">
      <c r="E6984" s="5" t="s">
        <v>7505</v>
      </c>
    </row>
    <row r="6985" spans="5:5" x14ac:dyDescent="0.25">
      <c r="E6985" s="5" t="s">
        <v>7506</v>
      </c>
    </row>
    <row r="6986" spans="5:5" x14ac:dyDescent="0.25">
      <c r="E6986" s="5" t="s">
        <v>7507</v>
      </c>
    </row>
    <row r="6987" spans="5:5" x14ac:dyDescent="0.25">
      <c r="E6987" s="5" t="s">
        <v>7508</v>
      </c>
    </row>
    <row r="6988" spans="5:5" x14ac:dyDescent="0.25">
      <c r="E6988" s="5" t="s">
        <v>7509</v>
      </c>
    </row>
    <row r="6989" spans="5:5" x14ac:dyDescent="0.25">
      <c r="E6989" s="5" t="s">
        <v>7510</v>
      </c>
    </row>
    <row r="6990" spans="5:5" x14ac:dyDescent="0.25">
      <c r="E6990" s="5" t="s">
        <v>7511</v>
      </c>
    </row>
    <row r="6991" spans="5:5" x14ac:dyDescent="0.25">
      <c r="E6991" s="5" t="s">
        <v>7512</v>
      </c>
    </row>
    <row r="6992" spans="5:5" x14ac:dyDescent="0.25">
      <c r="E6992" s="5" t="s">
        <v>7513</v>
      </c>
    </row>
    <row r="6993" spans="5:5" x14ac:dyDescent="0.25">
      <c r="E6993" s="5" t="s">
        <v>7514</v>
      </c>
    </row>
    <row r="6994" spans="5:5" x14ac:dyDescent="0.25">
      <c r="E6994" s="5" t="s">
        <v>7515</v>
      </c>
    </row>
    <row r="6995" spans="5:5" x14ac:dyDescent="0.25">
      <c r="E6995" s="5" t="s">
        <v>7516</v>
      </c>
    </row>
    <row r="6996" spans="5:5" x14ac:dyDescent="0.25">
      <c r="E6996" s="5" t="s">
        <v>7517</v>
      </c>
    </row>
    <row r="6997" spans="5:5" x14ac:dyDescent="0.25">
      <c r="E6997" s="5" t="s">
        <v>7518</v>
      </c>
    </row>
    <row r="6998" spans="5:5" x14ac:dyDescent="0.25">
      <c r="E6998" s="5" t="s">
        <v>7519</v>
      </c>
    </row>
    <row r="6999" spans="5:5" x14ac:dyDescent="0.25">
      <c r="E6999" s="5" t="s">
        <v>7520</v>
      </c>
    </row>
    <row r="7000" spans="5:5" x14ac:dyDescent="0.25">
      <c r="E7000" s="5" t="s">
        <v>7521</v>
      </c>
    </row>
    <row r="7001" spans="5:5" x14ac:dyDescent="0.25">
      <c r="E7001" s="5" t="s">
        <v>7522</v>
      </c>
    </row>
    <row r="7002" spans="5:5" x14ac:dyDescent="0.25">
      <c r="E7002" s="5" t="s">
        <v>7523</v>
      </c>
    </row>
    <row r="7003" spans="5:5" x14ac:dyDescent="0.25">
      <c r="E7003" s="5" t="s">
        <v>7524</v>
      </c>
    </row>
    <row r="7004" spans="5:5" x14ac:dyDescent="0.25">
      <c r="E7004" s="5" t="s">
        <v>7525</v>
      </c>
    </row>
    <row r="7005" spans="5:5" x14ac:dyDescent="0.25">
      <c r="E7005" s="5" t="s">
        <v>7526</v>
      </c>
    </row>
    <row r="7006" spans="5:5" x14ac:dyDescent="0.25">
      <c r="E7006" s="5" t="s">
        <v>7527</v>
      </c>
    </row>
    <row r="7007" spans="5:5" x14ac:dyDescent="0.25">
      <c r="E7007" s="5" t="s">
        <v>7528</v>
      </c>
    </row>
    <row r="7008" spans="5:5" x14ac:dyDescent="0.25">
      <c r="E7008" s="5" t="s">
        <v>7529</v>
      </c>
    </row>
    <row r="7009" spans="5:5" x14ac:dyDescent="0.25">
      <c r="E7009" s="5" t="s">
        <v>7530</v>
      </c>
    </row>
    <row r="7010" spans="5:5" x14ac:dyDescent="0.25">
      <c r="E7010" s="5" t="s">
        <v>7531</v>
      </c>
    </row>
    <row r="7011" spans="5:5" x14ac:dyDescent="0.25">
      <c r="E7011" s="5" t="s">
        <v>7532</v>
      </c>
    </row>
    <row r="7012" spans="5:5" x14ac:dyDescent="0.25">
      <c r="E7012" s="5" t="s">
        <v>7533</v>
      </c>
    </row>
    <row r="7013" spans="5:5" x14ac:dyDescent="0.25">
      <c r="E7013" s="5" t="s">
        <v>7534</v>
      </c>
    </row>
    <row r="7014" spans="5:5" x14ac:dyDescent="0.25">
      <c r="E7014" s="5" t="s">
        <v>7535</v>
      </c>
    </row>
    <row r="7015" spans="5:5" x14ac:dyDescent="0.25">
      <c r="E7015" s="5" t="s">
        <v>7536</v>
      </c>
    </row>
    <row r="7016" spans="5:5" x14ac:dyDescent="0.25">
      <c r="E7016" s="5" t="s">
        <v>7537</v>
      </c>
    </row>
    <row r="7017" spans="5:5" x14ac:dyDescent="0.25">
      <c r="E7017" s="5" t="s">
        <v>7538</v>
      </c>
    </row>
    <row r="7018" spans="5:5" x14ac:dyDescent="0.25">
      <c r="E7018" s="5" t="s">
        <v>7539</v>
      </c>
    </row>
    <row r="7019" spans="5:5" x14ac:dyDescent="0.25">
      <c r="E7019" s="5" t="s">
        <v>7540</v>
      </c>
    </row>
    <row r="7020" spans="5:5" x14ac:dyDescent="0.25">
      <c r="E7020" s="5" t="s">
        <v>7541</v>
      </c>
    </row>
    <row r="7021" spans="5:5" x14ac:dyDescent="0.25">
      <c r="E7021" s="5" t="s">
        <v>7542</v>
      </c>
    </row>
    <row r="7022" spans="5:5" x14ac:dyDescent="0.25">
      <c r="E7022" s="5" t="s">
        <v>7543</v>
      </c>
    </row>
    <row r="7023" spans="5:5" x14ac:dyDescent="0.25">
      <c r="E7023" s="5" t="s">
        <v>7544</v>
      </c>
    </row>
    <row r="7024" spans="5:5" x14ac:dyDescent="0.25">
      <c r="E7024" s="5" t="s">
        <v>7545</v>
      </c>
    </row>
    <row r="7025" spans="5:5" x14ac:dyDescent="0.25">
      <c r="E7025" s="5" t="s">
        <v>7546</v>
      </c>
    </row>
    <row r="7026" spans="5:5" x14ac:dyDescent="0.25">
      <c r="E7026" s="5" t="s">
        <v>7547</v>
      </c>
    </row>
    <row r="7027" spans="5:5" x14ac:dyDescent="0.25">
      <c r="E7027" s="5" t="s">
        <v>7548</v>
      </c>
    </row>
    <row r="7028" spans="5:5" x14ac:dyDescent="0.25">
      <c r="E7028" s="5" t="s">
        <v>7549</v>
      </c>
    </row>
    <row r="7029" spans="5:5" x14ac:dyDescent="0.25">
      <c r="E7029" s="5" t="s">
        <v>7550</v>
      </c>
    </row>
    <row r="7030" spans="5:5" x14ac:dyDescent="0.25">
      <c r="E7030" s="5" t="s">
        <v>7551</v>
      </c>
    </row>
    <row r="7031" spans="5:5" x14ac:dyDescent="0.25">
      <c r="E7031" s="5" t="s">
        <v>7552</v>
      </c>
    </row>
    <row r="7032" spans="5:5" x14ac:dyDescent="0.25">
      <c r="E7032" s="5" t="s">
        <v>7553</v>
      </c>
    </row>
    <row r="7033" spans="5:5" x14ac:dyDescent="0.25">
      <c r="E7033" s="5" t="s">
        <v>7554</v>
      </c>
    </row>
    <row r="7034" spans="5:5" x14ac:dyDescent="0.25">
      <c r="E7034" s="5" t="s">
        <v>7555</v>
      </c>
    </row>
    <row r="7035" spans="5:5" x14ac:dyDescent="0.25">
      <c r="E7035" s="5" t="s">
        <v>7556</v>
      </c>
    </row>
    <row r="7036" spans="5:5" x14ac:dyDescent="0.25">
      <c r="E7036" s="5" t="s">
        <v>7557</v>
      </c>
    </row>
    <row r="7037" spans="5:5" x14ac:dyDescent="0.25">
      <c r="E7037" s="5" t="s">
        <v>7558</v>
      </c>
    </row>
    <row r="7038" spans="5:5" x14ac:dyDescent="0.25">
      <c r="E7038" s="5" t="s">
        <v>7559</v>
      </c>
    </row>
    <row r="7039" spans="5:5" x14ac:dyDescent="0.25">
      <c r="E7039" s="5" t="s">
        <v>7560</v>
      </c>
    </row>
    <row r="7040" spans="5:5" x14ac:dyDescent="0.25">
      <c r="E7040" s="5" t="s">
        <v>7561</v>
      </c>
    </row>
    <row r="7041" spans="5:5" x14ac:dyDescent="0.25">
      <c r="E7041" s="5" t="s">
        <v>7562</v>
      </c>
    </row>
    <row r="7042" spans="5:5" x14ac:dyDescent="0.25">
      <c r="E7042" s="5" t="s">
        <v>7563</v>
      </c>
    </row>
    <row r="7043" spans="5:5" x14ac:dyDescent="0.25">
      <c r="E7043" s="5" t="s">
        <v>7564</v>
      </c>
    </row>
    <row r="7044" spans="5:5" x14ac:dyDescent="0.25">
      <c r="E7044" s="5" t="s">
        <v>7565</v>
      </c>
    </row>
    <row r="7045" spans="5:5" x14ac:dyDescent="0.25">
      <c r="E7045" s="5" t="s">
        <v>7566</v>
      </c>
    </row>
    <row r="7046" spans="5:5" x14ac:dyDescent="0.25">
      <c r="E7046" s="5" t="s">
        <v>7567</v>
      </c>
    </row>
    <row r="7047" spans="5:5" x14ac:dyDescent="0.25">
      <c r="E7047" s="5" t="s">
        <v>7568</v>
      </c>
    </row>
    <row r="7048" spans="5:5" x14ac:dyDescent="0.25">
      <c r="E7048" s="5" t="s">
        <v>7569</v>
      </c>
    </row>
    <row r="7049" spans="5:5" x14ac:dyDescent="0.25">
      <c r="E7049" s="5" t="s">
        <v>7570</v>
      </c>
    </row>
    <row r="7050" spans="5:5" x14ac:dyDescent="0.25">
      <c r="E7050" s="5" t="s">
        <v>7571</v>
      </c>
    </row>
    <row r="7051" spans="5:5" x14ac:dyDescent="0.25">
      <c r="E7051" s="5" t="s">
        <v>7572</v>
      </c>
    </row>
    <row r="7052" spans="5:5" x14ac:dyDescent="0.25">
      <c r="E7052" s="5" t="s">
        <v>7573</v>
      </c>
    </row>
    <row r="7053" spans="5:5" x14ac:dyDescent="0.25">
      <c r="E7053" s="5" t="s">
        <v>7574</v>
      </c>
    </row>
    <row r="7054" spans="5:5" x14ac:dyDescent="0.25">
      <c r="E7054" s="5" t="s">
        <v>7575</v>
      </c>
    </row>
    <row r="7055" spans="5:5" x14ac:dyDescent="0.25">
      <c r="E7055" s="5" t="s">
        <v>7576</v>
      </c>
    </row>
    <row r="7056" spans="5:5" x14ac:dyDescent="0.25">
      <c r="E7056" s="5" t="s">
        <v>7577</v>
      </c>
    </row>
    <row r="7057" spans="5:5" x14ac:dyDescent="0.25">
      <c r="E7057" s="5" t="s">
        <v>7578</v>
      </c>
    </row>
    <row r="7058" spans="5:5" x14ac:dyDescent="0.25">
      <c r="E7058" s="5" t="s">
        <v>7579</v>
      </c>
    </row>
    <row r="7059" spans="5:5" x14ac:dyDescent="0.25">
      <c r="E7059" s="5" t="s">
        <v>7580</v>
      </c>
    </row>
    <row r="7060" spans="5:5" x14ac:dyDescent="0.25">
      <c r="E7060" s="5" t="s">
        <v>7581</v>
      </c>
    </row>
    <row r="7061" spans="5:5" x14ac:dyDescent="0.25">
      <c r="E7061" s="5" t="s">
        <v>7582</v>
      </c>
    </row>
    <row r="7062" spans="5:5" x14ac:dyDescent="0.25">
      <c r="E7062" s="5" t="s">
        <v>7583</v>
      </c>
    </row>
    <row r="7063" spans="5:5" x14ac:dyDescent="0.25">
      <c r="E7063" s="5" t="s">
        <v>7584</v>
      </c>
    </row>
    <row r="7064" spans="5:5" x14ac:dyDescent="0.25">
      <c r="E7064" s="5" t="s">
        <v>7585</v>
      </c>
    </row>
    <row r="7065" spans="5:5" x14ac:dyDescent="0.25">
      <c r="E7065" s="5" t="s">
        <v>7586</v>
      </c>
    </row>
    <row r="7066" spans="5:5" x14ac:dyDescent="0.25">
      <c r="E7066" s="5" t="s">
        <v>7587</v>
      </c>
    </row>
    <row r="7067" spans="5:5" x14ac:dyDescent="0.25">
      <c r="E7067" s="5" t="s">
        <v>7588</v>
      </c>
    </row>
    <row r="7068" spans="5:5" x14ac:dyDescent="0.25">
      <c r="E7068" s="5" t="s">
        <v>7589</v>
      </c>
    </row>
    <row r="7069" spans="5:5" x14ac:dyDescent="0.25">
      <c r="E7069" s="5" t="s">
        <v>7590</v>
      </c>
    </row>
    <row r="7070" spans="5:5" x14ac:dyDescent="0.25">
      <c r="E7070" s="5" t="s">
        <v>7591</v>
      </c>
    </row>
    <row r="7071" spans="5:5" x14ac:dyDescent="0.25">
      <c r="E7071" s="5" t="s">
        <v>7592</v>
      </c>
    </row>
    <row r="7072" spans="5:5" x14ac:dyDescent="0.25">
      <c r="E7072" s="5" t="s">
        <v>7593</v>
      </c>
    </row>
    <row r="7073" spans="5:5" x14ac:dyDescent="0.25">
      <c r="E7073" s="5" t="s">
        <v>7594</v>
      </c>
    </row>
    <row r="7074" spans="5:5" x14ac:dyDescent="0.25">
      <c r="E7074" s="5" t="s">
        <v>7595</v>
      </c>
    </row>
    <row r="7075" spans="5:5" x14ac:dyDescent="0.25">
      <c r="E7075" s="5" t="s">
        <v>7596</v>
      </c>
    </row>
    <row r="7076" spans="5:5" x14ac:dyDescent="0.25">
      <c r="E7076" s="5" t="s">
        <v>7597</v>
      </c>
    </row>
    <row r="7077" spans="5:5" x14ac:dyDescent="0.25">
      <c r="E7077" s="5" t="s">
        <v>7598</v>
      </c>
    </row>
    <row r="7078" spans="5:5" x14ac:dyDescent="0.25">
      <c r="E7078" s="5" t="s">
        <v>7599</v>
      </c>
    </row>
    <row r="7079" spans="5:5" x14ac:dyDescent="0.25">
      <c r="E7079" s="5" t="s">
        <v>7600</v>
      </c>
    </row>
    <row r="7080" spans="5:5" x14ac:dyDescent="0.25">
      <c r="E7080" s="5" t="s">
        <v>7601</v>
      </c>
    </row>
    <row r="7081" spans="5:5" x14ac:dyDescent="0.25">
      <c r="E7081" s="5" t="s">
        <v>7602</v>
      </c>
    </row>
    <row r="7082" spans="5:5" x14ac:dyDescent="0.25">
      <c r="E7082" s="5" t="s">
        <v>7603</v>
      </c>
    </row>
    <row r="7083" spans="5:5" x14ac:dyDescent="0.25">
      <c r="E7083" s="5" t="s">
        <v>7604</v>
      </c>
    </row>
    <row r="7084" spans="5:5" x14ac:dyDescent="0.25">
      <c r="E7084" s="5" t="s">
        <v>7605</v>
      </c>
    </row>
    <row r="7085" spans="5:5" x14ac:dyDescent="0.25">
      <c r="E7085" s="5" t="s">
        <v>7606</v>
      </c>
    </row>
    <row r="7086" spans="5:5" x14ac:dyDescent="0.25">
      <c r="E7086" s="5" t="s">
        <v>7607</v>
      </c>
    </row>
    <row r="7087" spans="5:5" x14ac:dyDescent="0.25">
      <c r="E7087" s="5" t="s">
        <v>7608</v>
      </c>
    </row>
    <row r="7088" spans="5:5" x14ac:dyDescent="0.25">
      <c r="E7088" s="5" t="s">
        <v>7609</v>
      </c>
    </row>
    <row r="7089" spans="5:5" x14ac:dyDescent="0.25">
      <c r="E7089" s="5" t="s">
        <v>7610</v>
      </c>
    </row>
    <row r="7090" spans="5:5" x14ac:dyDescent="0.25">
      <c r="E7090" s="5" t="s">
        <v>7611</v>
      </c>
    </row>
    <row r="7091" spans="5:5" x14ac:dyDescent="0.25">
      <c r="E7091" s="5" t="s">
        <v>7612</v>
      </c>
    </row>
    <row r="7092" spans="5:5" x14ac:dyDescent="0.25">
      <c r="E7092" s="5" t="s">
        <v>7613</v>
      </c>
    </row>
    <row r="7093" spans="5:5" x14ac:dyDescent="0.25">
      <c r="E7093" s="5" t="s">
        <v>7614</v>
      </c>
    </row>
    <row r="7094" spans="5:5" x14ac:dyDescent="0.25">
      <c r="E7094" s="5" t="s">
        <v>7615</v>
      </c>
    </row>
    <row r="7095" spans="5:5" x14ac:dyDescent="0.25">
      <c r="E7095" s="5" t="s">
        <v>7616</v>
      </c>
    </row>
    <row r="7096" spans="5:5" x14ac:dyDescent="0.25">
      <c r="E7096" s="5" t="s">
        <v>7617</v>
      </c>
    </row>
    <row r="7097" spans="5:5" x14ac:dyDescent="0.25">
      <c r="E7097" s="5" t="s">
        <v>7618</v>
      </c>
    </row>
    <row r="7098" spans="5:5" x14ac:dyDescent="0.25">
      <c r="E7098" s="5" t="s">
        <v>7619</v>
      </c>
    </row>
    <row r="7099" spans="5:5" x14ac:dyDescent="0.25">
      <c r="E7099" s="5" t="s">
        <v>7620</v>
      </c>
    </row>
    <row r="7100" spans="5:5" x14ac:dyDescent="0.25">
      <c r="E7100" s="5" t="s">
        <v>7621</v>
      </c>
    </row>
    <row r="7101" spans="5:5" x14ac:dyDescent="0.25">
      <c r="E7101" s="5" t="s">
        <v>7622</v>
      </c>
    </row>
    <row r="7102" spans="5:5" x14ac:dyDescent="0.25">
      <c r="E7102" s="5" t="s">
        <v>7623</v>
      </c>
    </row>
    <row r="7103" spans="5:5" x14ac:dyDescent="0.25">
      <c r="E7103" s="5" t="s">
        <v>7624</v>
      </c>
    </row>
    <row r="7104" spans="5:5" x14ac:dyDescent="0.25">
      <c r="E7104" s="5" t="s">
        <v>7625</v>
      </c>
    </row>
    <row r="7105" spans="5:5" x14ac:dyDescent="0.25">
      <c r="E7105" s="5" t="s">
        <v>7626</v>
      </c>
    </row>
    <row r="7106" spans="5:5" x14ac:dyDescent="0.25">
      <c r="E7106" s="5" t="s">
        <v>7627</v>
      </c>
    </row>
    <row r="7107" spans="5:5" x14ac:dyDescent="0.25">
      <c r="E7107" s="5" t="s">
        <v>7628</v>
      </c>
    </row>
    <row r="7108" spans="5:5" x14ac:dyDescent="0.25">
      <c r="E7108" s="5" t="s">
        <v>7629</v>
      </c>
    </row>
    <row r="7109" spans="5:5" x14ac:dyDescent="0.25">
      <c r="E7109" s="5" t="s">
        <v>7630</v>
      </c>
    </row>
    <row r="7110" spans="5:5" x14ac:dyDescent="0.25">
      <c r="E7110" s="5" t="s">
        <v>7631</v>
      </c>
    </row>
    <row r="7111" spans="5:5" x14ac:dyDescent="0.25">
      <c r="E7111" s="5" t="s">
        <v>7632</v>
      </c>
    </row>
    <row r="7112" spans="5:5" x14ac:dyDescent="0.25">
      <c r="E7112" s="5" t="s">
        <v>7633</v>
      </c>
    </row>
    <row r="7113" spans="5:5" x14ac:dyDescent="0.25">
      <c r="E7113" s="5" t="s">
        <v>7634</v>
      </c>
    </row>
    <row r="7114" spans="5:5" x14ac:dyDescent="0.25">
      <c r="E7114" s="5" t="s">
        <v>7635</v>
      </c>
    </row>
    <row r="7115" spans="5:5" x14ac:dyDescent="0.25">
      <c r="E7115" s="5" t="s">
        <v>7636</v>
      </c>
    </row>
    <row r="7116" spans="5:5" x14ac:dyDescent="0.25">
      <c r="E7116" s="5" t="s">
        <v>7637</v>
      </c>
    </row>
    <row r="7117" spans="5:5" x14ac:dyDescent="0.25">
      <c r="E7117" s="5" t="s">
        <v>7638</v>
      </c>
    </row>
    <row r="7118" spans="5:5" x14ac:dyDescent="0.25">
      <c r="E7118" s="5" t="s">
        <v>7639</v>
      </c>
    </row>
    <row r="7119" spans="5:5" x14ac:dyDescent="0.25">
      <c r="E7119" s="5" t="s">
        <v>7640</v>
      </c>
    </row>
    <row r="7120" spans="5:5" x14ac:dyDescent="0.25">
      <c r="E7120" s="5" t="s">
        <v>7641</v>
      </c>
    </row>
    <row r="7121" spans="5:5" x14ac:dyDescent="0.25">
      <c r="E7121" s="5" t="s">
        <v>7642</v>
      </c>
    </row>
    <row r="7122" spans="5:5" x14ac:dyDescent="0.25">
      <c r="E7122" s="5" t="s">
        <v>7643</v>
      </c>
    </row>
    <row r="7123" spans="5:5" x14ac:dyDescent="0.25">
      <c r="E7123" s="5" t="s">
        <v>7644</v>
      </c>
    </row>
    <row r="7124" spans="5:5" x14ac:dyDescent="0.25">
      <c r="E7124" s="5" t="s">
        <v>7645</v>
      </c>
    </row>
    <row r="7125" spans="5:5" x14ac:dyDescent="0.25">
      <c r="E7125" s="5" t="s">
        <v>7646</v>
      </c>
    </row>
    <row r="7126" spans="5:5" x14ac:dyDescent="0.25">
      <c r="E7126" s="5" t="s">
        <v>7647</v>
      </c>
    </row>
    <row r="7127" spans="5:5" x14ac:dyDescent="0.25">
      <c r="E7127" s="5" t="s">
        <v>7648</v>
      </c>
    </row>
    <row r="7128" spans="5:5" x14ac:dyDescent="0.25">
      <c r="E7128" s="5" t="s">
        <v>7649</v>
      </c>
    </row>
    <row r="7129" spans="5:5" x14ac:dyDescent="0.25">
      <c r="E7129" s="5" t="s">
        <v>7650</v>
      </c>
    </row>
    <row r="7130" spans="5:5" x14ac:dyDescent="0.25">
      <c r="E7130" s="5" t="s">
        <v>7651</v>
      </c>
    </row>
    <row r="7131" spans="5:5" x14ac:dyDescent="0.25">
      <c r="E7131" s="5" t="s">
        <v>7652</v>
      </c>
    </row>
    <row r="7132" spans="5:5" x14ac:dyDescent="0.25">
      <c r="E7132" s="5" t="s">
        <v>7653</v>
      </c>
    </row>
    <row r="7133" spans="5:5" x14ac:dyDescent="0.25">
      <c r="E7133" s="5" t="s">
        <v>7654</v>
      </c>
    </row>
    <row r="7134" spans="5:5" x14ac:dyDescent="0.25">
      <c r="E7134" s="5" t="s">
        <v>7655</v>
      </c>
    </row>
    <row r="7135" spans="5:5" x14ac:dyDescent="0.25">
      <c r="E7135" s="5" t="s">
        <v>7656</v>
      </c>
    </row>
    <row r="7136" spans="5:5" x14ac:dyDescent="0.25">
      <c r="E7136" s="5" t="s">
        <v>7657</v>
      </c>
    </row>
    <row r="7137" spans="5:5" x14ac:dyDescent="0.25">
      <c r="E7137" s="5" t="s">
        <v>7658</v>
      </c>
    </row>
    <row r="7138" spans="5:5" x14ac:dyDescent="0.25">
      <c r="E7138" s="5" t="s">
        <v>7659</v>
      </c>
    </row>
    <row r="7139" spans="5:5" x14ac:dyDescent="0.25">
      <c r="E7139" s="5" t="s">
        <v>7660</v>
      </c>
    </row>
    <row r="7140" spans="5:5" x14ac:dyDescent="0.25">
      <c r="E7140" s="5" t="s">
        <v>7661</v>
      </c>
    </row>
    <row r="7141" spans="5:5" x14ac:dyDescent="0.25">
      <c r="E7141" s="5" t="s">
        <v>7662</v>
      </c>
    </row>
    <row r="7142" spans="5:5" x14ac:dyDescent="0.25">
      <c r="E7142" s="5" t="s">
        <v>7663</v>
      </c>
    </row>
    <row r="7143" spans="5:5" x14ac:dyDescent="0.25">
      <c r="E7143" s="5" t="s">
        <v>7664</v>
      </c>
    </row>
    <row r="7144" spans="5:5" x14ac:dyDescent="0.25">
      <c r="E7144" s="5" t="s">
        <v>7665</v>
      </c>
    </row>
    <row r="7145" spans="5:5" x14ac:dyDescent="0.25">
      <c r="E7145" s="5" t="s">
        <v>7666</v>
      </c>
    </row>
    <row r="7146" spans="5:5" x14ac:dyDescent="0.25">
      <c r="E7146" s="5" t="s">
        <v>7667</v>
      </c>
    </row>
    <row r="7147" spans="5:5" x14ac:dyDescent="0.25">
      <c r="E7147" s="5" t="s">
        <v>7668</v>
      </c>
    </row>
    <row r="7148" spans="5:5" x14ac:dyDescent="0.25">
      <c r="E7148" s="5" t="s">
        <v>7669</v>
      </c>
    </row>
    <row r="7149" spans="5:5" x14ac:dyDescent="0.25">
      <c r="E7149" s="5" t="s">
        <v>7670</v>
      </c>
    </row>
    <row r="7150" spans="5:5" x14ac:dyDescent="0.25">
      <c r="E7150" s="5" t="s">
        <v>7671</v>
      </c>
    </row>
    <row r="7151" spans="5:5" x14ac:dyDescent="0.25">
      <c r="E7151" s="5" t="s">
        <v>7672</v>
      </c>
    </row>
    <row r="7152" spans="5:5" x14ac:dyDescent="0.25">
      <c r="E7152" s="5" t="s">
        <v>7673</v>
      </c>
    </row>
    <row r="7153" spans="5:5" x14ac:dyDescent="0.25">
      <c r="E7153" s="5" t="s">
        <v>7674</v>
      </c>
    </row>
    <row r="7154" spans="5:5" x14ac:dyDescent="0.25">
      <c r="E7154" s="5" t="s">
        <v>7675</v>
      </c>
    </row>
    <row r="7155" spans="5:5" x14ac:dyDescent="0.25">
      <c r="E7155" s="5" t="s">
        <v>7676</v>
      </c>
    </row>
    <row r="7156" spans="5:5" x14ac:dyDescent="0.25">
      <c r="E7156" s="5" t="s">
        <v>7677</v>
      </c>
    </row>
    <row r="7157" spans="5:5" x14ac:dyDescent="0.25">
      <c r="E7157" s="5" t="s">
        <v>7678</v>
      </c>
    </row>
    <row r="7158" spans="5:5" x14ac:dyDescent="0.25">
      <c r="E7158" s="5" t="s">
        <v>7679</v>
      </c>
    </row>
    <row r="7159" spans="5:5" x14ac:dyDescent="0.25">
      <c r="E7159" s="5" t="s">
        <v>7680</v>
      </c>
    </row>
    <row r="7160" spans="5:5" x14ac:dyDescent="0.25">
      <c r="E7160" s="5" t="s">
        <v>7681</v>
      </c>
    </row>
    <row r="7161" spans="5:5" x14ac:dyDescent="0.25">
      <c r="E7161" s="5" t="s">
        <v>7682</v>
      </c>
    </row>
    <row r="7162" spans="5:5" x14ac:dyDescent="0.25">
      <c r="E7162" s="5" t="s">
        <v>7683</v>
      </c>
    </row>
    <row r="7163" spans="5:5" x14ac:dyDescent="0.25">
      <c r="E7163" s="5" t="s">
        <v>7684</v>
      </c>
    </row>
    <row r="7164" spans="5:5" x14ac:dyDescent="0.25">
      <c r="E7164" s="5" t="s">
        <v>7685</v>
      </c>
    </row>
    <row r="7165" spans="5:5" x14ac:dyDescent="0.25">
      <c r="E7165" s="5" t="s">
        <v>7686</v>
      </c>
    </row>
    <row r="7166" spans="5:5" x14ac:dyDescent="0.25">
      <c r="E7166" s="5" t="s">
        <v>7687</v>
      </c>
    </row>
    <row r="7167" spans="5:5" x14ac:dyDescent="0.25">
      <c r="E7167" s="5" t="s">
        <v>7688</v>
      </c>
    </row>
    <row r="7168" spans="5:5" x14ac:dyDescent="0.25">
      <c r="E7168" s="5" t="s">
        <v>7689</v>
      </c>
    </row>
    <row r="7169" spans="5:5" x14ac:dyDescent="0.25">
      <c r="E7169" s="5" t="s">
        <v>7690</v>
      </c>
    </row>
    <row r="7170" spans="5:5" x14ac:dyDescent="0.25">
      <c r="E7170" s="5" t="s">
        <v>7691</v>
      </c>
    </row>
    <row r="7171" spans="5:5" x14ac:dyDescent="0.25">
      <c r="E7171" s="5" t="s">
        <v>7692</v>
      </c>
    </row>
    <row r="7172" spans="5:5" x14ac:dyDescent="0.25">
      <c r="E7172" s="5" t="s">
        <v>7693</v>
      </c>
    </row>
    <row r="7173" spans="5:5" x14ac:dyDescent="0.25">
      <c r="E7173" s="5" t="s">
        <v>7694</v>
      </c>
    </row>
    <row r="7174" spans="5:5" x14ac:dyDescent="0.25">
      <c r="E7174" s="5" t="s">
        <v>7695</v>
      </c>
    </row>
    <row r="7175" spans="5:5" x14ac:dyDescent="0.25">
      <c r="E7175" s="5" t="s">
        <v>7696</v>
      </c>
    </row>
    <row r="7176" spans="5:5" x14ac:dyDescent="0.25">
      <c r="E7176" s="5" t="s">
        <v>7697</v>
      </c>
    </row>
    <row r="7177" spans="5:5" x14ac:dyDescent="0.25">
      <c r="E7177" s="5" t="s">
        <v>7698</v>
      </c>
    </row>
    <row r="7178" spans="5:5" x14ac:dyDescent="0.25">
      <c r="E7178" s="5" t="s">
        <v>7699</v>
      </c>
    </row>
    <row r="7179" spans="5:5" x14ac:dyDescent="0.25">
      <c r="E7179" s="5" t="s">
        <v>7700</v>
      </c>
    </row>
    <row r="7180" spans="5:5" x14ac:dyDescent="0.25">
      <c r="E7180" s="5" t="s">
        <v>7701</v>
      </c>
    </row>
    <row r="7181" spans="5:5" x14ac:dyDescent="0.25">
      <c r="E7181" s="5" t="s">
        <v>7702</v>
      </c>
    </row>
    <row r="7182" spans="5:5" x14ac:dyDescent="0.25">
      <c r="E7182" s="5" t="s">
        <v>7703</v>
      </c>
    </row>
    <row r="7183" spans="5:5" x14ac:dyDescent="0.25">
      <c r="E7183" s="5" t="s">
        <v>7704</v>
      </c>
    </row>
    <row r="7184" spans="5:5" x14ac:dyDescent="0.25">
      <c r="E7184" s="5" t="s">
        <v>7705</v>
      </c>
    </row>
    <row r="7185" spans="5:5" x14ac:dyDescent="0.25">
      <c r="E7185" s="5" t="s">
        <v>7706</v>
      </c>
    </row>
    <row r="7186" spans="5:5" x14ac:dyDescent="0.25">
      <c r="E7186" s="5" t="s">
        <v>7707</v>
      </c>
    </row>
    <row r="7187" spans="5:5" x14ac:dyDescent="0.25">
      <c r="E7187" s="5" t="s">
        <v>7708</v>
      </c>
    </row>
    <row r="7188" spans="5:5" x14ac:dyDescent="0.25">
      <c r="E7188" s="5" t="s">
        <v>7709</v>
      </c>
    </row>
    <row r="7189" spans="5:5" x14ac:dyDescent="0.25">
      <c r="E7189" s="5" t="s">
        <v>7710</v>
      </c>
    </row>
    <row r="7190" spans="5:5" x14ac:dyDescent="0.25">
      <c r="E7190" s="5" t="s">
        <v>7711</v>
      </c>
    </row>
    <row r="7191" spans="5:5" x14ac:dyDescent="0.25">
      <c r="E7191" s="5" t="s">
        <v>7712</v>
      </c>
    </row>
    <row r="7192" spans="5:5" x14ac:dyDescent="0.25">
      <c r="E7192" s="5" t="s">
        <v>7713</v>
      </c>
    </row>
    <row r="7193" spans="5:5" x14ac:dyDescent="0.25">
      <c r="E7193" s="5" t="s">
        <v>7714</v>
      </c>
    </row>
    <row r="7194" spans="5:5" x14ac:dyDescent="0.25">
      <c r="E7194" s="5" t="s">
        <v>7715</v>
      </c>
    </row>
    <row r="7195" spans="5:5" x14ac:dyDescent="0.25">
      <c r="E7195" s="5" t="s">
        <v>7716</v>
      </c>
    </row>
    <row r="7196" spans="5:5" x14ac:dyDescent="0.25">
      <c r="E7196" s="5" t="s">
        <v>7717</v>
      </c>
    </row>
    <row r="7197" spans="5:5" x14ac:dyDescent="0.25">
      <c r="E7197" s="5" t="s">
        <v>7718</v>
      </c>
    </row>
    <row r="7198" spans="5:5" x14ac:dyDescent="0.25">
      <c r="E7198" s="5" t="s">
        <v>7719</v>
      </c>
    </row>
    <row r="7199" spans="5:5" x14ac:dyDescent="0.25">
      <c r="E7199" s="5" t="s">
        <v>7720</v>
      </c>
    </row>
    <row r="7200" spans="5:5" x14ac:dyDescent="0.25">
      <c r="E7200" s="5" t="s">
        <v>7721</v>
      </c>
    </row>
    <row r="7201" spans="5:5" x14ac:dyDescent="0.25">
      <c r="E7201" s="5" t="s">
        <v>7722</v>
      </c>
    </row>
    <row r="7202" spans="5:5" x14ac:dyDescent="0.25">
      <c r="E7202" s="5" t="s">
        <v>7723</v>
      </c>
    </row>
    <row r="7203" spans="5:5" x14ac:dyDescent="0.25">
      <c r="E7203" s="5" t="s">
        <v>7724</v>
      </c>
    </row>
    <row r="7204" spans="5:5" x14ac:dyDescent="0.25">
      <c r="E7204" s="5" t="s">
        <v>7725</v>
      </c>
    </row>
    <row r="7205" spans="5:5" x14ac:dyDescent="0.25">
      <c r="E7205" s="5" t="s">
        <v>7726</v>
      </c>
    </row>
    <row r="7206" spans="5:5" x14ac:dyDescent="0.25">
      <c r="E7206" s="5" t="s">
        <v>7727</v>
      </c>
    </row>
    <row r="7207" spans="5:5" x14ac:dyDescent="0.25">
      <c r="E7207" s="5" t="s">
        <v>7728</v>
      </c>
    </row>
    <row r="7208" spans="5:5" x14ac:dyDescent="0.25">
      <c r="E7208" s="5" t="s">
        <v>7729</v>
      </c>
    </row>
    <row r="7209" spans="5:5" x14ac:dyDescent="0.25">
      <c r="E7209" s="5" t="s">
        <v>7730</v>
      </c>
    </row>
    <row r="7210" spans="5:5" x14ac:dyDescent="0.25">
      <c r="E7210" s="5" t="s">
        <v>7731</v>
      </c>
    </row>
    <row r="7211" spans="5:5" x14ac:dyDescent="0.25">
      <c r="E7211" s="5" t="s">
        <v>7732</v>
      </c>
    </row>
    <row r="7212" spans="5:5" x14ac:dyDescent="0.25">
      <c r="E7212" s="5" t="s">
        <v>7733</v>
      </c>
    </row>
    <row r="7213" spans="5:5" x14ac:dyDescent="0.25">
      <c r="E7213" s="5" t="s">
        <v>7734</v>
      </c>
    </row>
    <row r="7214" spans="5:5" x14ac:dyDescent="0.25">
      <c r="E7214" s="5" t="s">
        <v>7735</v>
      </c>
    </row>
    <row r="7215" spans="5:5" x14ac:dyDescent="0.25">
      <c r="E7215" s="5" t="s">
        <v>7736</v>
      </c>
    </row>
    <row r="7216" spans="5:5" x14ac:dyDescent="0.25">
      <c r="E7216" s="5" t="s">
        <v>7737</v>
      </c>
    </row>
    <row r="7217" spans="5:5" x14ac:dyDescent="0.25">
      <c r="E7217" s="5" t="s">
        <v>7738</v>
      </c>
    </row>
    <row r="7218" spans="5:5" x14ac:dyDescent="0.25">
      <c r="E7218" s="5" t="s">
        <v>7739</v>
      </c>
    </row>
    <row r="7219" spans="5:5" x14ac:dyDescent="0.25">
      <c r="E7219" s="5" t="s">
        <v>7740</v>
      </c>
    </row>
    <row r="7220" spans="5:5" x14ac:dyDescent="0.25">
      <c r="E7220" s="5" t="s">
        <v>7741</v>
      </c>
    </row>
    <row r="7221" spans="5:5" x14ac:dyDescent="0.25">
      <c r="E7221" s="5" t="s">
        <v>7742</v>
      </c>
    </row>
    <row r="7222" spans="5:5" x14ac:dyDescent="0.25">
      <c r="E7222" s="5" t="s">
        <v>7743</v>
      </c>
    </row>
    <row r="7223" spans="5:5" x14ac:dyDescent="0.25">
      <c r="E7223" s="5" t="s">
        <v>7744</v>
      </c>
    </row>
    <row r="7224" spans="5:5" x14ac:dyDescent="0.25">
      <c r="E7224" s="5" t="s">
        <v>7745</v>
      </c>
    </row>
    <row r="7225" spans="5:5" x14ac:dyDescent="0.25">
      <c r="E7225" s="5" t="s">
        <v>7746</v>
      </c>
    </row>
    <row r="7226" spans="5:5" x14ac:dyDescent="0.25">
      <c r="E7226" s="5" t="s">
        <v>7747</v>
      </c>
    </row>
    <row r="7227" spans="5:5" x14ac:dyDescent="0.25">
      <c r="E7227" s="5" t="s">
        <v>7748</v>
      </c>
    </row>
    <row r="7228" spans="5:5" x14ac:dyDescent="0.25">
      <c r="E7228" s="5" t="s">
        <v>7749</v>
      </c>
    </row>
    <row r="7229" spans="5:5" x14ac:dyDescent="0.25">
      <c r="E7229" s="5" t="s">
        <v>7750</v>
      </c>
    </row>
    <row r="7230" spans="5:5" x14ac:dyDescent="0.25">
      <c r="E7230" s="5" t="s">
        <v>7751</v>
      </c>
    </row>
    <row r="7231" spans="5:5" x14ac:dyDescent="0.25">
      <c r="E7231" s="5" t="s">
        <v>7752</v>
      </c>
    </row>
    <row r="7232" spans="5:5" x14ac:dyDescent="0.25">
      <c r="E7232" s="5" t="s">
        <v>7753</v>
      </c>
    </row>
    <row r="7233" spans="5:5" x14ac:dyDescent="0.25">
      <c r="E7233" s="5" t="s">
        <v>7754</v>
      </c>
    </row>
    <row r="7234" spans="5:5" x14ac:dyDescent="0.25">
      <c r="E7234" s="5" t="s">
        <v>7755</v>
      </c>
    </row>
    <row r="7235" spans="5:5" x14ac:dyDescent="0.25">
      <c r="E7235" s="5" t="s">
        <v>7756</v>
      </c>
    </row>
    <row r="7236" spans="5:5" x14ac:dyDescent="0.25">
      <c r="E7236" s="5" t="s">
        <v>7757</v>
      </c>
    </row>
    <row r="7237" spans="5:5" x14ac:dyDescent="0.25">
      <c r="E7237" s="5" t="s">
        <v>7758</v>
      </c>
    </row>
    <row r="7238" spans="5:5" x14ac:dyDescent="0.25">
      <c r="E7238" s="5" t="s">
        <v>7759</v>
      </c>
    </row>
    <row r="7239" spans="5:5" x14ac:dyDescent="0.25">
      <c r="E7239" s="5" t="s">
        <v>7760</v>
      </c>
    </row>
    <row r="7240" spans="5:5" x14ac:dyDescent="0.25">
      <c r="E7240" s="5" t="s">
        <v>7761</v>
      </c>
    </row>
    <row r="7241" spans="5:5" x14ac:dyDescent="0.25">
      <c r="E7241" s="5" t="s">
        <v>7762</v>
      </c>
    </row>
    <row r="7242" spans="5:5" x14ac:dyDescent="0.25">
      <c r="E7242" s="5" t="s">
        <v>7763</v>
      </c>
    </row>
    <row r="7243" spans="5:5" x14ac:dyDescent="0.25">
      <c r="E7243" s="5" t="s">
        <v>7764</v>
      </c>
    </row>
    <row r="7244" spans="5:5" x14ac:dyDescent="0.25">
      <c r="E7244" s="5" t="s">
        <v>7765</v>
      </c>
    </row>
    <row r="7245" spans="5:5" x14ac:dyDescent="0.25">
      <c r="E7245" s="5" t="s">
        <v>7766</v>
      </c>
    </row>
    <row r="7246" spans="5:5" x14ac:dyDescent="0.25">
      <c r="E7246" s="5" t="s">
        <v>7767</v>
      </c>
    </row>
    <row r="7247" spans="5:5" x14ac:dyDescent="0.25">
      <c r="E7247" s="5" t="s">
        <v>7768</v>
      </c>
    </row>
    <row r="7248" spans="5:5" x14ac:dyDescent="0.25">
      <c r="E7248" s="5" t="s">
        <v>7769</v>
      </c>
    </row>
    <row r="7249" spans="5:5" x14ac:dyDescent="0.25">
      <c r="E7249" s="5" t="s">
        <v>7770</v>
      </c>
    </row>
    <row r="7250" spans="5:5" x14ac:dyDescent="0.25">
      <c r="E7250" s="5" t="s">
        <v>7771</v>
      </c>
    </row>
    <row r="7251" spans="5:5" x14ac:dyDescent="0.25">
      <c r="E7251" s="5" t="s">
        <v>7772</v>
      </c>
    </row>
    <row r="7252" spans="5:5" x14ac:dyDescent="0.25">
      <c r="E7252" s="5" t="s">
        <v>7773</v>
      </c>
    </row>
    <row r="7253" spans="5:5" x14ac:dyDescent="0.25">
      <c r="E7253" s="5" t="s">
        <v>7774</v>
      </c>
    </row>
    <row r="7254" spans="5:5" x14ac:dyDescent="0.25">
      <c r="E7254" s="5" t="s">
        <v>7775</v>
      </c>
    </row>
    <row r="7255" spans="5:5" x14ac:dyDescent="0.25">
      <c r="E7255" s="5" t="s">
        <v>7776</v>
      </c>
    </row>
    <row r="7256" spans="5:5" x14ac:dyDescent="0.25">
      <c r="E7256" s="5" t="s">
        <v>7777</v>
      </c>
    </row>
    <row r="7257" spans="5:5" x14ac:dyDescent="0.25">
      <c r="E7257" s="5" t="s">
        <v>7778</v>
      </c>
    </row>
    <row r="7258" spans="5:5" x14ac:dyDescent="0.25">
      <c r="E7258" s="5" t="s">
        <v>7779</v>
      </c>
    </row>
    <row r="7259" spans="5:5" x14ac:dyDescent="0.25">
      <c r="E7259" s="5" t="s">
        <v>7780</v>
      </c>
    </row>
    <row r="7260" spans="5:5" x14ac:dyDescent="0.25">
      <c r="E7260" s="5" t="s">
        <v>7781</v>
      </c>
    </row>
    <row r="7261" spans="5:5" x14ac:dyDescent="0.25">
      <c r="E7261" s="5" t="s">
        <v>7782</v>
      </c>
    </row>
    <row r="7262" spans="5:5" x14ac:dyDescent="0.25">
      <c r="E7262" s="5" t="s">
        <v>7783</v>
      </c>
    </row>
    <row r="7263" spans="5:5" x14ac:dyDescent="0.25">
      <c r="E7263" s="5" t="s">
        <v>7784</v>
      </c>
    </row>
    <row r="7264" spans="5:5" x14ac:dyDescent="0.25">
      <c r="E7264" s="5" t="s">
        <v>7785</v>
      </c>
    </row>
    <row r="7265" spans="5:5" x14ac:dyDescent="0.25">
      <c r="E7265" s="5" t="s">
        <v>7786</v>
      </c>
    </row>
    <row r="7266" spans="5:5" x14ac:dyDescent="0.25">
      <c r="E7266" s="5" t="s">
        <v>7787</v>
      </c>
    </row>
    <row r="7267" spans="5:5" x14ac:dyDescent="0.25">
      <c r="E7267" s="5" t="s">
        <v>7788</v>
      </c>
    </row>
    <row r="7268" spans="5:5" x14ac:dyDescent="0.25">
      <c r="E7268" s="5" t="s">
        <v>7789</v>
      </c>
    </row>
    <row r="7269" spans="5:5" x14ac:dyDescent="0.25">
      <c r="E7269" s="5" t="s">
        <v>7790</v>
      </c>
    </row>
    <row r="7270" spans="5:5" x14ac:dyDescent="0.25">
      <c r="E7270" s="5" t="s">
        <v>7791</v>
      </c>
    </row>
    <row r="7271" spans="5:5" x14ac:dyDescent="0.25">
      <c r="E7271" s="5" t="s">
        <v>7792</v>
      </c>
    </row>
    <row r="7272" spans="5:5" x14ac:dyDescent="0.25">
      <c r="E7272" s="5" t="s">
        <v>7793</v>
      </c>
    </row>
    <row r="7273" spans="5:5" x14ac:dyDescent="0.25">
      <c r="E7273" s="5" t="s">
        <v>7794</v>
      </c>
    </row>
    <row r="7274" spans="5:5" x14ac:dyDescent="0.25">
      <c r="E7274" s="5" t="s">
        <v>7795</v>
      </c>
    </row>
    <row r="7275" spans="5:5" x14ac:dyDescent="0.25">
      <c r="E7275" s="5" t="s">
        <v>7796</v>
      </c>
    </row>
    <row r="7276" spans="5:5" x14ac:dyDescent="0.25">
      <c r="E7276" s="5" t="s">
        <v>7797</v>
      </c>
    </row>
    <row r="7277" spans="5:5" x14ac:dyDescent="0.25">
      <c r="E7277" s="5" t="s">
        <v>7798</v>
      </c>
    </row>
    <row r="7278" spans="5:5" x14ac:dyDescent="0.25">
      <c r="E7278" s="5" t="s">
        <v>7799</v>
      </c>
    </row>
    <row r="7279" spans="5:5" x14ac:dyDescent="0.25">
      <c r="E7279" s="5" t="s">
        <v>7800</v>
      </c>
    </row>
    <row r="7280" spans="5:5" x14ac:dyDescent="0.25">
      <c r="E7280" s="5" t="s">
        <v>7801</v>
      </c>
    </row>
    <row r="7281" spans="5:5" x14ac:dyDescent="0.25">
      <c r="E7281" s="5" t="s">
        <v>7802</v>
      </c>
    </row>
    <row r="7282" spans="5:5" x14ac:dyDescent="0.25">
      <c r="E7282" s="5" t="s">
        <v>7803</v>
      </c>
    </row>
    <row r="7283" spans="5:5" x14ac:dyDescent="0.25">
      <c r="E7283" s="5" t="s">
        <v>7804</v>
      </c>
    </row>
    <row r="7284" spans="5:5" x14ac:dyDescent="0.25">
      <c r="E7284" s="5" t="s">
        <v>7805</v>
      </c>
    </row>
    <row r="7285" spans="5:5" x14ac:dyDescent="0.25">
      <c r="E7285" s="5" t="s">
        <v>7806</v>
      </c>
    </row>
    <row r="7286" spans="5:5" x14ac:dyDescent="0.25">
      <c r="E7286" s="5" t="s">
        <v>7807</v>
      </c>
    </row>
    <row r="7287" spans="5:5" x14ac:dyDescent="0.25">
      <c r="E7287" s="5" t="s">
        <v>7808</v>
      </c>
    </row>
    <row r="7288" spans="5:5" x14ac:dyDescent="0.25">
      <c r="E7288" s="5" t="s">
        <v>7809</v>
      </c>
    </row>
    <row r="7289" spans="5:5" x14ac:dyDescent="0.25">
      <c r="E7289" s="5" t="s">
        <v>7810</v>
      </c>
    </row>
    <row r="7290" spans="5:5" x14ac:dyDescent="0.25">
      <c r="E7290" s="5" t="s">
        <v>7811</v>
      </c>
    </row>
    <row r="7291" spans="5:5" x14ac:dyDescent="0.25">
      <c r="E7291" s="5" t="s">
        <v>7812</v>
      </c>
    </row>
    <row r="7292" spans="5:5" x14ac:dyDescent="0.25">
      <c r="E7292" s="5" t="s">
        <v>7813</v>
      </c>
    </row>
    <row r="7293" spans="5:5" x14ac:dyDescent="0.25">
      <c r="E7293" s="5" t="s">
        <v>7814</v>
      </c>
    </row>
    <row r="7294" spans="5:5" x14ac:dyDescent="0.25">
      <c r="E7294" s="5" t="s">
        <v>7815</v>
      </c>
    </row>
    <row r="7295" spans="5:5" x14ac:dyDescent="0.25">
      <c r="E7295" s="5" t="s">
        <v>7816</v>
      </c>
    </row>
    <row r="7296" spans="5:5" x14ac:dyDescent="0.25">
      <c r="E7296" s="5" t="s">
        <v>7817</v>
      </c>
    </row>
    <row r="7297" spans="5:5" x14ac:dyDescent="0.25">
      <c r="E7297" s="5" t="s">
        <v>7818</v>
      </c>
    </row>
    <row r="7298" spans="5:5" x14ac:dyDescent="0.25">
      <c r="E7298" s="5" t="s">
        <v>7819</v>
      </c>
    </row>
    <row r="7299" spans="5:5" x14ac:dyDescent="0.25">
      <c r="E7299" s="5" t="s">
        <v>7820</v>
      </c>
    </row>
    <row r="7300" spans="5:5" x14ac:dyDescent="0.25">
      <c r="E7300" s="5" t="s">
        <v>7821</v>
      </c>
    </row>
    <row r="7301" spans="5:5" x14ac:dyDescent="0.25">
      <c r="E7301" s="5" t="s">
        <v>7822</v>
      </c>
    </row>
    <row r="7302" spans="5:5" x14ac:dyDescent="0.25">
      <c r="E7302" s="5" t="s">
        <v>7823</v>
      </c>
    </row>
    <row r="7303" spans="5:5" x14ac:dyDescent="0.25">
      <c r="E7303" s="5" t="s">
        <v>7824</v>
      </c>
    </row>
    <row r="7304" spans="5:5" x14ac:dyDescent="0.25">
      <c r="E7304" s="5" t="s">
        <v>7825</v>
      </c>
    </row>
    <row r="7305" spans="5:5" x14ac:dyDescent="0.25">
      <c r="E7305" s="5" t="s">
        <v>7826</v>
      </c>
    </row>
    <row r="7306" spans="5:5" x14ac:dyDescent="0.25">
      <c r="E7306" s="5" t="s">
        <v>7827</v>
      </c>
    </row>
    <row r="7307" spans="5:5" x14ac:dyDescent="0.25">
      <c r="E7307" s="5" t="s">
        <v>7828</v>
      </c>
    </row>
    <row r="7308" spans="5:5" x14ac:dyDescent="0.25">
      <c r="E7308" s="5" t="s">
        <v>7829</v>
      </c>
    </row>
    <row r="7309" spans="5:5" x14ac:dyDescent="0.25">
      <c r="E7309" s="5" t="s">
        <v>7830</v>
      </c>
    </row>
    <row r="7310" spans="5:5" x14ac:dyDescent="0.25">
      <c r="E7310" s="5" t="s">
        <v>7831</v>
      </c>
    </row>
    <row r="7311" spans="5:5" x14ac:dyDescent="0.25">
      <c r="E7311" s="5" t="s">
        <v>7832</v>
      </c>
    </row>
    <row r="7312" spans="5:5" x14ac:dyDescent="0.25">
      <c r="E7312" s="5" t="s">
        <v>7833</v>
      </c>
    </row>
    <row r="7313" spans="5:5" x14ac:dyDescent="0.25">
      <c r="E7313" s="5" t="s">
        <v>7834</v>
      </c>
    </row>
    <row r="7314" spans="5:5" x14ac:dyDescent="0.25">
      <c r="E7314" s="5" t="s">
        <v>7835</v>
      </c>
    </row>
    <row r="7315" spans="5:5" x14ac:dyDescent="0.25">
      <c r="E7315" s="5" t="s">
        <v>7836</v>
      </c>
    </row>
    <row r="7316" spans="5:5" x14ac:dyDescent="0.25">
      <c r="E7316" s="5" t="s">
        <v>7837</v>
      </c>
    </row>
    <row r="7317" spans="5:5" x14ac:dyDescent="0.25">
      <c r="E7317" s="5" t="s">
        <v>7838</v>
      </c>
    </row>
    <row r="7318" spans="5:5" x14ac:dyDescent="0.25">
      <c r="E7318" s="5" t="s">
        <v>7839</v>
      </c>
    </row>
    <row r="7319" spans="5:5" x14ac:dyDescent="0.25">
      <c r="E7319" s="5" t="s">
        <v>7840</v>
      </c>
    </row>
    <row r="7320" spans="5:5" x14ac:dyDescent="0.25">
      <c r="E7320" s="5" t="s">
        <v>7841</v>
      </c>
    </row>
    <row r="7321" spans="5:5" x14ac:dyDescent="0.25">
      <c r="E7321" s="5" t="s">
        <v>7842</v>
      </c>
    </row>
    <row r="7322" spans="5:5" x14ac:dyDescent="0.25">
      <c r="E7322" s="5" t="s">
        <v>7843</v>
      </c>
    </row>
    <row r="7323" spans="5:5" x14ac:dyDescent="0.25">
      <c r="E7323" s="5" t="s">
        <v>7844</v>
      </c>
    </row>
    <row r="7324" spans="5:5" x14ac:dyDescent="0.25">
      <c r="E7324" s="5" t="s">
        <v>7845</v>
      </c>
    </row>
    <row r="7325" spans="5:5" x14ac:dyDescent="0.25">
      <c r="E7325" s="5" t="s">
        <v>7846</v>
      </c>
    </row>
    <row r="7326" spans="5:5" x14ac:dyDescent="0.25">
      <c r="E7326" s="5" t="s">
        <v>7847</v>
      </c>
    </row>
    <row r="7327" spans="5:5" x14ac:dyDescent="0.25">
      <c r="E7327" s="5" t="s">
        <v>7848</v>
      </c>
    </row>
    <row r="7328" spans="5:5" x14ac:dyDescent="0.25">
      <c r="E7328" s="5" t="s">
        <v>7849</v>
      </c>
    </row>
    <row r="7329" spans="5:5" x14ac:dyDescent="0.25">
      <c r="E7329" s="5" t="s">
        <v>7850</v>
      </c>
    </row>
    <row r="7330" spans="5:5" x14ac:dyDescent="0.25">
      <c r="E7330" s="5" t="s">
        <v>7851</v>
      </c>
    </row>
    <row r="7331" spans="5:5" x14ac:dyDescent="0.25">
      <c r="E7331" s="5" t="s">
        <v>7852</v>
      </c>
    </row>
    <row r="7332" spans="5:5" x14ac:dyDescent="0.25">
      <c r="E7332" s="5" t="s">
        <v>7853</v>
      </c>
    </row>
    <row r="7333" spans="5:5" x14ac:dyDescent="0.25">
      <c r="E7333" s="5" t="s">
        <v>7854</v>
      </c>
    </row>
    <row r="7334" spans="5:5" x14ac:dyDescent="0.25">
      <c r="E7334" s="5" t="s">
        <v>7855</v>
      </c>
    </row>
    <row r="7335" spans="5:5" x14ac:dyDescent="0.25">
      <c r="E7335" s="5" t="s">
        <v>7856</v>
      </c>
    </row>
    <row r="7336" spans="5:5" x14ac:dyDescent="0.25">
      <c r="E7336" s="5" t="s">
        <v>7857</v>
      </c>
    </row>
    <row r="7337" spans="5:5" x14ac:dyDescent="0.25">
      <c r="E7337" s="5" t="s">
        <v>7858</v>
      </c>
    </row>
    <row r="7338" spans="5:5" x14ac:dyDescent="0.25">
      <c r="E7338" s="5" t="s">
        <v>7859</v>
      </c>
    </row>
    <row r="7339" spans="5:5" x14ac:dyDescent="0.25">
      <c r="E7339" s="5" t="s">
        <v>7860</v>
      </c>
    </row>
    <row r="7340" spans="5:5" x14ac:dyDescent="0.25">
      <c r="E7340" s="5" t="s">
        <v>7861</v>
      </c>
    </row>
    <row r="7341" spans="5:5" x14ac:dyDescent="0.25">
      <c r="E7341" s="5" t="s">
        <v>7862</v>
      </c>
    </row>
    <row r="7342" spans="5:5" x14ac:dyDescent="0.25">
      <c r="E7342" s="5" t="s">
        <v>7863</v>
      </c>
    </row>
    <row r="7343" spans="5:5" x14ac:dyDescent="0.25">
      <c r="E7343" s="5" t="s">
        <v>7864</v>
      </c>
    </row>
    <row r="7344" spans="5:5" x14ac:dyDescent="0.25">
      <c r="E7344" s="5" t="s">
        <v>7865</v>
      </c>
    </row>
    <row r="7345" spans="5:5" x14ac:dyDescent="0.25">
      <c r="E7345" s="5" t="s">
        <v>7866</v>
      </c>
    </row>
    <row r="7346" spans="5:5" x14ac:dyDescent="0.25">
      <c r="E7346" s="5" t="s">
        <v>7867</v>
      </c>
    </row>
    <row r="7347" spans="5:5" x14ac:dyDescent="0.25">
      <c r="E7347" s="5" t="s">
        <v>7868</v>
      </c>
    </row>
    <row r="7348" spans="5:5" x14ac:dyDescent="0.25">
      <c r="E7348" s="5" t="s">
        <v>7869</v>
      </c>
    </row>
    <row r="7349" spans="5:5" x14ac:dyDescent="0.25">
      <c r="E7349" s="5" t="s">
        <v>7870</v>
      </c>
    </row>
    <row r="7350" spans="5:5" x14ac:dyDescent="0.25">
      <c r="E7350" s="5" t="s">
        <v>7871</v>
      </c>
    </row>
    <row r="7351" spans="5:5" x14ac:dyDescent="0.25">
      <c r="E7351" s="5" t="s">
        <v>7872</v>
      </c>
    </row>
    <row r="7352" spans="5:5" x14ac:dyDescent="0.25">
      <c r="E7352" s="5" t="s">
        <v>7873</v>
      </c>
    </row>
    <row r="7353" spans="5:5" x14ac:dyDescent="0.25">
      <c r="E7353" s="5" t="s">
        <v>7874</v>
      </c>
    </row>
    <row r="7354" spans="5:5" x14ac:dyDescent="0.25">
      <c r="E7354" s="5" t="s">
        <v>7875</v>
      </c>
    </row>
    <row r="7355" spans="5:5" x14ac:dyDescent="0.25">
      <c r="E7355" s="5" t="s">
        <v>7876</v>
      </c>
    </row>
    <row r="7356" spans="5:5" x14ac:dyDescent="0.25">
      <c r="E7356" s="5" t="s">
        <v>7877</v>
      </c>
    </row>
    <row r="7357" spans="5:5" x14ac:dyDescent="0.25">
      <c r="E7357" s="5" t="s">
        <v>7878</v>
      </c>
    </row>
    <row r="7358" spans="5:5" x14ac:dyDescent="0.25">
      <c r="E7358" s="5" t="s">
        <v>7879</v>
      </c>
    </row>
    <row r="7359" spans="5:5" x14ac:dyDescent="0.25">
      <c r="E7359" s="5" t="s">
        <v>7880</v>
      </c>
    </row>
    <row r="7360" spans="5:5" x14ac:dyDescent="0.25">
      <c r="E7360" s="5" t="s">
        <v>7881</v>
      </c>
    </row>
    <row r="7361" spans="5:5" x14ac:dyDescent="0.25">
      <c r="E7361" s="5" t="s">
        <v>7882</v>
      </c>
    </row>
    <row r="7362" spans="5:5" x14ac:dyDescent="0.25">
      <c r="E7362" s="5" t="s">
        <v>7883</v>
      </c>
    </row>
    <row r="7363" spans="5:5" x14ac:dyDescent="0.25">
      <c r="E7363" s="5" t="s">
        <v>7884</v>
      </c>
    </row>
    <row r="7364" spans="5:5" x14ac:dyDescent="0.25">
      <c r="E7364" s="5" t="s">
        <v>7885</v>
      </c>
    </row>
    <row r="7365" spans="5:5" x14ac:dyDescent="0.25">
      <c r="E7365" s="5" t="s">
        <v>7886</v>
      </c>
    </row>
    <row r="7366" spans="5:5" x14ac:dyDescent="0.25">
      <c r="E7366" s="5" t="s">
        <v>7887</v>
      </c>
    </row>
    <row r="7367" spans="5:5" x14ac:dyDescent="0.25">
      <c r="E7367" s="5" t="s">
        <v>7888</v>
      </c>
    </row>
    <row r="7368" spans="5:5" x14ac:dyDescent="0.25">
      <c r="E7368" s="5" t="s">
        <v>7889</v>
      </c>
    </row>
    <row r="7369" spans="5:5" x14ac:dyDescent="0.25">
      <c r="E7369" s="5" t="s">
        <v>7890</v>
      </c>
    </row>
    <row r="7370" spans="5:5" x14ac:dyDescent="0.25">
      <c r="E7370" s="5" t="s">
        <v>7891</v>
      </c>
    </row>
    <row r="7371" spans="5:5" x14ac:dyDescent="0.25">
      <c r="E7371" s="5" t="s">
        <v>7892</v>
      </c>
    </row>
    <row r="7372" spans="5:5" x14ac:dyDescent="0.25">
      <c r="E7372" s="5" t="s">
        <v>7893</v>
      </c>
    </row>
    <row r="7373" spans="5:5" x14ac:dyDescent="0.25">
      <c r="E7373" s="5" t="s">
        <v>7894</v>
      </c>
    </row>
    <row r="7374" spans="5:5" x14ac:dyDescent="0.25">
      <c r="E7374" s="5" t="s">
        <v>7895</v>
      </c>
    </row>
    <row r="7375" spans="5:5" x14ac:dyDescent="0.25">
      <c r="E7375" s="5" t="s">
        <v>7896</v>
      </c>
    </row>
    <row r="7376" spans="5:5" x14ac:dyDescent="0.25">
      <c r="E7376" s="5" t="s">
        <v>7897</v>
      </c>
    </row>
    <row r="7377" spans="5:5" x14ac:dyDescent="0.25">
      <c r="E7377" s="5" t="s">
        <v>7898</v>
      </c>
    </row>
    <row r="7378" spans="5:5" x14ac:dyDescent="0.25">
      <c r="E7378" s="5" t="s">
        <v>7899</v>
      </c>
    </row>
    <row r="7379" spans="5:5" x14ac:dyDescent="0.25">
      <c r="E7379" s="5" t="s">
        <v>7900</v>
      </c>
    </row>
    <row r="7380" spans="5:5" x14ac:dyDescent="0.25">
      <c r="E7380" s="5" t="s">
        <v>7901</v>
      </c>
    </row>
    <row r="7381" spans="5:5" x14ac:dyDescent="0.25">
      <c r="E7381" s="5" t="s">
        <v>7902</v>
      </c>
    </row>
    <row r="7382" spans="5:5" x14ac:dyDescent="0.25">
      <c r="E7382" s="5" t="s">
        <v>7903</v>
      </c>
    </row>
    <row r="7383" spans="5:5" x14ac:dyDescent="0.25">
      <c r="E7383" s="5" t="s">
        <v>7904</v>
      </c>
    </row>
    <row r="7384" spans="5:5" x14ac:dyDescent="0.25">
      <c r="E7384" s="5" t="s">
        <v>7905</v>
      </c>
    </row>
    <row r="7385" spans="5:5" x14ac:dyDescent="0.25">
      <c r="E7385" s="5" t="s">
        <v>7906</v>
      </c>
    </row>
    <row r="7386" spans="5:5" x14ac:dyDescent="0.25">
      <c r="E7386" s="5" t="s">
        <v>7907</v>
      </c>
    </row>
    <row r="7387" spans="5:5" x14ac:dyDescent="0.25">
      <c r="E7387" s="5" t="s">
        <v>7908</v>
      </c>
    </row>
    <row r="7388" spans="5:5" x14ac:dyDescent="0.25">
      <c r="E7388" s="5" t="s">
        <v>7909</v>
      </c>
    </row>
    <row r="7389" spans="5:5" x14ac:dyDescent="0.25">
      <c r="E7389" s="5" t="s">
        <v>7910</v>
      </c>
    </row>
    <row r="7390" spans="5:5" x14ac:dyDescent="0.25">
      <c r="E7390" s="5" t="s">
        <v>7911</v>
      </c>
    </row>
    <row r="7391" spans="5:5" x14ac:dyDescent="0.25">
      <c r="E7391" s="5" t="s">
        <v>7912</v>
      </c>
    </row>
    <row r="7392" spans="5:5" x14ac:dyDescent="0.25">
      <c r="E7392" s="5" t="s">
        <v>7913</v>
      </c>
    </row>
    <row r="7393" spans="5:5" x14ac:dyDescent="0.25">
      <c r="E7393" s="5" t="s">
        <v>7914</v>
      </c>
    </row>
    <row r="7394" spans="5:5" x14ac:dyDescent="0.25">
      <c r="E7394" s="5" t="s">
        <v>7915</v>
      </c>
    </row>
    <row r="7395" spans="5:5" x14ac:dyDescent="0.25">
      <c r="E7395" s="5" t="s">
        <v>7916</v>
      </c>
    </row>
    <row r="7396" spans="5:5" x14ac:dyDescent="0.25">
      <c r="E7396" s="5" t="s">
        <v>7917</v>
      </c>
    </row>
    <row r="7397" spans="5:5" x14ac:dyDescent="0.25">
      <c r="E7397" s="5" t="s">
        <v>7918</v>
      </c>
    </row>
    <row r="7398" spans="5:5" x14ac:dyDescent="0.25">
      <c r="E7398" s="5" t="s">
        <v>7919</v>
      </c>
    </row>
    <row r="7399" spans="5:5" x14ac:dyDescent="0.25">
      <c r="E7399" s="5" t="s">
        <v>7920</v>
      </c>
    </row>
    <row r="7400" spans="5:5" x14ac:dyDescent="0.25">
      <c r="E7400" s="5" t="s">
        <v>7921</v>
      </c>
    </row>
    <row r="7401" spans="5:5" x14ac:dyDescent="0.25">
      <c r="E7401" s="5" t="s">
        <v>7922</v>
      </c>
    </row>
    <row r="7402" spans="5:5" x14ac:dyDescent="0.25">
      <c r="E7402" s="5" t="s">
        <v>7923</v>
      </c>
    </row>
    <row r="7403" spans="5:5" x14ac:dyDescent="0.25">
      <c r="E7403" s="5" t="s">
        <v>7924</v>
      </c>
    </row>
    <row r="7404" spans="5:5" x14ac:dyDescent="0.25">
      <c r="E7404" s="5" t="s">
        <v>7925</v>
      </c>
    </row>
    <row r="7405" spans="5:5" x14ac:dyDescent="0.25">
      <c r="E7405" s="5" t="s">
        <v>7926</v>
      </c>
    </row>
    <row r="7406" spans="5:5" x14ac:dyDescent="0.25">
      <c r="E7406" s="5" t="s">
        <v>7927</v>
      </c>
    </row>
    <row r="7407" spans="5:5" x14ac:dyDescent="0.25">
      <c r="E7407" s="5" t="s">
        <v>7928</v>
      </c>
    </row>
    <row r="7408" spans="5:5" x14ac:dyDescent="0.25">
      <c r="E7408" s="5" t="s">
        <v>7929</v>
      </c>
    </row>
    <row r="7409" spans="5:5" x14ac:dyDescent="0.25">
      <c r="E7409" s="5" t="s">
        <v>7930</v>
      </c>
    </row>
    <row r="7410" spans="5:5" x14ac:dyDescent="0.25">
      <c r="E7410" s="5" t="s">
        <v>7931</v>
      </c>
    </row>
    <row r="7411" spans="5:5" x14ac:dyDescent="0.25">
      <c r="E7411" s="5" t="s">
        <v>7932</v>
      </c>
    </row>
    <row r="7412" spans="5:5" x14ac:dyDescent="0.25">
      <c r="E7412" s="5" t="s">
        <v>7933</v>
      </c>
    </row>
    <row r="7413" spans="5:5" x14ac:dyDescent="0.25">
      <c r="E7413" s="5" t="s">
        <v>7934</v>
      </c>
    </row>
    <row r="7414" spans="5:5" x14ac:dyDescent="0.25">
      <c r="E7414" s="5" t="s">
        <v>7935</v>
      </c>
    </row>
    <row r="7415" spans="5:5" x14ac:dyDescent="0.25">
      <c r="E7415" s="5" t="s">
        <v>7936</v>
      </c>
    </row>
    <row r="7416" spans="5:5" x14ac:dyDescent="0.25">
      <c r="E7416" s="5" t="s">
        <v>7937</v>
      </c>
    </row>
    <row r="7417" spans="5:5" x14ac:dyDescent="0.25">
      <c r="E7417" s="5" t="s">
        <v>7938</v>
      </c>
    </row>
    <row r="7418" spans="5:5" x14ac:dyDescent="0.25">
      <c r="E7418" s="5" t="s">
        <v>7939</v>
      </c>
    </row>
    <row r="7419" spans="5:5" x14ac:dyDescent="0.25">
      <c r="E7419" s="5" t="s">
        <v>7940</v>
      </c>
    </row>
    <row r="7420" spans="5:5" x14ac:dyDescent="0.25">
      <c r="E7420" s="5" t="s">
        <v>7941</v>
      </c>
    </row>
    <row r="7421" spans="5:5" x14ac:dyDescent="0.25">
      <c r="E7421" s="5" t="s">
        <v>7942</v>
      </c>
    </row>
    <row r="7422" spans="5:5" x14ac:dyDescent="0.25">
      <c r="E7422" s="5" t="s">
        <v>7943</v>
      </c>
    </row>
    <row r="7423" spans="5:5" x14ac:dyDescent="0.25">
      <c r="E7423" s="5" t="s">
        <v>7944</v>
      </c>
    </row>
    <row r="7424" spans="5:5" x14ac:dyDescent="0.25">
      <c r="E7424" s="5" t="s">
        <v>7945</v>
      </c>
    </row>
    <row r="7425" spans="5:5" x14ac:dyDescent="0.25">
      <c r="E7425" s="5" t="s">
        <v>7946</v>
      </c>
    </row>
    <row r="7426" spans="5:5" x14ac:dyDescent="0.25">
      <c r="E7426" s="5" t="s">
        <v>7947</v>
      </c>
    </row>
    <row r="7427" spans="5:5" x14ac:dyDescent="0.25">
      <c r="E7427" s="5" t="s">
        <v>7948</v>
      </c>
    </row>
    <row r="7428" spans="5:5" x14ac:dyDescent="0.25">
      <c r="E7428" s="5" t="s">
        <v>7949</v>
      </c>
    </row>
    <row r="7429" spans="5:5" x14ac:dyDescent="0.25">
      <c r="E7429" s="5" t="s">
        <v>7950</v>
      </c>
    </row>
    <row r="7430" spans="5:5" x14ac:dyDescent="0.25">
      <c r="E7430" s="5" t="s">
        <v>7951</v>
      </c>
    </row>
    <row r="7431" spans="5:5" x14ac:dyDescent="0.25">
      <c r="E7431" s="5" t="s">
        <v>7952</v>
      </c>
    </row>
    <row r="7432" spans="5:5" x14ac:dyDescent="0.25">
      <c r="E7432" s="5" t="s">
        <v>7953</v>
      </c>
    </row>
    <row r="7433" spans="5:5" x14ac:dyDescent="0.25">
      <c r="E7433" s="5" t="s">
        <v>7954</v>
      </c>
    </row>
    <row r="7434" spans="5:5" x14ac:dyDescent="0.25">
      <c r="E7434" s="5" t="s">
        <v>7955</v>
      </c>
    </row>
    <row r="7435" spans="5:5" x14ac:dyDescent="0.25">
      <c r="E7435" s="5" t="s">
        <v>7956</v>
      </c>
    </row>
    <row r="7436" spans="5:5" x14ac:dyDescent="0.25">
      <c r="E7436" s="5" t="s">
        <v>7957</v>
      </c>
    </row>
    <row r="7437" spans="5:5" x14ac:dyDescent="0.25">
      <c r="E7437" s="5" t="s">
        <v>7958</v>
      </c>
    </row>
    <row r="7438" spans="5:5" x14ac:dyDescent="0.25">
      <c r="E7438" s="5" t="s">
        <v>7959</v>
      </c>
    </row>
    <row r="7439" spans="5:5" x14ac:dyDescent="0.25">
      <c r="E7439" s="5" t="s">
        <v>7960</v>
      </c>
    </row>
    <row r="7440" spans="5:5" x14ac:dyDescent="0.25">
      <c r="E7440" s="5" t="s">
        <v>7961</v>
      </c>
    </row>
    <row r="7441" spans="5:5" x14ac:dyDescent="0.25">
      <c r="E7441" s="5" t="s">
        <v>7962</v>
      </c>
    </row>
    <row r="7442" spans="5:5" x14ac:dyDescent="0.25">
      <c r="E7442" s="5" t="s">
        <v>7963</v>
      </c>
    </row>
    <row r="7443" spans="5:5" x14ac:dyDescent="0.25">
      <c r="E7443" s="5" t="s">
        <v>7964</v>
      </c>
    </row>
    <row r="7444" spans="5:5" x14ac:dyDescent="0.25">
      <c r="E7444" s="5" t="s">
        <v>7965</v>
      </c>
    </row>
    <row r="7445" spans="5:5" x14ac:dyDescent="0.25">
      <c r="E7445" s="5" t="s">
        <v>7966</v>
      </c>
    </row>
    <row r="7446" spans="5:5" x14ac:dyDescent="0.25">
      <c r="E7446" s="5" t="s">
        <v>7967</v>
      </c>
    </row>
    <row r="7447" spans="5:5" x14ac:dyDescent="0.25">
      <c r="E7447" s="5" t="s">
        <v>7968</v>
      </c>
    </row>
    <row r="7448" spans="5:5" x14ac:dyDescent="0.25">
      <c r="E7448" s="5" t="s">
        <v>7969</v>
      </c>
    </row>
    <row r="7449" spans="5:5" x14ac:dyDescent="0.25">
      <c r="E7449" s="5" t="s">
        <v>7970</v>
      </c>
    </row>
    <row r="7450" spans="5:5" x14ac:dyDescent="0.25">
      <c r="E7450" s="5" t="s">
        <v>7971</v>
      </c>
    </row>
    <row r="7451" spans="5:5" x14ac:dyDescent="0.25">
      <c r="E7451" s="5" t="s">
        <v>7972</v>
      </c>
    </row>
    <row r="7452" spans="5:5" x14ac:dyDescent="0.25">
      <c r="E7452" s="5" t="s">
        <v>7973</v>
      </c>
    </row>
    <row r="7453" spans="5:5" x14ac:dyDescent="0.25">
      <c r="E7453" s="5" t="s">
        <v>7974</v>
      </c>
    </row>
    <row r="7454" spans="5:5" x14ac:dyDescent="0.25">
      <c r="E7454" s="5" t="s">
        <v>7975</v>
      </c>
    </row>
    <row r="7455" spans="5:5" x14ac:dyDescent="0.25">
      <c r="E7455" s="5" t="s">
        <v>7976</v>
      </c>
    </row>
    <row r="7456" spans="5:5" x14ac:dyDescent="0.25">
      <c r="E7456" s="5" t="s">
        <v>7977</v>
      </c>
    </row>
    <row r="7457" spans="5:5" x14ac:dyDescent="0.25">
      <c r="E7457" s="5" t="s">
        <v>7978</v>
      </c>
    </row>
    <row r="7458" spans="5:5" x14ac:dyDescent="0.25">
      <c r="E7458" s="5" t="s">
        <v>7979</v>
      </c>
    </row>
    <row r="7459" spans="5:5" x14ac:dyDescent="0.25">
      <c r="E7459" s="5" t="s">
        <v>7980</v>
      </c>
    </row>
    <row r="7460" spans="5:5" x14ac:dyDescent="0.25">
      <c r="E7460" s="5" t="s">
        <v>7981</v>
      </c>
    </row>
    <row r="7461" spans="5:5" x14ac:dyDescent="0.25">
      <c r="E7461" s="5" t="s">
        <v>7982</v>
      </c>
    </row>
    <row r="7462" spans="5:5" x14ac:dyDescent="0.25">
      <c r="E7462" s="5" t="s">
        <v>7983</v>
      </c>
    </row>
    <row r="7463" spans="5:5" x14ac:dyDescent="0.25">
      <c r="E7463" s="5" t="s">
        <v>7984</v>
      </c>
    </row>
    <row r="7464" spans="5:5" x14ac:dyDescent="0.25">
      <c r="E7464" s="5" t="s">
        <v>7985</v>
      </c>
    </row>
    <row r="7465" spans="5:5" x14ac:dyDescent="0.25">
      <c r="E7465" s="5" t="s">
        <v>7986</v>
      </c>
    </row>
    <row r="7466" spans="5:5" x14ac:dyDescent="0.25">
      <c r="E7466" s="5" t="s">
        <v>7987</v>
      </c>
    </row>
    <row r="7467" spans="5:5" x14ac:dyDescent="0.25">
      <c r="E7467" s="5" t="s">
        <v>7988</v>
      </c>
    </row>
    <row r="7468" spans="5:5" x14ac:dyDescent="0.25">
      <c r="E7468" s="5" t="s">
        <v>7989</v>
      </c>
    </row>
    <row r="7469" spans="5:5" x14ac:dyDescent="0.25">
      <c r="E7469" s="5" t="s">
        <v>7990</v>
      </c>
    </row>
    <row r="7470" spans="5:5" x14ac:dyDescent="0.25">
      <c r="E7470" s="5" t="s">
        <v>7991</v>
      </c>
    </row>
    <row r="7471" spans="5:5" x14ac:dyDescent="0.25">
      <c r="E7471" s="5" t="s">
        <v>7992</v>
      </c>
    </row>
    <row r="7472" spans="5:5" x14ac:dyDescent="0.25">
      <c r="E7472" s="5" t="s">
        <v>7993</v>
      </c>
    </row>
    <row r="7473" spans="5:5" x14ac:dyDescent="0.25">
      <c r="E7473" s="5" t="s">
        <v>7994</v>
      </c>
    </row>
    <row r="7474" spans="5:5" x14ac:dyDescent="0.25">
      <c r="E7474" s="5" t="s">
        <v>7995</v>
      </c>
    </row>
    <row r="7475" spans="5:5" x14ac:dyDescent="0.25">
      <c r="E7475" s="5" t="s">
        <v>7996</v>
      </c>
    </row>
    <row r="7476" spans="5:5" x14ac:dyDescent="0.25">
      <c r="E7476" s="5" t="s">
        <v>7997</v>
      </c>
    </row>
    <row r="7477" spans="5:5" x14ac:dyDescent="0.25">
      <c r="E7477" s="5" t="s">
        <v>7998</v>
      </c>
    </row>
    <row r="7478" spans="5:5" x14ac:dyDescent="0.25">
      <c r="E7478" s="5" t="s">
        <v>7999</v>
      </c>
    </row>
    <row r="7479" spans="5:5" x14ac:dyDescent="0.25">
      <c r="E7479" s="5" t="s">
        <v>8000</v>
      </c>
    </row>
    <row r="7480" spans="5:5" x14ac:dyDescent="0.25">
      <c r="E7480" s="5" t="s">
        <v>8001</v>
      </c>
    </row>
    <row r="7481" spans="5:5" x14ac:dyDescent="0.25">
      <c r="E7481" s="5" t="s">
        <v>8002</v>
      </c>
    </row>
    <row r="7482" spans="5:5" x14ac:dyDescent="0.25">
      <c r="E7482" s="5" t="s">
        <v>8003</v>
      </c>
    </row>
    <row r="7483" spans="5:5" x14ac:dyDescent="0.25">
      <c r="E7483" s="5" t="s">
        <v>8004</v>
      </c>
    </row>
    <row r="7484" spans="5:5" x14ac:dyDescent="0.25">
      <c r="E7484" s="5" t="s">
        <v>8005</v>
      </c>
    </row>
    <row r="7485" spans="5:5" x14ac:dyDescent="0.25">
      <c r="E7485" s="5" t="s">
        <v>8006</v>
      </c>
    </row>
    <row r="7486" spans="5:5" x14ac:dyDescent="0.25">
      <c r="E7486" s="5" t="s">
        <v>8007</v>
      </c>
    </row>
    <row r="7487" spans="5:5" x14ac:dyDescent="0.25">
      <c r="E7487" s="5" t="s">
        <v>8008</v>
      </c>
    </row>
    <row r="7488" spans="5:5" x14ac:dyDescent="0.25">
      <c r="E7488" s="5" t="s">
        <v>8009</v>
      </c>
    </row>
    <row r="7489" spans="5:5" x14ac:dyDescent="0.25">
      <c r="E7489" s="5" t="s">
        <v>8010</v>
      </c>
    </row>
    <row r="7490" spans="5:5" x14ac:dyDescent="0.25">
      <c r="E7490" s="5" t="s">
        <v>8011</v>
      </c>
    </row>
    <row r="7491" spans="5:5" x14ac:dyDescent="0.25">
      <c r="E7491" s="5" t="s">
        <v>8012</v>
      </c>
    </row>
    <row r="7492" spans="5:5" x14ac:dyDescent="0.25">
      <c r="E7492" s="5" t="s">
        <v>8013</v>
      </c>
    </row>
    <row r="7493" spans="5:5" x14ac:dyDescent="0.25">
      <c r="E7493" s="5" t="s">
        <v>8014</v>
      </c>
    </row>
    <row r="7494" spans="5:5" x14ac:dyDescent="0.25">
      <c r="E7494" s="5" t="s">
        <v>8015</v>
      </c>
    </row>
    <row r="7495" spans="5:5" x14ac:dyDescent="0.25">
      <c r="E7495" s="5" t="s">
        <v>8016</v>
      </c>
    </row>
    <row r="7496" spans="5:5" x14ac:dyDescent="0.25">
      <c r="E7496" s="5" t="s">
        <v>8017</v>
      </c>
    </row>
    <row r="7497" spans="5:5" x14ac:dyDescent="0.25">
      <c r="E7497" s="5" t="s">
        <v>8018</v>
      </c>
    </row>
    <row r="7498" spans="5:5" x14ac:dyDescent="0.25">
      <c r="E7498" s="5" t="s">
        <v>8019</v>
      </c>
    </row>
    <row r="7499" spans="5:5" x14ac:dyDescent="0.25">
      <c r="E7499" s="5" t="s">
        <v>8020</v>
      </c>
    </row>
    <row r="7500" spans="5:5" x14ac:dyDescent="0.25">
      <c r="E7500" s="5" t="s">
        <v>8021</v>
      </c>
    </row>
    <row r="7501" spans="5:5" x14ac:dyDescent="0.25">
      <c r="E7501" s="5" t="s">
        <v>8022</v>
      </c>
    </row>
    <row r="7502" spans="5:5" x14ac:dyDescent="0.25">
      <c r="E7502" s="5" t="s">
        <v>8023</v>
      </c>
    </row>
    <row r="7503" spans="5:5" x14ac:dyDescent="0.25">
      <c r="E7503" s="5" t="s">
        <v>8024</v>
      </c>
    </row>
    <row r="7504" spans="5:5" x14ac:dyDescent="0.25">
      <c r="E7504" s="5" t="s">
        <v>8025</v>
      </c>
    </row>
    <row r="7505" spans="5:5" x14ac:dyDescent="0.25">
      <c r="E7505" s="5" t="s">
        <v>8026</v>
      </c>
    </row>
    <row r="7506" spans="5:5" x14ac:dyDescent="0.25">
      <c r="E7506" s="5" t="s">
        <v>8027</v>
      </c>
    </row>
    <row r="7507" spans="5:5" x14ac:dyDescent="0.25">
      <c r="E7507" s="5" t="s">
        <v>8028</v>
      </c>
    </row>
    <row r="7508" spans="5:5" x14ac:dyDescent="0.25">
      <c r="E7508" s="5" t="s">
        <v>8029</v>
      </c>
    </row>
    <row r="7509" spans="5:5" x14ac:dyDescent="0.25">
      <c r="E7509" s="5" t="s">
        <v>8030</v>
      </c>
    </row>
    <row r="7510" spans="5:5" x14ac:dyDescent="0.25">
      <c r="E7510" s="5" t="s">
        <v>8031</v>
      </c>
    </row>
    <row r="7511" spans="5:5" x14ac:dyDescent="0.25">
      <c r="E7511" s="5" t="s">
        <v>8032</v>
      </c>
    </row>
    <row r="7512" spans="5:5" x14ac:dyDescent="0.25">
      <c r="E7512" s="5" t="s">
        <v>8033</v>
      </c>
    </row>
    <row r="7513" spans="5:5" x14ac:dyDescent="0.25">
      <c r="E7513" s="5" t="s">
        <v>8034</v>
      </c>
    </row>
    <row r="7514" spans="5:5" x14ac:dyDescent="0.25">
      <c r="E7514" s="5" t="s">
        <v>8035</v>
      </c>
    </row>
    <row r="7515" spans="5:5" x14ac:dyDescent="0.25">
      <c r="E7515" s="5" t="s">
        <v>8036</v>
      </c>
    </row>
    <row r="7516" spans="5:5" x14ac:dyDescent="0.25">
      <c r="E7516" s="5" t="s">
        <v>8037</v>
      </c>
    </row>
    <row r="7517" spans="5:5" x14ac:dyDescent="0.25">
      <c r="E7517" s="5" t="s">
        <v>8038</v>
      </c>
    </row>
    <row r="7518" spans="5:5" x14ac:dyDescent="0.25">
      <c r="E7518" s="5" t="s">
        <v>8039</v>
      </c>
    </row>
    <row r="7519" spans="5:5" x14ac:dyDescent="0.25">
      <c r="E7519" s="5" t="s">
        <v>8040</v>
      </c>
    </row>
    <row r="7520" spans="5:5" x14ac:dyDescent="0.25">
      <c r="E7520" s="5" t="s">
        <v>8041</v>
      </c>
    </row>
    <row r="7521" spans="5:5" x14ac:dyDescent="0.25">
      <c r="E7521" s="5" t="s">
        <v>8042</v>
      </c>
    </row>
    <row r="7522" spans="5:5" x14ac:dyDescent="0.25">
      <c r="E7522" s="5" t="s">
        <v>8043</v>
      </c>
    </row>
    <row r="7523" spans="5:5" x14ac:dyDescent="0.25">
      <c r="E7523" s="5" t="s">
        <v>8044</v>
      </c>
    </row>
    <row r="7524" spans="5:5" x14ac:dyDescent="0.25">
      <c r="E7524" s="5" t="s">
        <v>8045</v>
      </c>
    </row>
    <row r="7525" spans="5:5" x14ac:dyDescent="0.25">
      <c r="E7525" s="5" t="s">
        <v>8046</v>
      </c>
    </row>
    <row r="7526" spans="5:5" x14ac:dyDescent="0.25">
      <c r="E7526" s="5" t="s">
        <v>8047</v>
      </c>
    </row>
    <row r="7527" spans="5:5" x14ac:dyDescent="0.25">
      <c r="E7527" s="5" t="s">
        <v>8048</v>
      </c>
    </row>
    <row r="7528" spans="5:5" x14ac:dyDescent="0.25">
      <c r="E7528" s="5" t="s">
        <v>8049</v>
      </c>
    </row>
    <row r="7529" spans="5:5" x14ac:dyDescent="0.25">
      <c r="E7529" s="5" t="s">
        <v>8050</v>
      </c>
    </row>
    <row r="7530" spans="5:5" x14ac:dyDescent="0.25">
      <c r="E7530" s="5" t="s">
        <v>8051</v>
      </c>
    </row>
    <row r="7531" spans="5:5" x14ac:dyDescent="0.25">
      <c r="E7531" s="5" t="s">
        <v>8052</v>
      </c>
    </row>
    <row r="7532" spans="5:5" x14ac:dyDescent="0.25">
      <c r="E7532" s="5" t="s">
        <v>8053</v>
      </c>
    </row>
    <row r="7533" spans="5:5" x14ac:dyDescent="0.25">
      <c r="E7533" s="5" t="s">
        <v>8054</v>
      </c>
    </row>
    <row r="7534" spans="5:5" x14ac:dyDescent="0.25">
      <c r="E7534" s="5" t="s">
        <v>8055</v>
      </c>
    </row>
    <row r="7535" spans="5:5" x14ac:dyDescent="0.25">
      <c r="E7535" s="5" t="s">
        <v>8056</v>
      </c>
    </row>
    <row r="7536" spans="5:5" x14ac:dyDescent="0.25">
      <c r="E7536" s="5" t="s">
        <v>8057</v>
      </c>
    </row>
    <row r="7537" spans="5:5" x14ac:dyDescent="0.25">
      <c r="E7537" s="5" t="s">
        <v>8058</v>
      </c>
    </row>
    <row r="7538" spans="5:5" x14ac:dyDescent="0.25">
      <c r="E7538" s="5" t="s">
        <v>8059</v>
      </c>
    </row>
    <row r="7539" spans="5:5" x14ac:dyDescent="0.25">
      <c r="E7539" s="5" t="s">
        <v>8060</v>
      </c>
    </row>
    <row r="7540" spans="5:5" x14ac:dyDescent="0.25">
      <c r="E7540" s="5" t="s">
        <v>8061</v>
      </c>
    </row>
    <row r="7541" spans="5:5" x14ac:dyDescent="0.25">
      <c r="E7541" s="5" t="s">
        <v>8062</v>
      </c>
    </row>
    <row r="7542" spans="5:5" x14ac:dyDescent="0.25">
      <c r="E7542" s="5" t="s">
        <v>8063</v>
      </c>
    </row>
    <row r="7543" spans="5:5" x14ac:dyDescent="0.25">
      <c r="E7543" s="5" t="s">
        <v>8064</v>
      </c>
    </row>
    <row r="7544" spans="5:5" x14ac:dyDescent="0.25">
      <c r="E7544" s="5" t="s">
        <v>8065</v>
      </c>
    </row>
    <row r="7545" spans="5:5" x14ac:dyDescent="0.25">
      <c r="E7545" s="5" t="s">
        <v>8066</v>
      </c>
    </row>
    <row r="7546" spans="5:5" x14ac:dyDescent="0.25">
      <c r="E7546" s="5" t="s">
        <v>8067</v>
      </c>
    </row>
    <row r="7547" spans="5:5" x14ac:dyDescent="0.25">
      <c r="E7547" s="5" t="s">
        <v>8068</v>
      </c>
    </row>
    <row r="7548" spans="5:5" x14ac:dyDescent="0.25">
      <c r="E7548" s="5" t="s">
        <v>8069</v>
      </c>
    </row>
    <row r="7549" spans="5:5" x14ac:dyDescent="0.25">
      <c r="E7549" s="5" t="s">
        <v>8070</v>
      </c>
    </row>
    <row r="7550" spans="5:5" x14ac:dyDescent="0.25">
      <c r="E7550" s="5" t="s">
        <v>8071</v>
      </c>
    </row>
    <row r="7551" spans="5:5" x14ac:dyDescent="0.25">
      <c r="E7551" s="5" t="s">
        <v>8072</v>
      </c>
    </row>
    <row r="7552" spans="5:5" x14ac:dyDescent="0.25">
      <c r="E7552" s="5" t="s">
        <v>8073</v>
      </c>
    </row>
    <row r="7553" spans="5:5" x14ac:dyDescent="0.25">
      <c r="E7553" s="5" t="s">
        <v>8074</v>
      </c>
    </row>
    <row r="7554" spans="5:5" x14ac:dyDescent="0.25">
      <c r="E7554" s="5" t="s">
        <v>8075</v>
      </c>
    </row>
    <row r="7555" spans="5:5" x14ac:dyDescent="0.25">
      <c r="E7555" s="5" t="s">
        <v>8076</v>
      </c>
    </row>
    <row r="7556" spans="5:5" x14ac:dyDescent="0.25">
      <c r="E7556" s="5" t="s">
        <v>8077</v>
      </c>
    </row>
    <row r="7557" spans="5:5" x14ac:dyDescent="0.25">
      <c r="E7557" s="5" t="s">
        <v>8078</v>
      </c>
    </row>
    <row r="7558" spans="5:5" x14ac:dyDescent="0.25">
      <c r="E7558" s="5" t="s">
        <v>8079</v>
      </c>
    </row>
    <row r="7559" spans="5:5" x14ac:dyDescent="0.25">
      <c r="E7559" s="5" t="s">
        <v>8080</v>
      </c>
    </row>
    <row r="7560" spans="5:5" x14ac:dyDescent="0.25">
      <c r="E7560" s="5" t="s">
        <v>8081</v>
      </c>
    </row>
    <row r="7561" spans="5:5" x14ac:dyDescent="0.25">
      <c r="E7561" s="5" t="s">
        <v>8082</v>
      </c>
    </row>
    <row r="7562" spans="5:5" x14ac:dyDescent="0.25">
      <c r="E7562" s="5" t="s">
        <v>8083</v>
      </c>
    </row>
    <row r="7563" spans="5:5" x14ac:dyDescent="0.25">
      <c r="E7563" s="5" t="s">
        <v>8084</v>
      </c>
    </row>
    <row r="7564" spans="5:5" x14ac:dyDescent="0.25">
      <c r="E7564" s="5" t="s">
        <v>8085</v>
      </c>
    </row>
    <row r="7565" spans="5:5" x14ac:dyDescent="0.25">
      <c r="E7565" s="5" t="s">
        <v>8086</v>
      </c>
    </row>
    <row r="7566" spans="5:5" x14ac:dyDescent="0.25">
      <c r="E7566" s="5" t="s">
        <v>8087</v>
      </c>
    </row>
    <row r="7567" spans="5:5" x14ac:dyDescent="0.25">
      <c r="E7567" s="5" t="s">
        <v>8088</v>
      </c>
    </row>
    <row r="7568" spans="5:5" x14ac:dyDescent="0.25">
      <c r="E7568" s="5" t="s">
        <v>8089</v>
      </c>
    </row>
    <row r="7569" spans="5:5" x14ac:dyDescent="0.25">
      <c r="E7569" s="5" t="s">
        <v>8090</v>
      </c>
    </row>
    <row r="7570" spans="5:5" x14ac:dyDescent="0.25">
      <c r="E7570" s="5" t="s">
        <v>8091</v>
      </c>
    </row>
    <row r="7571" spans="5:5" x14ac:dyDescent="0.25">
      <c r="E7571" s="5" t="s">
        <v>8092</v>
      </c>
    </row>
    <row r="7572" spans="5:5" x14ac:dyDescent="0.25">
      <c r="E7572" s="5" t="s">
        <v>8093</v>
      </c>
    </row>
    <row r="7573" spans="5:5" x14ac:dyDescent="0.25">
      <c r="E7573" s="5" t="s">
        <v>8094</v>
      </c>
    </row>
    <row r="7574" spans="5:5" x14ac:dyDescent="0.25">
      <c r="E7574" s="5" t="s">
        <v>8095</v>
      </c>
    </row>
    <row r="7575" spans="5:5" x14ac:dyDescent="0.25">
      <c r="E7575" s="5" t="s">
        <v>8096</v>
      </c>
    </row>
    <row r="7576" spans="5:5" x14ac:dyDescent="0.25">
      <c r="E7576" s="5" t="s">
        <v>8097</v>
      </c>
    </row>
    <row r="7577" spans="5:5" x14ac:dyDescent="0.25">
      <c r="E7577" s="5" t="s">
        <v>8098</v>
      </c>
    </row>
    <row r="7578" spans="5:5" x14ac:dyDescent="0.25">
      <c r="E7578" s="5" t="s">
        <v>8099</v>
      </c>
    </row>
    <row r="7579" spans="5:5" x14ac:dyDescent="0.25">
      <c r="E7579" s="5" t="s">
        <v>8100</v>
      </c>
    </row>
    <row r="7580" spans="5:5" x14ac:dyDescent="0.25">
      <c r="E7580" s="5" t="s">
        <v>8101</v>
      </c>
    </row>
    <row r="7581" spans="5:5" x14ac:dyDescent="0.25">
      <c r="E7581" s="5" t="s">
        <v>8102</v>
      </c>
    </row>
    <row r="7582" spans="5:5" x14ac:dyDescent="0.25">
      <c r="E7582" s="5" t="s">
        <v>8103</v>
      </c>
    </row>
    <row r="7583" spans="5:5" x14ac:dyDescent="0.25">
      <c r="E7583" s="5" t="s">
        <v>8104</v>
      </c>
    </row>
    <row r="7584" spans="5:5" x14ac:dyDescent="0.25">
      <c r="E7584" s="5" t="s">
        <v>8105</v>
      </c>
    </row>
    <row r="7585" spans="5:5" x14ac:dyDescent="0.25">
      <c r="E7585" s="5" t="s">
        <v>8106</v>
      </c>
    </row>
    <row r="7586" spans="5:5" x14ac:dyDescent="0.25">
      <c r="E7586" s="5" t="s">
        <v>8107</v>
      </c>
    </row>
    <row r="7587" spans="5:5" x14ac:dyDescent="0.25">
      <c r="E7587" s="5" t="s">
        <v>8108</v>
      </c>
    </row>
    <row r="7588" spans="5:5" x14ac:dyDescent="0.25">
      <c r="E7588" s="5" t="s">
        <v>8109</v>
      </c>
    </row>
    <row r="7589" spans="5:5" x14ac:dyDescent="0.25">
      <c r="E7589" s="5" t="s">
        <v>8110</v>
      </c>
    </row>
    <row r="7590" spans="5:5" x14ac:dyDescent="0.25">
      <c r="E7590" s="5" t="s">
        <v>8111</v>
      </c>
    </row>
    <row r="7591" spans="5:5" x14ac:dyDescent="0.25">
      <c r="E7591" s="5" t="s">
        <v>8112</v>
      </c>
    </row>
    <row r="7592" spans="5:5" x14ac:dyDescent="0.25">
      <c r="E7592" s="5" t="s">
        <v>8113</v>
      </c>
    </row>
    <row r="7593" spans="5:5" x14ac:dyDescent="0.25">
      <c r="E7593" s="5" t="s">
        <v>8114</v>
      </c>
    </row>
    <row r="7594" spans="5:5" x14ac:dyDescent="0.25">
      <c r="E7594" s="5" t="s">
        <v>8115</v>
      </c>
    </row>
    <row r="7595" spans="5:5" x14ac:dyDescent="0.25">
      <c r="E7595" s="5" t="s">
        <v>8116</v>
      </c>
    </row>
    <row r="7596" spans="5:5" x14ac:dyDescent="0.25">
      <c r="E7596" s="5" t="s">
        <v>8117</v>
      </c>
    </row>
    <row r="7597" spans="5:5" x14ac:dyDescent="0.25">
      <c r="E7597" s="5" t="s">
        <v>8118</v>
      </c>
    </row>
    <row r="7598" spans="5:5" x14ac:dyDescent="0.25">
      <c r="E7598" s="5" t="s">
        <v>8119</v>
      </c>
    </row>
    <row r="7599" spans="5:5" x14ac:dyDescent="0.25">
      <c r="E7599" s="5" t="s">
        <v>8120</v>
      </c>
    </row>
    <row r="7600" spans="5:5" x14ac:dyDescent="0.25">
      <c r="E7600" s="5" t="s">
        <v>8121</v>
      </c>
    </row>
    <row r="7601" spans="5:5" x14ac:dyDescent="0.25">
      <c r="E7601" s="5" t="s">
        <v>8122</v>
      </c>
    </row>
    <row r="7602" spans="5:5" x14ac:dyDescent="0.25">
      <c r="E7602" s="5" t="s">
        <v>8123</v>
      </c>
    </row>
    <row r="7603" spans="5:5" x14ac:dyDescent="0.25">
      <c r="E7603" s="5" t="s">
        <v>8124</v>
      </c>
    </row>
    <row r="7604" spans="5:5" x14ac:dyDescent="0.25">
      <c r="E7604" s="5" t="s">
        <v>8125</v>
      </c>
    </row>
    <row r="7605" spans="5:5" x14ac:dyDescent="0.25">
      <c r="E7605" s="5" t="s">
        <v>8126</v>
      </c>
    </row>
    <row r="7606" spans="5:5" x14ac:dyDescent="0.25">
      <c r="E7606" s="5" t="s">
        <v>8127</v>
      </c>
    </row>
    <row r="7607" spans="5:5" x14ac:dyDescent="0.25">
      <c r="E7607" s="5" t="s">
        <v>8128</v>
      </c>
    </row>
    <row r="7608" spans="5:5" x14ac:dyDescent="0.25">
      <c r="E7608" s="5" t="s">
        <v>8129</v>
      </c>
    </row>
    <row r="7609" spans="5:5" x14ac:dyDescent="0.25">
      <c r="E7609" s="5" t="s">
        <v>8130</v>
      </c>
    </row>
    <row r="7610" spans="5:5" x14ac:dyDescent="0.25">
      <c r="E7610" s="5" t="s">
        <v>8131</v>
      </c>
    </row>
    <row r="7611" spans="5:5" x14ac:dyDescent="0.25">
      <c r="E7611" s="5" t="s">
        <v>8132</v>
      </c>
    </row>
    <row r="7612" spans="5:5" x14ac:dyDescent="0.25">
      <c r="E7612" s="5" t="s">
        <v>8133</v>
      </c>
    </row>
    <row r="7613" spans="5:5" x14ac:dyDescent="0.25">
      <c r="E7613" s="5" t="s">
        <v>8134</v>
      </c>
    </row>
    <row r="7614" spans="5:5" x14ac:dyDescent="0.25">
      <c r="E7614" s="5" t="s">
        <v>8135</v>
      </c>
    </row>
    <row r="7615" spans="5:5" x14ac:dyDescent="0.25">
      <c r="E7615" s="5" t="s">
        <v>8136</v>
      </c>
    </row>
    <row r="7616" spans="5:5" x14ac:dyDescent="0.25">
      <c r="E7616" s="5" t="s">
        <v>8137</v>
      </c>
    </row>
    <row r="7617" spans="5:5" x14ac:dyDescent="0.25">
      <c r="E7617" s="5" t="s">
        <v>8138</v>
      </c>
    </row>
    <row r="7618" spans="5:5" x14ac:dyDescent="0.25">
      <c r="E7618" s="5" t="s">
        <v>8139</v>
      </c>
    </row>
    <row r="7619" spans="5:5" x14ac:dyDescent="0.25">
      <c r="E7619" s="5" t="s">
        <v>8140</v>
      </c>
    </row>
    <row r="7620" spans="5:5" x14ac:dyDescent="0.25">
      <c r="E7620" s="5" t="s">
        <v>8141</v>
      </c>
    </row>
    <row r="7621" spans="5:5" x14ac:dyDescent="0.25">
      <c r="E7621" s="5" t="s">
        <v>8142</v>
      </c>
    </row>
    <row r="7622" spans="5:5" x14ac:dyDescent="0.25">
      <c r="E7622" s="5" t="s">
        <v>8143</v>
      </c>
    </row>
    <row r="7623" spans="5:5" x14ac:dyDescent="0.25">
      <c r="E7623" s="5" t="s">
        <v>8144</v>
      </c>
    </row>
    <row r="7624" spans="5:5" x14ac:dyDescent="0.25">
      <c r="E7624" s="5" t="s">
        <v>8145</v>
      </c>
    </row>
    <row r="7625" spans="5:5" x14ac:dyDescent="0.25">
      <c r="E7625" s="5" t="s">
        <v>8146</v>
      </c>
    </row>
    <row r="7626" spans="5:5" x14ac:dyDescent="0.25">
      <c r="E7626" s="5" t="s">
        <v>8147</v>
      </c>
    </row>
    <row r="7627" spans="5:5" x14ac:dyDescent="0.25">
      <c r="E7627" s="5" t="s">
        <v>8148</v>
      </c>
    </row>
    <row r="7628" spans="5:5" x14ac:dyDescent="0.25">
      <c r="E7628" s="5" t="s">
        <v>8149</v>
      </c>
    </row>
    <row r="7629" spans="5:5" x14ac:dyDescent="0.25">
      <c r="E7629" s="5" t="s">
        <v>8150</v>
      </c>
    </row>
    <row r="7630" spans="5:5" x14ac:dyDescent="0.25">
      <c r="E7630" s="5" t="s">
        <v>8151</v>
      </c>
    </row>
    <row r="7631" spans="5:5" x14ac:dyDescent="0.25">
      <c r="E7631" s="5" t="s">
        <v>8152</v>
      </c>
    </row>
    <row r="7632" spans="5:5" x14ac:dyDescent="0.25">
      <c r="E7632" s="5" t="s">
        <v>8153</v>
      </c>
    </row>
    <row r="7633" spans="5:5" x14ac:dyDescent="0.25">
      <c r="E7633" s="5" t="s">
        <v>8154</v>
      </c>
    </row>
    <row r="7634" spans="5:5" x14ac:dyDescent="0.25">
      <c r="E7634" s="5" t="s">
        <v>8155</v>
      </c>
    </row>
    <row r="7635" spans="5:5" x14ac:dyDescent="0.25">
      <c r="E7635" s="5" t="s">
        <v>8156</v>
      </c>
    </row>
    <row r="7636" spans="5:5" x14ac:dyDescent="0.25">
      <c r="E7636" s="5" t="s">
        <v>8157</v>
      </c>
    </row>
    <row r="7637" spans="5:5" x14ac:dyDescent="0.25">
      <c r="E7637" s="5" t="s">
        <v>8158</v>
      </c>
    </row>
    <row r="7638" spans="5:5" x14ac:dyDescent="0.25">
      <c r="E7638" s="5" t="s">
        <v>8159</v>
      </c>
    </row>
    <row r="7639" spans="5:5" x14ac:dyDescent="0.25">
      <c r="E7639" s="5" t="s">
        <v>8160</v>
      </c>
    </row>
    <row r="7640" spans="5:5" x14ac:dyDescent="0.25">
      <c r="E7640" s="5" t="s">
        <v>8161</v>
      </c>
    </row>
    <row r="7641" spans="5:5" x14ac:dyDescent="0.25">
      <c r="E7641" s="5" t="s">
        <v>8162</v>
      </c>
    </row>
    <row r="7642" spans="5:5" x14ac:dyDescent="0.25">
      <c r="E7642" s="5" t="s">
        <v>8163</v>
      </c>
    </row>
    <row r="7643" spans="5:5" x14ac:dyDescent="0.25">
      <c r="E7643" s="5" t="s">
        <v>8164</v>
      </c>
    </row>
    <row r="7644" spans="5:5" x14ac:dyDescent="0.25">
      <c r="E7644" s="5" t="s">
        <v>8165</v>
      </c>
    </row>
    <row r="7645" spans="5:5" x14ac:dyDescent="0.25">
      <c r="E7645" s="5" t="s">
        <v>8166</v>
      </c>
    </row>
    <row r="7646" spans="5:5" x14ac:dyDescent="0.25">
      <c r="E7646" s="5" t="s">
        <v>8167</v>
      </c>
    </row>
    <row r="7647" spans="5:5" x14ac:dyDescent="0.25">
      <c r="E7647" s="5" t="s">
        <v>8168</v>
      </c>
    </row>
    <row r="7648" spans="5:5" x14ac:dyDescent="0.25">
      <c r="E7648" s="5" t="s">
        <v>8169</v>
      </c>
    </row>
    <row r="7649" spans="5:5" x14ac:dyDescent="0.25">
      <c r="E7649" s="5" t="s">
        <v>8170</v>
      </c>
    </row>
    <row r="7650" spans="5:5" x14ac:dyDescent="0.25">
      <c r="E7650" s="5" t="s">
        <v>8171</v>
      </c>
    </row>
    <row r="7651" spans="5:5" x14ac:dyDescent="0.25">
      <c r="E7651" s="5" t="s">
        <v>8172</v>
      </c>
    </row>
    <row r="7652" spans="5:5" x14ac:dyDescent="0.25">
      <c r="E7652" s="5" t="s">
        <v>8173</v>
      </c>
    </row>
    <row r="7653" spans="5:5" x14ac:dyDescent="0.25">
      <c r="E7653" s="5" t="s">
        <v>8174</v>
      </c>
    </row>
    <row r="7654" spans="5:5" x14ac:dyDescent="0.25">
      <c r="E7654" s="5" t="s">
        <v>8175</v>
      </c>
    </row>
    <row r="7655" spans="5:5" x14ac:dyDescent="0.25">
      <c r="E7655" s="5" t="s">
        <v>8176</v>
      </c>
    </row>
    <row r="7656" spans="5:5" x14ac:dyDescent="0.25">
      <c r="E7656" s="5" t="s">
        <v>8177</v>
      </c>
    </row>
    <row r="7657" spans="5:5" x14ac:dyDescent="0.25">
      <c r="E7657" s="5" t="s">
        <v>8178</v>
      </c>
    </row>
    <row r="7658" spans="5:5" x14ac:dyDescent="0.25">
      <c r="E7658" s="5" t="s">
        <v>8179</v>
      </c>
    </row>
    <row r="7659" spans="5:5" x14ac:dyDescent="0.25">
      <c r="E7659" s="5" t="s">
        <v>8180</v>
      </c>
    </row>
    <row r="7660" spans="5:5" x14ac:dyDescent="0.25">
      <c r="E7660" s="5" t="s">
        <v>8181</v>
      </c>
    </row>
    <row r="7661" spans="5:5" x14ac:dyDescent="0.25">
      <c r="E7661" s="5" t="s">
        <v>8182</v>
      </c>
    </row>
    <row r="7662" spans="5:5" x14ac:dyDescent="0.25">
      <c r="E7662" s="5" t="s">
        <v>8183</v>
      </c>
    </row>
    <row r="7663" spans="5:5" x14ac:dyDescent="0.25">
      <c r="E7663" s="5" t="s">
        <v>8184</v>
      </c>
    </row>
    <row r="7664" spans="5:5" x14ac:dyDescent="0.25">
      <c r="E7664" s="5" t="s">
        <v>8185</v>
      </c>
    </row>
    <row r="7665" spans="5:5" x14ac:dyDescent="0.25">
      <c r="E7665" s="5" t="s">
        <v>8186</v>
      </c>
    </row>
    <row r="7666" spans="5:5" x14ac:dyDescent="0.25">
      <c r="E7666" s="5" t="s">
        <v>8187</v>
      </c>
    </row>
    <row r="7667" spans="5:5" x14ac:dyDescent="0.25">
      <c r="E7667" s="5" t="s">
        <v>8188</v>
      </c>
    </row>
    <row r="7668" spans="5:5" x14ac:dyDescent="0.25">
      <c r="E7668" s="5" t="s">
        <v>8189</v>
      </c>
    </row>
    <row r="7669" spans="5:5" x14ac:dyDescent="0.25">
      <c r="E7669" s="5" t="s">
        <v>8190</v>
      </c>
    </row>
    <row r="7670" spans="5:5" x14ac:dyDescent="0.25">
      <c r="E7670" s="5" t="s">
        <v>8191</v>
      </c>
    </row>
    <row r="7671" spans="5:5" x14ac:dyDescent="0.25">
      <c r="E7671" s="5" t="s">
        <v>8192</v>
      </c>
    </row>
    <row r="7672" spans="5:5" x14ac:dyDescent="0.25">
      <c r="E7672" s="5" t="s">
        <v>8193</v>
      </c>
    </row>
    <row r="7673" spans="5:5" x14ac:dyDescent="0.25">
      <c r="E7673" s="5" t="s">
        <v>8194</v>
      </c>
    </row>
    <row r="7674" spans="5:5" x14ac:dyDescent="0.25">
      <c r="E7674" s="5" t="s">
        <v>8195</v>
      </c>
    </row>
    <row r="7675" spans="5:5" x14ac:dyDescent="0.25">
      <c r="E7675" s="5" t="s">
        <v>8196</v>
      </c>
    </row>
    <row r="7676" spans="5:5" x14ac:dyDescent="0.25">
      <c r="E7676" s="5" t="s">
        <v>8197</v>
      </c>
    </row>
    <row r="7677" spans="5:5" x14ac:dyDescent="0.25">
      <c r="E7677" s="5" t="s">
        <v>8198</v>
      </c>
    </row>
    <row r="7678" spans="5:5" x14ac:dyDescent="0.25">
      <c r="E7678" s="5" t="s">
        <v>8199</v>
      </c>
    </row>
    <row r="7679" spans="5:5" x14ac:dyDescent="0.25">
      <c r="E7679" s="5" t="s">
        <v>8200</v>
      </c>
    </row>
    <row r="7680" spans="5:5" x14ac:dyDescent="0.25">
      <c r="E7680" s="5" t="s">
        <v>8201</v>
      </c>
    </row>
    <row r="7681" spans="5:5" x14ac:dyDescent="0.25">
      <c r="E7681" s="5" t="s">
        <v>8202</v>
      </c>
    </row>
    <row r="7682" spans="5:5" x14ac:dyDescent="0.25">
      <c r="E7682" s="5" t="s">
        <v>8203</v>
      </c>
    </row>
    <row r="7683" spans="5:5" x14ac:dyDescent="0.25">
      <c r="E7683" s="5" t="s">
        <v>8204</v>
      </c>
    </row>
    <row r="7684" spans="5:5" x14ac:dyDescent="0.25">
      <c r="E7684" s="5" t="s">
        <v>8205</v>
      </c>
    </row>
    <row r="7685" spans="5:5" x14ac:dyDescent="0.25">
      <c r="E7685" s="5" t="s">
        <v>8206</v>
      </c>
    </row>
    <row r="7686" spans="5:5" x14ac:dyDescent="0.25">
      <c r="E7686" s="5" t="s">
        <v>8207</v>
      </c>
    </row>
    <row r="7687" spans="5:5" x14ac:dyDescent="0.25">
      <c r="E7687" s="5" t="s">
        <v>8208</v>
      </c>
    </row>
    <row r="7688" spans="5:5" x14ac:dyDescent="0.25">
      <c r="E7688" s="5" t="s">
        <v>8209</v>
      </c>
    </row>
    <row r="7689" spans="5:5" x14ac:dyDescent="0.25">
      <c r="E7689" s="5" t="s">
        <v>8210</v>
      </c>
    </row>
    <row r="7690" spans="5:5" x14ac:dyDescent="0.25">
      <c r="E7690" s="5" t="s">
        <v>8211</v>
      </c>
    </row>
    <row r="7691" spans="5:5" x14ac:dyDescent="0.25">
      <c r="E7691" s="5" t="s">
        <v>8212</v>
      </c>
    </row>
    <row r="7692" spans="5:5" x14ac:dyDescent="0.25">
      <c r="E7692" s="5" t="s">
        <v>8213</v>
      </c>
    </row>
    <row r="7693" spans="5:5" x14ac:dyDescent="0.25">
      <c r="E7693" s="5" t="s">
        <v>8214</v>
      </c>
    </row>
    <row r="7694" spans="5:5" x14ac:dyDescent="0.25">
      <c r="E7694" s="5" t="s">
        <v>8215</v>
      </c>
    </row>
    <row r="7695" spans="5:5" x14ac:dyDescent="0.25">
      <c r="E7695" s="5" t="s">
        <v>8216</v>
      </c>
    </row>
    <row r="7696" spans="5:5" x14ac:dyDescent="0.25">
      <c r="E7696" s="5" t="s">
        <v>8217</v>
      </c>
    </row>
    <row r="7697" spans="5:5" x14ac:dyDescent="0.25">
      <c r="E7697" s="5" t="s">
        <v>8218</v>
      </c>
    </row>
    <row r="7698" spans="5:5" x14ac:dyDescent="0.25">
      <c r="E7698" s="5" t="s">
        <v>8219</v>
      </c>
    </row>
    <row r="7699" spans="5:5" x14ac:dyDescent="0.25">
      <c r="E7699" s="5" t="s">
        <v>8220</v>
      </c>
    </row>
    <row r="7700" spans="5:5" x14ac:dyDescent="0.25">
      <c r="E7700" s="5" t="s">
        <v>8221</v>
      </c>
    </row>
    <row r="7701" spans="5:5" x14ac:dyDescent="0.25">
      <c r="E7701" s="5" t="s">
        <v>8222</v>
      </c>
    </row>
    <row r="7702" spans="5:5" x14ac:dyDescent="0.25">
      <c r="E7702" s="5" t="s">
        <v>8223</v>
      </c>
    </row>
    <row r="7703" spans="5:5" x14ac:dyDescent="0.25">
      <c r="E7703" s="5" t="s">
        <v>8224</v>
      </c>
    </row>
    <row r="7704" spans="5:5" x14ac:dyDescent="0.25">
      <c r="E7704" s="5" t="s">
        <v>8225</v>
      </c>
    </row>
    <row r="7705" spans="5:5" x14ac:dyDescent="0.25">
      <c r="E7705" s="5" t="s">
        <v>8226</v>
      </c>
    </row>
    <row r="7706" spans="5:5" x14ac:dyDescent="0.25">
      <c r="E7706" s="5" t="s">
        <v>8227</v>
      </c>
    </row>
    <row r="7707" spans="5:5" x14ac:dyDescent="0.25">
      <c r="E7707" s="5" t="s">
        <v>8228</v>
      </c>
    </row>
    <row r="7708" spans="5:5" x14ac:dyDescent="0.25">
      <c r="E7708" s="5" t="s">
        <v>8229</v>
      </c>
    </row>
    <row r="7709" spans="5:5" x14ac:dyDescent="0.25">
      <c r="E7709" s="5" t="s">
        <v>8230</v>
      </c>
    </row>
    <row r="7710" spans="5:5" x14ac:dyDescent="0.25">
      <c r="E7710" s="5" t="s">
        <v>8231</v>
      </c>
    </row>
    <row r="7711" spans="5:5" x14ac:dyDescent="0.25">
      <c r="E7711" s="5" t="s">
        <v>8232</v>
      </c>
    </row>
    <row r="7712" spans="5:5" x14ac:dyDescent="0.25">
      <c r="E7712" s="5" t="s">
        <v>8233</v>
      </c>
    </row>
    <row r="7713" spans="5:5" x14ac:dyDescent="0.25">
      <c r="E7713" s="5" t="s">
        <v>8234</v>
      </c>
    </row>
    <row r="7714" spans="5:5" x14ac:dyDescent="0.25">
      <c r="E7714" s="5" t="s">
        <v>8235</v>
      </c>
    </row>
    <row r="7715" spans="5:5" x14ac:dyDescent="0.25">
      <c r="E7715" s="5" t="s">
        <v>8236</v>
      </c>
    </row>
    <row r="7716" spans="5:5" x14ac:dyDescent="0.25">
      <c r="E7716" s="5" t="s">
        <v>8237</v>
      </c>
    </row>
    <row r="7717" spans="5:5" x14ac:dyDescent="0.25">
      <c r="E7717" s="5" t="s">
        <v>8238</v>
      </c>
    </row>
    <row r="7718" spans="5:5" x14ac:dyDescent="0.25">
      <c r="E7718" s="5" t="s">
        <v>8239</v>
      </c>
    </row>
    <row r="7719" spans="5:5" x14ac:dyDescent="0.25">
      <c r="E7719" s="5" t="s">
        <v>8240</v>
      </c>
    </row>
    <row r="7720" spans="5:5" x14ac:dyDescent="0.25">
      <c r="E7720" s="5" t="s">
        <v>8241</v>
      </c>
    </row>
    <row r="7721" spans="5:5" x14ac:dyDescent="0.25">
      <c r="E7721" s="5" t="s">
        <v>8242</v>
      </c>
    </row>
    <row r="7722" spans="5:5" x14ac:dyDescent="0.25">
      <c r="E7722" s="5" t="s">
        <v>8243</v>
      </c>
    </row>
    <row r="7723" spans="5:5" x14ac:dyDescent="0.25">
      <c r="E7723" s="5" t="s">
        <v>8244</v>
      </c>
    </row>
    <row r="7724" spans="5:5" x14ac:dyDescent="0.25">
      <c r="E7724" s="5" t="s">
        <v>8245</v>
      </c>
    </row>
    <row r="7725" spans="5:5" x14ac:dyDescent="0.25">
      <c r="E7725" s="5" t="s">
        <v>8246</v>
      </c>
    </row>
    <row r="7726" spans="5:5" x14ac:dyDescent="0.25">
      <c r="E7726" s="5" t="s">
        <v>8247</v>
      </c>
    </row>
    <row r="7727" spans="5:5" x14ac:dyDescent="0.25">
      <c r="E7727" s="5" t="s">
        <v>8248</v>
      </c>
    </row>
    <row r="7728" spans="5:5" x14ac:dyDescent="0.25">
      <c r="E7728" s="5" t="s">
        <v>8249</v>
      </c>
    </row>
    <row r="7729" spans="5:5" x14ac:dyDescent="0.25">
      <c r="E7729" s="5" t="s">
        <v>8250</v>
      </c>
    </row>
    <row r="7730" spans="5:5" x14ac:dyDescent="0.25">
      <c r="E7730" s="5" t="s">
        <v>8251</v>
      </c>
    </row>
    <row r="7731" spans="5:5" x14ac:dyDescent="0.25">
      <c r="E7731" s="5" t="s">
        <v>8252</v>
      </c>
    </row>
    <row r="7732" spans="5:5" x14ac:dyDescent="0.25">
      <c r="E7732" s="5" t="s">
        <v>8253</v>
      </c>
    </row>
    <row r="7733" spans="5:5" x14ac:dyDescent="0.25">
      <c r="E7733" s="5" t="s">
        <v>8254</v>
      </c>
    </row>
    <row r="7734" spans="5:5" x14ac:dyDescent="0.25">
      <c r="E7734" s="5" t="s">
        <v>8255</v>
      </c>
    </row>
    <row r="7735" spans="5:5" x14ac:dyDescent="0.25">
      <c r="E7735" s="5" t="s">
        <v>8256</v>
      </c>
    </row>
    <row r="7736" spans="5:5" x14ac:dyDescent="0.25">
      <c r="E7736" s="5" t="s">
        <v>8257</v>
      </c>
    </row>
    <row r="7737" spans="5:5" x14ac:dyDescent="0.25">
      <c r="E7737" s="5" t="s">
        <v>8258</v>
      </c>
    </row>
    <row r="7738" spans="5:5" x14ac:dyDescent="0.25">
      <c r="E7738" s="5" t="s">
        <v>8259</v>
      </c>
    </row>
    <row r="7739" spans="5:5" x14ac:dyDescent="0.25">
      <c r="E7739" s="5" t="s">
        <v>8260</v>
      </c>
    </row>
    <row r="7740" spans="5:5" x14ac:dyDescent="0.25">
      <c r="E7740" s="5" t="s">
        <v>8261</v>
      </c>
    </row>
    <row r="7741" spans="5:5" x14ac:dyDescent="0.25">
      <c r="E7741" s="5" t="s">
        <v>8262</v>
      </c>
    </row>
    <row r="7742" spans="5:5" x14ac:dyDescent="0.25">
      <c r="E7742" s="5" t="s">
        <v>8263</v>
      </c>
    </row>
    <row r="7743" spans="5:5" x14ac:dyDescent="0.25">
      <c r="E7743" s="5" t="s">
        <v>8264</v>
      </c>
    </row>
    <row r="7744" spans="5:5" x14ac:dyDescent="0.25">
      <c r="E7744" s="5" t="s">
        <v>8265</v>
      </c>
    </row>
    <row r="7745" spans="5:5" x14ac:dyDescent="0.25">
      <c r="E7745" s="5" t="s">
        <v>8266</v>
      </c>
    </row>
    <row r="7746" spans="5:5" x14ac:dyDescent="0.25">
      <c r="E7746" s="5" t="s">
        <v>8267</v>
      </c>
    </row>
    <row r="7747" spans="5:5" x14ac:dyDescent="0.25">
      <c r="E7747" s="5" t="s">
        <v>8268</v>
      </c>
    </row>
    <row r="7748" spans="5:5" x14ac:dyDescent="0.25">
      <c r="E7748" s="5" t="s">
        <v>8269</v>
      </c>
    </row>
    <row r="7749" spans="5:5" x14ac:dyDescent="0.25">
      <c r="E7749" s="5" t="s">
        <v>8270</v>
      </c>
    </row>
    <row r="7750" spans="5:5" x14ac:dyDescent="0.25">
      <c r="E7750" s="5" t="s">
        <v>8271</v>
      </c>
    </row>
    <row r="7751" spans="5:5" x14ac:dyDescent="0.25">
      <c r="E7751" s="5" t="s">
        <v>8272</v>
      </c>
    </row>
    <row r="7752" spans="5:5" x14ac:dyDescent="0.25">
      <c r="E7752" s="5" t="s">
        <v>8273</v>
      </c>
    </row>
    <row r="7753" spans="5:5" x14ac:dyDescent="0.25">
      <c r="E7753" s="5" t="s">
        <v>8274</v>
      </c>
    </row>
    <row r="7754" spans="5:5" x14ac:dyDescent="0.25">
      <c r="E7754" s="5" t="s">
        <v>8275</v>
      </c>
    </row>
    <row r="7755" spans="5:5" x14ac:dyDescent="0.25">
      <c r="E7755" s="5" t="s">
        <v>8276</v>
      </c>
    </row>
    <row r="7756" spans="5:5" x14ac:dyDescent="0.25">
      <c r="E7756" s="5" t="s">
        <v>8277</v>
      </c>
    </row>
    <row r="7757" spans="5:5" x14ac:dyDescent="0.25">
      <c r="E7757" s="5" t="s">
        <v>8278</v>
      </c>
    </row>
    <row r="7758" spans="5:5" x14ac:dyDescent="0.25">
      <c r="E7758" s="5" t="s">
        <v>8279</v>
      </c>
    </row>
    <row r="7759" spans="5:5" x14ac:dyDescent="0.25">
      <c r="E7759" s="5" t="s">
        <v>8280</v>
      </c>
    </row>
    <row r="7760" spans="5:5" x14ac:dyDescent="0.25">
      <c r="E7760" s="5" t="s">
        <v>8281</v>
      </c>
    </row>
    <row r="7761" spans="5:5" x14ac:dyDescent="0.25">
      <c r="E7761" s="5" t="s">
        <v>8282</v>
      </c>
    </row>
    <row r="7762" spans="5:5" x14ac:dyDescent="0.25">
      <c r="E7762" s="5" t="s">
        <v>8283</v>
      </c>
    </row>
    <row r="7763" spans="5:5" x14ac:dyDescent="0.25">
      <c r="E7763" s="5" t="s">
        <v>8284</v>
      </c>
    </row>
    <row r="7764" spans="5:5" x14ac:dyDescent="0.25">
      <c r="E7764" s="5" t="s">
        <v>8285</v>
      </c>
    </row>
    <row r="7765" spans="5:5" x14ac:dyDescent="0.25">
      <c r="E7765" s="5" t="s">
        <v>8286</v>
      </c>
    </row>
    <row r="7766" spans="5:5" x14ac:dyDescent="0.25">
      <c r="E7766" s="5" t="s">
        <v>8287</v>
      </c>
    </row>
    <row r="7767" spans="5:5" x14ac:dyDescent="0.25">
      <c r="E7767" s="5" t="s">
        <v>8288</v>
      </c>
    </row>
    <row r="7768" spans="5:5" x14ac:dyDescent="0.25">
      <c r="E7768" s="5" t="s">
        <v>8289</v>
      </c>
    </row>
    <row r="7769" spans="5:5" x14ac:dyDescent="0.25">
      <c r="E7769" s="5" t="s">
        <v>8290</v>
      </c>
    </row>
    <row r="7770" spans="5:5" x14ac:dyDescent="0.25">
      <c r="E7770" s="5" t="s">
        <v>8291</v>
      </c>
    </row>
    <row r="7771" spans="5:5" x14ac:dyDescent="0.25">
      <c r="E7771" s="5" t="s">
        <v>8292</v>
      </c>
    </row>
    <row r="7772" spans="5:5" x14ac:dyDescent="0.25">
      <c r="E7772" s="5" t="s">
        <v>8293</v>
      </c>
    </row>
    <row r="7773" spans="5:5" x14ac:dyDescent="0.25">
      <c r="E7773" s="5" t="s">
        <v>8294</v>
      </c>
    </row>
    <row r="7774" spans="5:5" x14ac:dyDescent="0.25">
      <c r="E7774" s="5" t="s">
        <v>8295</v>
      </c>
    </row>
    <row r="7775" spans="5:5" x14ac:dyDescent="0.25">
      <c r="E7775" s="5" t="s">
        <v>8296</v>
      </c>
    </row>
    <row r="7776" spans="5:5" x14ac:dyDescent="0.25">
      <c r="E7776" s="5" t="s">
        <v>8297</v>
      </c>
    </row>
    <row r="7777" spans="5:5" x14ac:dyDescent="0.25">
      <c r="E7777" s="5" t="s">
        <v>8298</v>
      </c>
    </row>
    <row r="7778" spans="5:5" x14ac:dyDescent="0.25">
      <c r="E7778" s="5" t="s">
        <v>8299</v>
      </c>
    </row>
    <row r="7779" spans="5:5" x14ac:dyDescent="0.25">
      <c r="E7779" s="5" t="s">
        <v>8300</v>
      </c>
    </row>
    <row r="7780" spans="5:5" x14ac:dyDescent="0.25">
      <c r="E7780" s="5" t="s">
        <v>8301</v>
      </c>
    </row>
    <row r="7781" spans="5:5" x14ac:dyDescent="0.25">
      <c r="E7781" s="5" t="s">
        <v>8302</v>
      </c>
    </row>
    <row r="7782" spans="5:5" x14ac:dyDescent="0.25">
      <c r="E7782" s="5" t="s">
        <v>8303</v>
      </c>
    </row>
    <row r="7783" spans="5:5" x14ac:dyDescent="0.25">
      <c r="E7783" s="5" t="s">
        <v>8304</v>
      </c>
    </row>
    <row r="7784" spans="5:5" x14ac:dyDescent="0.25">
      <c r="E7784" s="5" t="s">
        <v>8305</v>
      </c>
    </row>
    <row r="7785" spans="5:5" x14ac:dyDescent="0.25">
      <c r="E7785" s="5" t="s">
        <v>8306</v>
      </c>
    </row>
    <row r="7786" spans="5:5" x14ac:dyDescent="0.25">
      <c r="E7786" s="5" t="s">
        <v>8307</v>
      </c>
    </row>
    <row r="7787" spans="5:5" x14ac:dyDescent="0.25">
      <c r="E7787" s="5" t="s">
        <v>8308</v>
      </c>
    </row>
    <row r="7788" spans="5:5" x14ac:dyDescent="0.25">
      <c r="E7788" s="5" t="s">
        <v>8309</v>
      </c>
    </row>
    <row r="7789" spans="5:5" x14ac:dyDescent="0.25">
      <c r="E7789" s="5" t="s">
        <v>8310</v>
      </c>
    </row>
    <row r="7790" spans="5:5" x14ac:dyDescent="0.25">
      <c r="E7790" s="5" t="s">
        <v>8311</v>
      </c>
    </row>
    <row r="7791" spans="5:5" x14ac:dyDescent="0.25">
      <c r="E7791" s="5" t="s">
        <v>8312</v>
      </c>
    </row>
    <row r="7792" spans="5:5" x14ac:dyDescent="0.25">
      <c r="E7792" s="5" t="s">
        <v>8313</v>
      </c>
    </row>
    <row r="7793" spans="5:5" x14ac:dyDescent="0.25">
      <c r="E7793" s="5" t="s">
        <v>8314</v>
      </c>
    </row>
    <row r="7794" spans="5:5" x14ac:dyDescent="0.25">
      <c r="E7794" s="5" t="s">
        <v>8315</v>
      </c>
    </row>
    <row r="7795" spans="5:5" x14ac:dyDescent="0.25">
      <c r="E7795" s="5" t="s">
        <v>8316</v>
      </c>
    </row>
    <row r="7796" spans="5:5" x14ac:dyDescent="0.25">
      <c r="E7796" s="5" t="s">
        <v>8317</v>
      </c>
    </row>
    <row r="7797" spans="5:5" x14ac:dyDescent="0.25">
      <c r="E7797" s="5" t="s">
        <v>8318</v>
      </c>
    </row>
    <row r="7798" spans="5:5" x14ac:dyDescent="0.25">
      <c r="E7798" s="5" t="s">
        <v>8319</v>
      </c>
    </row>
    <row r="7799" spans="5:5" x14ac:dyDescent="0.25">
      <c r="E7799" s="5" t="s">
        <v>8320</v>
      </c>
    </row>
    <row r="7800" spans="5:5" x14ac:dyDescent="0.25">
      <c r="E7800" s="5" t="s">
        <v>8321</v>
      </c>
    </row>
    <row r="7801" spans="5:5" x14ac:dyDescent="0.25">
      <c r="E7801" s="5" t="s">
        <v>8322</v>
      </c>
    </row>
    <row r="7802" spans="5:5" x14ac:dyDescent="0.25">
      <c r="E7802" s="5" t="s">
        <v>8323</v>
      </c>
    </row>
    <row r="7803" spans="5:5" x14ac:dyDescent="0.25">
      <c r="E7803" s="5" t="s">
        <v>8324</v>
      </c>
    </row>
    <row r="7804" spans="5:5" x14ac:dyDescent="0.25">
      <c r="E7804" s="5" t="s">
        <v>8325</v>
      </c>
    </row>
    <row r="7805" spans="5:5" x14ac:dyDescent="0.25">
      <c r="E7805" s="5" t="s">
        <v>8326</v>
      </c>
    </row>
    <row r="7806" spans="5:5" x14ac:dyDescent="0.25">
      <c r="E7806" s="5" t="s">
        <v>8327</v>
      </c>
    </row>
    <row r="7807" spans="5:5" x14ac:dyDescent="0.25">
      <c r="E7807" s="5" t="s">
        <v>8328</v>
      </c>
    </row>
    <row r="7808" spans="5:5" x14ac:dyDescent="0.25">
      <c r="E7808" s="5" t="s">
        <v>8329</v>
      </c>
    </row>
    <row r="7809" spans="5:5" x14ac:dyDescent="0.25">
      <c r="E7809" s="5" t="s">
        <v>8330</v>
      </c>
    </row>
    <row r="7810" spans="5:5" x14ac:dyDescent="0.25">
      <c r="E7810" s="5" t="s">
        <v>8331</v>
      </c>
    </row>
    <row r="7811" spans="5:5" x14ac:dyDescent="0.25">
      <c r="E7811" s="5" t="s">
        <v>8332</v>
      </c>
    </row>
    <row r="7812" spans="5:5" x14ac:dyDescent="0.25">
      <c r="E7812" s="5" t="s">
        <v>8333</v>
      </c>
    </row>
    <row r="7813" spans="5:5" x14ac:dyDescent="0.25">
      <c r="E7813" s="5" t="s">
        <v>8334</v>
      </c>
    </row>
    <row r="7814" spans="5:5" x14ac:dyDescent="0.25">
      <c r="E7814" s="5" t="s">
        <v>8335</v>
      </c>
    </row>
    <row r="7815" spans="5:5" x14ac:dyDescent="0.25">
      <c r="E7815" s="5" t="s">
        <v>8336</v>
      </c>
    </row>
    <row r="7816" spans="5:5" x14ac:dyDescent="0.25">
      <c r="E7816" s="5" t="s">
        <v>8337</v>
      </c>
    </row>
    <row r="7817" spans="5:5" x14ac:dyDescent="0.25">
      <c r="E7817" s="5" t="s">
        <v>8338</v>
      </c>
    </row>
    <row r="7818" spans="5:5" x14ac:dyDescent="0.25">
      <c r="E7818" s="5" t="s">
        <v>8339</v>
      </c>
    </row>
    <row r="7819" spans="5:5" x14ac:dyDescent="0.25">
      <c r="E7819" s="5" t="s">
        <v>8340</v>
      </c>
    </row>
    <row r="7820" spans="5:5" x14ac:dyDescent="0.25">
      <c r="E7820" s="5" t="s">
        <v>8341</v>
      </c>
    </row>
    <row r="7821" spans="5:5" x14ac:dyDescent="0.25">
      <c r="E7821" s="5" t="s">
        <v>8342</v>
      </c>
    </row>
    <row r="7822" spans="5:5" x14ac:dyDescent="0.25">
      <c r="E7822" s="5" t="s">
        <v>8343</v>
      </c>
    </row>
    <row r="7823" spans="5:5" x14ac:dyDescent="0.25">
      <c r="E7823" s="5" t="s">
        <v>8344</v>
      </c>
    </row>
    <row r="7824" spans="5:5" x14ac:dyDescent="0.25">
      <c r="E7824" s="5" t="s">
        <v>8345</v>
      </c>
    </row>
    <row r="7825" spans="5:5" x14ac:dyDescent="0.25">
      <c r="E7825" s="5" t="s">
        <v>8346</v>
      </c>
    </row>
    <row r="7826" spans="5:5" x14ac:dyDescent="0.25">
      <c r="E7826" s="5" t="s">
        <v>8347</v>
      </c>
    </row>
    <row r="7827" spans="5:5" x14ac:dyDescent="0.25">
      <c r="E7827" s="5" t="s">
        <v>8348</v>
      </c>
    </row>
    <row r="7828" spans="5:5" x14ac:dyDescent="0.25">
      <c r="E7828" s="5" t="s">
        <v>8349</v>
      </c>
    </row>
    <row r="7829" spans="5:5" x14ac:dyDescent="0.25">
      <c r="E7829" s="5" t="s">
        <v>8350</v>
      </c>
    </row>
    <row r="7830" spans="5:5" x14ac:dyDescent="0.25">
      <c r="E7830" s="5" t="s">
        <v>8351</v>
      </c>
    </row>
    <row r="7831" spans="5:5" x14ac:dyDescent="0.25">
      <c r="E7831" s="5" t="s">
        <v>8352</v>
      </c>
    </row>
    <row r="7832" spans="5:5" x14ac:dyDescent="0.25">
      <c r="E7832" s="5" t="s">
        <v>8353</v>
      </c>
    </row>
    <row r="7833" spans="5:5" x14ac:dyDescent="0.25">
      <c r="E7833" s="5" t="s">
        <v>8354</v>
      </c>
    </row>
    <row r="7834" spans="5:5" x14ac:dyDescent="0.25">
      <c r="E7834" s="5" t="s">
        <v>8355</v>
      </c>
    </row>
    <row r="7835" spans="5:5" x14ac:dyDescent="0.25">
      <c r="E7835" s="5" t="s">
        <v>8356</v>
      </c>
    </row>
    <row r="7836" spans="5:5" x14ac:dyDescent="0.25">
      <c r="E7836" s="5" t="s">
        <v>8357</v>
      </c>
    </row>
    <row r="7837" spans="5:5" x14ac:dyDescent="0.25">
      <c r="E7837" s="5" t="s">
        <v>8358</v>
      </c>
    </row>
    <row r="7838" spans="5:5" x14ac:dyDescent="0.25">
      <c r="E7838" s="5" t="s">
        <v>8359</v>
      </c>
    </row>
    <row r="7839" spans="5:5" x14ac:dyDescent="0.25">
      <c r="E7839" s="5" t="s">
        <v>8360</v>
      </c>
    </row>
    <row r="7840" spans="5:5" x14ac:dyDescent="0.25">
      <c r="E7840" s="5" t="s">
        <v>8361</v>
      </c>
    </row>
    <row r="7841" spans="5:5" x14ac:dyDescent="0.25">
      <c r="E7841" s="5" t="s">
        <v>8362</v>
      </c>
    </row>
    <row r="7842" spans="5:5" x14ac:dyDescent="0.25">
      <c r="E7842" s="5" t="s">
        <v>8363</v>
      </c>
    </row>
    <row r="7843" spans="5:5" x14ac:dyDescent="0.25">
      <c r="E7843" s="5" t="s">
        <v>8364</v>
      </c>
    </row>
    <row r="7844" spans="5:5" x14ac:dyDescent="0.25">
      <c r="E7844" s="5" t="s">
        <v>8365</v>
      </c>
    </row>
    <row r="7845" spans="5:5" x14ac:dyDescent="0.25">
      <c r="E7845" s="5" t="s">
        <v>8366</v>
      </c>
    </row>
    <row r="7846" spans="5:5" x14ac:dyDescent="0.25">
      <c r="E7846" s="5" t="s">
        <v>8367</v>
      </c>
    </row>
    <row r="7847" spans="5:5" x14ac:dyDescent="0.25">
      <c r="E7847" s="5" t="s">
        <v>8368</v>
      </c>
    </row>
    <row r="7848" spans="5:5" x14ac:dyDescent="0.25">
      <c r="E7848" s="5" t="s">
        <v>8369</v>
      </c>
    </row>
    <row r="7849" spans="5:5" x14ac:dyDescent="0.25">
      <c r="E7849" s="5" t="s">
        <v>8370</v>
      </c>
    </row>
    <row r="7850" spans="5:5" x14ac:dyDescent="0.25">
      <c r="E7850" s="5" t="s">
        <v>8371</v>
      </c>
    </row>
    <row r="7851" spans="5:5" x14ac:dyDescent="0.25">
      <c r="E7851" s="5" t="s">
        <v>8372</v>
      </c>
    </row>
    <row r="7852" spans="5:5" x14ac:dyDescent="0.25">
      <c r="E7852" s="5" t="s">
        <v>8373</v>
      </c>
    </row>
    <row r="7853" spans="5:5" x14ac:dyDescent="0.25">
      <c r="E7853" s="5" t="s">
        <v>8374</v>
      </c>
    </row>
    <row r="7854" spans="5:5" x14ac:dyDescent="0.25">
      <c r="E7854" s="5" t="s">
        <v>8375</v>
      </c>
    </row>
    <row r="7855" spans="5:5" x14ac:dyDescent="0.25">
      <c r="E7855" s="5" t="s">
        <v>8376</v>
      </c>
    </row>
    <row r="7856" spans="5:5" x14ac:dyDescent="0.25">
      <c r="E7856" s="5" t="s">
        <v>8377</v>
      </c>
    </row>
    <row r="7857" spans="5:5" x14ac:dyDescent="0.25">
      <c r="E7857" s="5" t="s">
        <v>8378</v>
      </c>
    </row>
    <row r="7858" spans="5:5" x14ac:dyDescent="0.25">
      <c r="E7858" s="5" t="s">
        <v>8379</v>
      </c>
    </row>
    <row r="7859" spans="5:5" x14ac:dyDescent="0.25">
      <c r="E7859" s="5" t="s">
        <v>8380</v>
      </c>
    </row>
    <row r="7860" spans="5:5" x14ac:dyDescent="0.25">
      <c r="E7860" s="5" t="s">
        <v>8381</v>
      </c>
    </row>
    <row r="7861" spans="5:5" x14ac:dyDescent="0.25">
      <c r="E7861" s="5" t="s">
        <v>8382</v>
      </c>
    </row>
    <row r="7862" spans="5:5" x14ac:dyDescent="0.25">
      <c r="E7862" s="5" t="s">
        <v>8383</v>
      </c>
    </row>
    <row r="7863" spans="5:5" x14ac:dyDescent="0.25">
      <c r="E7863" s="5" t="s">
        <v>8384</v>
      </c>
    </row>
    <row r="7864" spans="5:5" x14ac:dyDescent="0.25">
      <c r="E7864" s="5" t="s">
        <v>8385</v>
      </c>
    </row>
    <row r="7865" spans="5:5" x14ac:dyDescent="0.25">
      <c r="E7865" s="5" t="s">
        <v>8386</v>
      </c>
    </row>
    <row r="7866" spans="5:5" x14ac:dyDescent="0.25">
      <c r="E7866" s="5" t="s">
        <v>8387</v>
      </c>
    </row>
    <row r="7867" spans="5:5" x14ac:dyDescent="0.25">
      <c r="E7867" s="5" t="s">
        <v>8388</v>
      </c>
    </row>
    <row r="7868" spans="5:5" x14ac:dyDescent="0.25">
      <c r="E7868" s="5" t="s">
        <v>8389</v>
      </c>
    </row>
    <row r="7869" spans="5:5" x14ac:dyDescent="0.25">
      <c r="E7869" s="5" t="s">
        <v>8390</v>
      </c>
    </row>
    <row r="7870" spans="5:5" x14ac:dyDescent="0.25">
      <c r="E7870" s="5" t="s">
        <v>8391</v>
      </c>
    </row>
    <row r="7871" spans="5:5" x14ac:dyDescent="0.25">
      <c r="E7871" s="5" t="s">
        <v>8392</v>
      </c>
    </row>
    <row r="7872" spans="5:5" x14ac:dyDescent="0.25">
      <c r="E7872" s="5" t="s">
        <v>8393</v>
      </c>
    </row>
    <row r="7873" spans="5:5" x14ac:dyDescent="0.25">
      <c r="E7873" s="5" t="s">
        <v>8394</v>
      </c>
    </row>
    <row r="7874" spans="5:5" x14ac:dyDescent="0.25">
      <c r="E7874" s="5" t="s">
        <v>8395</v>
      </c>
    </row>
    <row r="7875" spans="5:5" x14ac:dyDescent="0.25">
      <c r="E7875" s="5" t="s">
        <v>8396</v>
      </c>
    </row>
    <row r="7876" spans="5:5" x14ac:dyDescent="0.25">
      <c r="E7876" s="5" t="s">
        <v>8397</v>
      </c>
    </row>
    <row r="7877" spans="5:5" x14ac:dyDescent="0.25">
      <c r="E7877" s="5" t="s">
        <v>8398</v>
      </c>
    </row>
    <row r="7878" spans="5:5" x14ac:dyDescent="0.25">
      <c r="E7878" s="5" t="s">
        <v>8399</v>
      </c>
    </row>
    <row r="7879" spans="5:5" x14ac:dyDescent="0.25">
      <c r="E7879" s="5" t="s">
        <v>8400</v>
      </c>
    </row>
    <row r="7880" spans="5:5" x14ac:dyDescent="0.25">
      <c r="E7880" s="5" t="s">
        <v>8401</v>
      </c>
    </row>
    <row r="7881" spans="5:5" x14ac:dyDescent="0.25">
      <c r="E7881" s="5" t="s">
        <v>8402</v>
      </c>
    </row>
    <row r="7882" spans="5:5" x14ac:dyDescent="0.25">
      <c r="E7882" s="5" t="s">
        <v>8403</v>
      </c>
    </row>
    <row r="7883" spans="5:5" x14ac:dyDescent="0.25">
      <c r="E7883" s="5" t="s">
        <v>8404</v>
      </c>
    </row>
    <row r="7884" spans="5:5" x14ac:dyDescent="0.25">
      <c r="E7884" s="5" t="s">
        <v>8405</v>
      </c>
    </row>
    <row r="7885" spans="5:5" x14ac:dyDescent="0.25">
      <c r="E7885" s="5" t="s">
        <v>8406</v>
      </c>
    </row>
    <row r="7886" spans="5:5" x14ac:dyDescent="0.25">
      <c r="E7886" s="5" t="s">
        <v>8407</v>
      </c>
    </row>
    <row r="7887" spans="5:5" x14ac:dyDescent="0.25">
      <c r="E7887" s="5" t="s">
        <v>8408</v>
      </c>
    </row>
    <row r="7888" spans="5:5" x14ac:dyDescent="0.25">
      <c r="E7888" s="5" t="s">
        <v>8409</v>
      </c>
    </row>
    <row r="7889" spans="5:5" x14ac:dyDescent="0.25">
      <c r="E7889" s="5" t="s">
        <v>8410</v>
      </c>
    </row>
    <row r="7890" spans="5:5" x14ac:dyDescent="0.25">
      <c r="E7890" s="5" t="s">
        <v>8411</v>
      </c>
    </row>
    <row r="7891" spans="5:5" x14ac:dyDescent="0.25">
      <c r="E7891" s="5" t="s">
        <v>8412</v>
      </c>
    </row>
    <row r="7892" spans="5:5" x14ac:dyDescent="0.25">
      <c r="E7892" s="5" t="s">
        <v>8413</v>
      </c>
    </row>
    <row r="7893" spans="5:5" x14ac:dyDescent="0.25">
      <c r="E7893" s="5" t="s">
        <v>8414</v>
      </c>
    </row>
    <row r="7894" spans="5:5" x14ac:dyDescent="0.25">
      <c r="E7894" s="5" t="s">
        <v>8415</v>
      </c>
    </row>
    <row r="7895" spans="5:5" x14ac:dyDescent="0.25">
      <c r="E7895" s="5" t="s">
        <v>8416</v>
      </c>
    </row>
    <row r="7896" spans="5:5" x14ac:dyDescent="0.25">
      <c r="E7896" s="5" t="s">
        <v>8417</v>
      </c>
    </row>
    <row r="7897" spans="5:5" x14ac:dyDescent="0.25">
      <c r="E7897" s="5" t="s">
        <v>8418</v>
      </c>
    </row>
    <row r="7898" spans="5:5" x14ac:dyDescent="0.25">
      <c r="E7898" s="5" t="s">
        <v>8419</v>
      </c>
    </row>
    <row r="7899" spans="5:5" x14ac:dyDescent="0.25">
      <c r="E7899" s="5" t="s">
        <v>8420</v>
      </c>
    </row>
    <row r="7900" spans="5:5" x14ac:dyDescent="0.25">
      <c r="E7900" s="5" t="s">
        <v>8421</v>
      </c>
    </row>
    <row r="7901" spans="5:5" x14ac:dyDescent="0.25">
      <c r="E7901" s="5" t="s">
        <v>8422</v>
      </c>
    </row>
    <row r="7902" spans="5:5" x14ac:dyDescent="0.25">
      <c r="E7902" s="5" t="s">
        <v>8423</v>
      </c>
    </row>
    <row r="7903" spans="5:5" x14ac:dyDescent="0.25">
      <c r="E7903" s="5" t="s">
        <v>8424</v>
      </c>
    </row>
    <row r="7904" spans="5:5" x14ac:dyDescent="0.25">
      <c r="E7904" s="5" t="s">
        <v>8425</v>
      </c>
    </row>
    <row r="7905" spans="5:5" x14ac:dyDescent="0.25">
      <c r="E7905" s="5" t="s">
        <v>8426</v>
      </c>
    </row>
    <row r="7906" spans="5:5" x14ac:dyDescent="0.25">
      <c r="E7906" s="5" t="s">
        <v>8427</v>
      </c>
    </row>
    <row r="7907" spans="5:5" x14ac:dyDescent="0.25">
      <c r="E7907" s="5" t="s">
        <v>8428</v>
      </c>
    </row>
    <row r="7908" spans="5:5" x14ac:dyDescent="0.25">
      <c r="E7908" s="5" t="s">
        <v>8429</v>
      </c>
    </row>
    <row r="7909" spans="5:5" x14ac:dyDescent="0.25">
      <c r="E7909" s="5" t="s">
        <v>8430</v>
      </c>
    </row>
    <row r="7910" spans="5:5" x14ac:dyDescent="0.25">
      <c r="E7910" s="5" t="s">
        <v>8431</v>
      </c>
    </row>
    <row r="7911" spans="5:5" x14ac:dyDescent="0.25">
      <c r="E7911" s="5" t="s">
        <v>8432</v>
      </c>
    </row>
    <row r="7912" spans="5:5" x14ac:dyDescent="0.25">
      <c r="E7912" s="5" t="s">
        <v>8433</v>
      </c>
    </row>
    <row r="7913" spans="5:5" x14ac:dyDescent="0.25">
      <c r="E7913" s="5" t="s">
        <v>8434</v>
      </c>
    </row>
    <row r="7914" spans="5:5" x14ac:dyDescent="0.25">
      <c r="E7914" s="5" t="s">
        <v>8435</v>
      </c>
    </row>
    <row r="7915" spans="5:5" x14ac:dyDescent="0.25">
      <c r="E7915" s="5" t="s">
        <v>8436</v>
      </c>
    </row>
    <row r="7916" spans="5:5" x14ac:dyDescent="0.25">
      <c r="E7916" s="5" t="s">
        <v>8437</v>
      </c>
    </row>
    <row r="7917" spans="5:5" x14ac:dyDescent="0.25">
      <c r="E7917" s="5" t="s">
        <v>8438</v>
      </c>
    </row>
    <row r="7918" spans="5:5" x14ac:dyDescent="0.25">
      <c r="E7918" s="5" t="s">
        <v>8439</v>
      </c>
    </row>
    <row r="7919" spans="5:5" x14ac:dyDescent="0.25">
      <c r="E7919" s="5" t="s">
        <v>8440</v>
      </c>
    </row>
    <row r="7920" spans="5:5" x14ac:dyDescent="0.25">
      <c r="E7920" s="5" t="s">
        <v>8441</v>
      </c>
    </row>
    <row r="7921" spans="5:5" x14ac:dyDescent="0.25">
      <c r="E7921" s="5" t="s">
        <v>8442</v>
      </c>
    </row>
    <row r="7922" spans="5:5" x14ac:dyDescent="0.25">
      <c r="E7922" s="5" t="s">
        <v>8443</v>
      </c>
    </row>
    <row r="7923" spans="5:5" x14ac:dyDescent="0.25">
      <c r="E7923" s="5" t="s">
        <v>8444</v>
      </c>
    </row>
    <row r="7924" spans="5:5" x14ac:dyDescent="0.25">
      <c r="E7924" s="5" t="s">
        <v>8445</v>
      </c>
    </row>
    <row r="7925" spans="5:5" x14ac:dyDescent="0.25">
      <c r="E7925" s="5" t="s">
        <v>8446</v>
      </c>
    </row>
    <row r="7926" spans="5:5" x14ac:dyDescent="0.25">
      <c r="E7926" s="5" t="s">
        <v>8447</v>
      </c>
    </row>
    <row r="7927" spans="5:5" x14ac:dyDescent="0.25">
      <c r="E7927" s="5" t="s">
        <v>8448</v>
      </c>
    </row>
    <row r="7928" spans="5:5" x14ac:dyDescent="0.25">
      <c r="E7928" s="5" t="s">
        <v>8449</v>
      </c>
    </row>
    <row r="7929" spans="5:5" x14ac:dyDescent="0.25">
      <c r="E7929" s="5" t="s">
        <v>8450</v>
      </c>
    </row>
    <row r="7930" spans="5:5" x14ac:dyDescent="0.25">
      <c r="E7930" s="5" t="s">
        <v>8451</v>
      </c>
    </row>
    <row r="7931" spans="5:5" x14ac:dyDescent="0.25">
      <c r="E7931" s="5" t="s">
        <v>8452</v>
      </c>
    </row>
    <row r="7932" spans="5:5" x14ac:dyDescent="0.25">
      <c r="E7932" s="5" t="s">
        <v>8453</v>
      </c>
    </row>
    <row r="7933" spans="5:5" x14ac:dyDescent="0.25">
      <c r="E7933" s="5" t="s">
        <v>8454</v>
      </c>
    </row>
    <row r="7934" spans="5:5" x14ac:dyDescent="0.25">
      <c r="E7934" s="5" t="s">
        <v>8455</v>
      </c>
    </row>
    <row r="7935" spans="5:5" x14ac:dyDescent="0.25">
      <c r="E7935" s="5" t="s">
        <v>8456</v>
      </c>
    </row>
    <row r="7936" spans="5:5" x14ac:dyDescent="0.25">
      <c r="E7936" s="5" t="s">
        <v>8457</v>
      </c>
    </row>
    <row r="7937" spans="5:5" x14ac:dyDescent="0.25">
      <c r="E7937" s="5" t="s">
        <v>8458</v>
      </c>
    </row>
    <row r="7938" spans="5:5" x14ac:dyDescent="0.25">
      <c r="E7938" s="5" t="s">
        <v>8459</v>
      </c>
    </row>
    <row r="7939" spans="5:5" x14ac:dyDescent="0.25">
      <c r="E7939" s="5" t="s">
        <v>8460</v>
      </c>
    </row>
    <row r="7940" spans="5:5" x14ac:dyDescent="0.25">
      <c r="E7940" s="5" t="s">
        <v>8461</v>
      </c>
    </row>
    <row r="7941" spans="5:5" x14ac:dyDescent="0.25">
      <c r="E7941" s="5" t="s">
        <v>8462</v>
      </c>
    </row>
    <row r="7942" spans="5:5" x14ac:dyDescent="0.25">
      <c r="E7942" s="5" t="s">
        <v>8463</v>
      </c>
    </row>
    <row r="7943" spans="5:5" x14ac:dyDescent="0.25">
      <c r="E7943" s="5" t="s">
        <v>8464</v>
      </c>
    </row>
    <row r="7944" spans="5:5" x14ac:dyDescent="0.25">
      <c r="E7944" s="5" t="s">
        <v>8465</v>
      </c>
    </row>
    <row r="7945" spans="5:5" x14ac:dyDescent="0.25">
      <c r="E7945" s="5" t="s">
        <v>8466</v>
      </c>
    </row>
    <row r="7946" spans="5:5" x14ac:dyDescent="0.25">
      <c r="E7946" s="5" t="s">
        <v>8467</v>
      </c>
    </row>
    <row r="7947" spans="5:5" x14ac:dyDescent="0.25">
      <c r="E7947" s="5" t="s">
        <v>8468</v>
      </c>
    </row>
    <row r="7948" spans="5:5" x14ac:dyDescent="0.25">
      <c r="E7948" s="5" t="s">
        <v>8469</v>
      </c>
    </row>
    <row r="7949" spans="5:5" x14ac:dyDescent="0.25">
      <c r="E7949" s="5" t="s">
        <v>8470</v>
      </c>
    </row>
    <row r="7950" spans="5:5" x14ac:dyDescent="0.25">
      <c r="E7950" s="5" t="s">
        <v>8471</v>
      </c>
    </row>
    <row r="7951" spans="5:5" x14ac:dyDescent="0.25">
      <c r="E7951" s="5" t="s">
        <v>8472</v>
      </c>
    </row>
    <row r="7952" spans="5:5" x14ac:dyDescent="0.25">
      <c r="E7952" s="5" t="s">
        <v>8473</v>
      </c>
    </row>
    <row r="7953" spans="5:5" x14ac:dyDescent="0.25">
      <c r="E7953" s="5" t="s">
        <v>8474</v>
      </c>
    </row>
    <row r="7954" spans="5:5" x14ac:dyDescent="0.25">
      <c r="E7954" s="5" t="s">
        <v>8475</v>
      </c>
    </row>
    <row r="7955" spans="5:5" x14ac:dyDescent="0.25">
      <c r="E7955" s="5" t="s">
        <v>8476</v>
      </c>
    </row>
    <row r="7956" spans="5:5" x14ac:dyDescent="0.25">
      <c r="E7956" s="5" t="s">
        <v>8477</v>
      </c>
    </row>
    <row r="7957" spans="5:5" x14ac:dyDescent="0.25">
      <c r="E7957" s="5" t="s">
        <v>8478</v>
      </c>
    </row>
    <row r="7958" spans="5:5" x14ac:dyDescent="0.25">
      <c r="E7958" s="5" t="s">
        <v>8479</v>
      </c>
    </row>
    <row r="7959" spans="5:5" x14ac:dyDescent="0.25">
      <c r="E7959" s="5" t="s">
        <v>8480</v>
      </c>
    </row>
    <row r="7960" spans="5:5" x14ac:dyDescent="0.25">
      <c r="E7960" s="5" t="s">
        <v>8481</v>
      </c>
    </row>
    <row r="7961" spans="5:5" x14ac:dyDescent="0.25">
      <c r="E7961" s="5" t="s">
        <v>8482</v>
      </c>
    </row>
    <row r="7962" spans="5:5" x14ac:dyDescent="0.25">
      <c r="E7962" s="5" t="s">
        <v>8483</v>
      </c>
    </row>
    <row r="7963" spans="5:5" x14ac:dyDescent="0.25">
      <c r="E7963" s="5" t="s">
        <v>8484</v>
      </c>
    </row>
    <row r="7964" spans="5:5" x14ac:dyDescent="0.25">
      <c r="E7964" s="5" t="s">
        <v>8485</v>
      </c>
    </row>
    <row r="7965" spans="5:5" x14ac:dyDescent="0.25">
      <c r="E7965" s="5" t="s">
        <v>8486</v>
      </c>
    </row>
    <row r="7966" spans="5:5" x14ac:dyDescent="0.25">
      <c r="E7966" s="5" t="s">
        <v>8487</v>
      </c>
    </row>
    <row r="7967" spans="5:5" x14ac:dyDescent="0.25">
      <c r="E7967" s="5" t="s">
        <v>8488</v>
      </c>
    </row>
    <row r="7968" spans="5:5" x14ac:dyDescent="0.25">
      <c r="E7968" s="5" t="s">
        <v>8489</v>
      </c>
    </row>
    <row r="7969" spans="5:5" x14ac:dyDescent="0.25">
      <c r="E7969" s="5" t="s">
        <v>8490</v>
      </c>
    </row>
    <row r="7970" spans="5:5" x14ac:dyDescent="0.25">
      <c r="E7970" s="5" t="s">
        <v>8491</v>
      </c>
    </row>
    <row r="7971" spans="5:5" x14ac:dyDescent="0.25">
      <c r="E7971" s="5" t="s">
        <v>8492</v>
      </c>
    </row>
    <row r="7972" spans="5:5" x14ac:dyDescent="0.25">
      <c r="E7972" s="5" t="s">
        <v>8493</v>
      </c>
    </row>
    <row r="7973" spans="5:5" x14ac:dyDescent="0.25">
      <c r="E7973" s="5" t="s">
        <v>8494</v>
      </c>
    </row>
    <row r="7974" spans="5:5" x14ac:dyDescent="0.25">
      <c r="E7974" s="5" t="s">
        <v>8495</v>
      </c>
    </row>
    <row r="7975" spans="5:5" x14ac:dyDescent="0.25">
      <c r="E7975" s="5" t="s">
        <v>8496</v>
      </c>
    </row>
    <row r="7976" spans="5:5" x14ac:dyDescent="0.25">
      <c r="E7976" s="5" t="s">
        <v>8497</v>
      </c>
    </row>
    <row r="7977" spans="5:5" x14ac:dyDescent="0.25">
      <c r="E7977" s="5" t="s">
        <v>8498</v>
      </c>
    </row>
    <row r="7978" spans="5:5" x14ac:dyDescent="0.25">
      <c r="E7978" s="5" t="s">
        <v>8499</v>
      </c>
    </row>
    <row r="7979" spans="5:5" x14ac:dyDescent="0.25">
      <c r="E7979" s="5" t="s">
        <v>8500</v>
      </c>
    </row>
    <row r="7980" spans="5:5" x14ac:dyDescent="0.25">
      <c r="E7980" s="5" t="s">
        <v>8501</v>
      </c>
    </row>
    <row r="7981" spans="5:5" x14ac:dyDescent="0.25">
      <c r="E7981" s="5" t="s">
        <v>8502</v>
      </c>
    </row>
    <row r="7982" spans="5:5" x14ac:dyDescent="0.25">
      <c r="E7982" s="5" t="s">
        <v>8503</v>
      </c>
    </row>
    <row r="7983" spans="5:5" x14ac:dyDescent="0.25">
      <c r="E7983" s="5" t="s">
        <v>8504</v>
      </c>
    </row>
    <row r="7984" spans="5:5" x14ac:dyDescent="0.25">
      <c r="E7984" s="5" t="s">
        <v>8505</v>
      </c>
    </row>
    <row r="7985" spans="5:5" x14ac:dyDescent="0.25">
      <c r="E7985" s="5" t="s">
        <v>8506</v>
      </c>
    </row>
    <row r="7986" spans="5:5" x14ac:dyDescent="0.25">
      <c r="E7986" s="5" t="s">
        <v>8507</v>
      </c>
    </row>
    <row r="7987" spans="5:5" x14ac:dyDescent="0.25">
      <c r="E7987" s="5" t="s">
        <v>8508</v>
      </c>
    </row>
    <row r="7988" spans="5:5" x14ac:dyDescent="0.25">
      <c r="E7988" s="5" t="s">
        <v>8509</v>
      </c>
    </row>
    <row r="7989" spans="5:5" x14ac:dyDescent="0.25">
      <c r="E7989" s="5" t="s">
        <v>8510</v>
      </c>
    </row>
    <row r="7990" spans="5:5" x14ac:dyDescent="0.25">
      <c r="E7990" s="5" t="s">
        <v>8511</v>
      </c>
    </row>
    <row r="7991" spans="5:5" x14ac:dyDescent="0.25">
      <c r="E7991" s="5" t="s">
        <v>8512</v>
      </c>
    </row>
    <row r="7992" spans="5:5" x14ac:dyDescent="0.25">
      <c r="E7992" s="5" t="s">
        <v>8513</v>
      </c>
    </row>
    <row r="7993" spans="5:5" x14ac:dyDescent="0.25">
      <c r="E7993" s="5" t="s">
        <v>8514</v>
      </c>
    </row>
    <row r="7994" spans="5:5" x14ac:dyDescent="0.25">
      <c r="E7994" s="5" t="s">
        <v>8515</v>
      </c>
    </row>
    <row r="7995" spans="5:5" x14ac:dyDescent="0.25">
      <c r="E7995" s="5" t="s">
        <v>8516</v>
      </c>
    </row>
    <row r="7996" spans="5:5" x14ac:dyDescent="0.25">
      <c r="E7996" s="5" t="s">
        <v>8517</v>
      </c>
    </row>
    <row r="7997" spans="5:5" x14ac:dyDescent="0.25">
      <c r="E7997" s="5" t="s">
        <v>8518</v>
      </c>
    </row>
    <row r="7998" spans="5:5" x14ac:dyDescent="0.25">
      <c r="E7998" s="5" t="s">
        <v>8519</v>
      </c>
    </row>
    <row r="7999" spans="5:5" x14ac:dyDescent="0.25">
      <c r="E7999" s="5" t="s">
        <v>8520</v>
      </c>
    </row>
    <row r="8000" spans="5:5" x14ac:dyDescent="0.25">
      <c r="E8000" s="5" t="s">
        <v>8521</v>
      </c>
    </row>
    <row r="8001" spans="5:5" x14ac:dyDescent="0.25">
      <c r="E8001" s="5" t="s">
        <v>8522</v>
      </c>
    </row>
    <row r="8002" spans="5:5" x14ac:dyDescent="0.25">
      <c r="E8002" s="5" t="s">
        <v>8523</v>
      </c>
    </row>
    <row r="8003" spans="5:5" x14ac:dyDescent="0.25">
      <c r="E8003" s="5" t="s">
        <v>8524</v>
      </c>
    </row>
    <row r="8004" spans="5:5" x14ac:dyDescent="0.25">
      <c r="E8004" s="5" t="s">
        <v>8525</v>
      </c>
    </row>
    <row r="8005" spans="5:5" x14ac:dyDescent="0.25">
      <c r="E8005" s="5" t="s">
        <v>8526</v>
      </c>
    </row>
    <row r="8006" spans="5:5" x14ac:dyDescent="0.25">
      <c r="E8006" s="5" t="s">
        <v>8527</v>
      </c>
    </row>
    <row r="8007" spans="5:5" x14ac:dyDescent="0.25">
      <c r="E8007" s="5" t="s">
        <v>8528</v>
      </c>
    </row>
    <row r="8008" spans="5:5" x14ac:dyDescent="0.25">
      <c r="E8008" s="5" t="s">
        <v>8529</v>
      </c>
    </row>
    <row r="8009" spans="5:5" x14ac:dyDescent="0.25">
      <c r="E8009" s="5" t="s">
        <v>8530</v>
      </c>
    </row>
    <row r="8010" spans="5:5" x14ac:dyDescent="0.25">
      <c r="E8010" s="5" t="s">
        <v>8531</v>
      </c>
    </row>
    <row r="8011" spans="5:5" x14ac:dyDescent="0.25">
      <c r="E8011" s="5" t="s">
        <v>8532</v>
      </c>
    </row>
    <row r="8012" spans="5:5" x14ac:dyDescent="0.25">
      <c r="E8012" s="5" t="s">
        <v>8533</v>
      </c>
    </row>
    <row r="8013" spans="5:5" x14ac:dyDescent="0.25">
      <c r="E8013" s="5" t="s">
        <v>8534</v>
      </c>
    </row>
    <row r="8014" spans="5:5" x14ac:dyDescent="0.25">
      <c r="E8014" s="5" t="s">
        <v>8535</v>
      </c>
    </row>
    <row r="8015" spans="5:5" x14ac:dyDescent="0.25">
      <c r="E8015" s="5" t="s">
        <v>8536</v>
      </c>
    </row>
    <row r="8016" spans="5:5" x14ac:dyDescent="0.25">
      <c r="E8016" s="5" t="s">
        <v>8537</v>
      </c>
    </row>
    <row r="8017" spans="5:5" x14ac:dyDescent="0.25">
      <c r="E8017" s="5" t="s">
        <v>8538</v>
      </c>
    </row>
    <row r="8018" spans="5:5" x14ac:dyDescent="0.25">
      <c r="E8018" s="5" t="s">
        <v>8539</v>
      </c>
    </row>
    <row r="8019" spans="5:5" x14ac:dyDescent="0.25">
      <c r="E8019" s="5" t="s">
        <v>8540</v>
      </c>
    </row>
    <row r="8020" spans="5:5" x14ac:dyDescent="0.25">
      <c r="E8020" s="5" t="s">
        <v>8541</v>
      </c>
    </row>
    <row r="8021" spans="5:5" x14ac:dyDescent="0.25">
      <c r="E8021" s="5" t="s">
        <v>8542</v>
      </c>
    </row>
    <row r="8022" spans="5:5" x14ac:dyDescent="0.25">
      <c r="E8022" s="5" t="s">
        <v>8543</v>
      </c>
    </row>
    <row r="8023" spans="5:5" x14ac:dyDescent="0.25">
      <c r="E8023" s="5" t="s">
        <v>8544</v>
      </c>
    </row>
    <row r="8024" spans="5:5" x14ac:dyDescent="0.25">
      <c r="E8024" s="5" t="s">
        <v>8545</v>
      </c>
    </row>
    <row r="8025" spans="5:5" x14ac:dyDescent="0.25">
      <c r="E8025" s="5" t="s">
        <v>8546</v>
      </c>
    </row>
    <row r="8026" spans="5:5" x14ac:dyDescent="0.25">
      <c r="E8026" s="5" t="s">
        <v>8547</v>
      </c>
    </row>
    <row r="8027" spans="5:5" x14ac:dyDescent="0.25">
      <c r="E8027" s="5" t="s">
        <v>8548</v>
      </c>
    </row>
    <row r="8028" spans="5:5" x14ac:dyDescent="0.25">
      <c r="E8028" s="5" t="s">
        <v>8549</v>
      </c>
    </row>
    <row r="8029" spans="5:5" x14ac:dyDescent="0.25">
      <c r="E8029" s="5" t="s">
        <v>8550</v>
      </c>
    </row>
    <row r="8030" spans="5:5" x14ac:dyDescent="0.25">
      <c r="E8030" s="5" t="s">
        <v>8551</v>
      </c>
    </row>
    <row r="8031" spans="5:5" x14ac:dyDescent="0.25">
      <c r="E8031" s="5" t="s">
        <v>8552</v>
      </c>
    </row>
    <row r="8032" spans="5:5" x14ac:dyDescent="0.25">
      <c r="E8032" s="5" t="s">
        <v>8553</v>
      </c>
    </row>
    <row r="8033" spans="5:5" x14ac:dyDescent="0.25">
      <c r="E8033" s="5" t="s">
        <v>8554</v>
      </c>
    </row>
    <row r="8034" spans="5:5" x14ac:dyDescent="0.25">
      <c r="E8034" s="5" t="s">
        <v>8555</v>
      </c>
    </row>
    <row r="8035" spans="5:5" x14ac:dyDescent="0.25">
      <c r="E8035" s="5" t="s">
        <v>8556</v>
      </c>
    </row>
    <row r="8036" spans="5:5" x14ac:dyDescent="0.25">
      <c r="E8036" s="5" t="s">
        <v>8557</v>
      </c>
    </row>
    <row r="8037" spans="5:5" x14ac:dyDescent="0.25">
      <c r="E8037" s="5" t="s">
        <v>8558</v>
      </c>
    </row>
    <row r="8038" spans="5:5" x14ac:dyDescent="0.25">
      <c r="E8038" s="5" t="s">
        <v>8559</v>
      </c>
    </row>
    <row r="8039" spans="5:5" x14ac:dyDescent="0.25">
      <c r="E8039" s="5" t="s">
        <v>8560</v>
      </c>
    </row>
    <row r="8040" spans="5:5" x14ac:dyDescent="0.25">
      <c r="E8040" s="5" t="s">
        <v>8561</v>
      </c>
    </row>
    <row r="8041" spans="5:5" x14ac:dyDescent="0.25">
      <c r="E8041" s="5" t="s">
        <v>8562</v>
      </c>
    </row>
    <row r="8042" spans="5:5" x14ac:dyDescent="0.25">
      <c r="E8042" s="5" t="s">
        <v>8563</v>
      </c>
    </row>
    <row r="8043" spans="5:5" x14ac:dyDescent="0.25">
      <c r="E8043" s="5" t="s">
        <v>8564</v>
      </c>
    </row>
    <row r="8044" spans="5:5" x14ac:dyDescent="0.25">
      <c r="E8044" s="5" t="s">
        <v>8565</v>
      </c>
    </row>
    <row r="8045" spans="5:5" x14ac:dyDescent="0.25">
      <c r="E8045" s="5" t="s">
        <v>8566</v>
      </c>
    </row>
    <row r="8046" spans="5:5" x14ac:dyDescent="0.25">
      <c r="E8046" s="5" t="s">
        <v>8567</v>
      </c>
    </row>
    <row r="8047" spans="5:5" x14ac:dyDescent="0.25">
      <c r="E8047" s="5" t="s">
        <v>8568</v>
      </c>
    </row>
    <row r="8048" spans="5:5" x14ac:dyDescent="0.25">
      <c r="E8048" s="5" t="s">
        <v>8569</v>
      </c>
    </row>
    <row r="8049" spans="5:5" x14ac:dyDescent="0.25">
      <c r="E8049" s="5" t="s">
        <v>8570</v>
      </c>
    </row>
    <row r="8050" spans="5:5" x14ac:dyDescent="0.25">
      <c r="E8050" s="5" t="s">
        <v>8571</v>
      </c>
    </row>
    <row r="8051" spans="5:5" x14ac:dyDescent="0.25">
      <c r="E8051" s="5" t="s">
        <v>8572</v>
      </c>
    </row>
    <row r="8052" spans="5:5" x14ac:dyDescent="0.25">
      <c r="E8052" s="5" t="s">
        <v>8573</v>
      </c>
    </row>
    <row r="8053" spans="5:5" x14ac:dyDescent="0.25">
      <c r="E8053" s="5" t="s">
        <v>8574</v>
      </c>
    </row>
    <row r="8054" spans="5:5" x14ac:dyDescent="0.25">
      <c r="E8054" s="5" t="s">
        <v>8575</v>
      </c>
    </row>
    <row r="8055" spans="5:5" x14ac:dyDescent="0.25">
      <c r="E8055" s="5" t="s">
        <v>8576</v>
      </c>
    </row>
    <row r="8056" spans="5:5" x14ac:dyDescent="0.25">
      <c r="E8056" s="5" t="s">
        <v>8577</v>
      </c>
    </row>
    <row r="8057" spans="5:5" x14ac:dyDescent="0.25">
      <c r="E8057" s="5" t="s">
        <v>8578</v>
      </c>
    </row>
    <row r="8058" spans="5:5" x14ac:dyDescent="0.25">
      <c r="E8058" s="5" t="s">
        <v>8579</v>
      </c>
    </row>
    <row r="8059" spans="5:5" x14ac:dyDescent="0.25">
      <c r="E8059" s="5" t="s">
        <v>8580</v>
      </c>
    </row>
    <row r="8060" spans="5:5" x14ac:dyDescent="0.25">
      <c r="E8060" s="5" t="s">
        <v>8581</v>
      </c>
    </row>
    <row r="8061" spans="5:5" x14ac:dyDescent="0.25">
      <c r="E8061" s="5" t="s">
        <v>8582</v>
      </c>
    </row>
    <row r="8062" spans="5:5" x14ac:dyDescent="0.25">
      <c r="E8062" s="5" t="s">
        <v>8583</v>
      </c>
    </row>
    <row r="8063" spans="5:5" x14ac:dyDescent="0.25">
      <c r="E8063" s="5" t="s">
        <v>8584</v>
      </c>
    </row>
    <row r="8064" spans="5:5" x14ac:dyDescent="0.25">
      <c r="E8064" s="5" t="s">
        <v>8585</v>
      </c>
    </row>
    <row r="8065" spans="5:5" x14ac:dyDescent="0.25">
      <c r="E8065" s="5" t="s">
        <v>8586</v>
      </c>
    </row>
    <row r="8066" spans="5:5" x14ac:dyDescent="0.25">
      <c r="E8066" s="5" t="s">
        <v>8587</v>
      </c>
    </row>
    <row r="8067" spans="5:5" x14ac:dyDescent="0.25">
      <c r="E8067" s="5" t="s">
        <v>8588</v>
      </c>
    </row>
    <row r="8068" spans="5:5" x14ac:dyDescent="0.25">
      <c r="E8068" s="5" t="s">
        <v>8589</v>
      </c>
    </row>
    <row r="8069" spans="5:5" x14ac:dyDescent="0.25">
      <c r="E8069" s="5" t="s">
        <v>8590</v>
      </c>
    </row>
    <row r="8070" spans="5:5" x14ac:dyDescent="0.25">
      <c r="E8070" s="5" t="s">
        <v>8591</v>
      </c>
    </row>
    <row r="8071" spans="5:5" x14ac:dyDescent="0.25">
      <c r="E8071" s="5" t="s">
        <v>8592</v>
      </c>
    </row>
    <row r="8072" spans="5:5" x14ac:dyDescent="0.25">
      <c r="E8072" s="5" t="s">
        <v>8593</v>
      </c>
    </row>
    <row r="8073" spans="5:5" x14ac:dyDescent="0.25">
      <c r="E8073" s="5" t="s">
        <v>8594</v>
      </c>
    </row>
    <row r="8074" spans="5:5" x14ac:dyDescent="0.25">
      <c r="E8074" s="5" t="s">
        <v>8595</v>
      </c>
    </row>
    <row r="8075" spans="5:5" x14ac:dyDescent="0.25">
      <c r="E8075" s="5" t="s">
        <v>8596</v>
      </c>
    </row>
    <row r="8076" spans="5:5" x14ac:dyDescent="0.25">
      <c r="E8076" s="5" t="s">
        <v>8597</v>
      </c>
    </row>
    <row r="8077" spans="5:5" x14ac:dyDescent="0.25">
      <c r="E8077" s="5" t="s">
        <v>8598</v>
      </c>
    </row>
    <row r="8078" spans="5:5" x14ac:dyDescent="0.25">
      <c r="E8078" s="5" t="s">
        <v>8599</v>
      </c>
    </row>
    <row r="8079" spans="5:5" x14ac:dyDescent="0.25">
      <c r="E8079" s="5" t="s">
        <v>8600</v>
      </c>
    </row>
    <row r="8080" spans="5:5" x14ac:dyDescent="0.25">
      <c r="E8080" s="5" t="s">
        <v>8601</v>
      </c>
    </row>
    <row r="8081" spans="5:5" x14ac:dyDescent="0.25">
      <c r="E8081" s="5" t="s">
        <v>8602</v>
      </c>
    </row>
    <row r="8082" spans="5:5" x14ac:dyDescent="0.25">
      <c r="E8082" s="5" t="s">
        <v>8603</v>
      </c>
    </row>
    <row r="8083" spans="5:5" x14ac:dyDescent="0.25">
      <c r="E8083" s="5" t="s">
        <v>8604</v>
      </c>
    </row>
    <row r="8084" spans="5:5" x14ac:dyDescent="0.25">
      <c r="E8084" s="5" t="s">
        <v>8605</v>
      </c>
    </row>
    <row r="8085" spans="5:5" x14ac:dyDescent="0.25">
      <c r="E8085" s="5" t="s">
        <v>8606</v>
      </c>
    </row>
    <row r="8086" spans="5:5" x14ac:dyDescent="0.25">
      <c r="E8086" s="5" t="s">
        <v>8607</v>
      </c>
    </row>
    <row r="8087" spans="5:5" x14ac:dyDescent="0.25">
      <c r="E8087" s="5" t="s">
        <v>8608</v>
      </c>
    </row>
    <row r="8088" spans="5:5" x14ac:dyDescent="0.25">
      <c r="E8088" s="5" t="s">
        <v>8609</v>
      </c>
    </row>
    <row r="8089" spans="5:5" x14ac:dyDescent="0.25">
      <c r="E8089" s="5" t="s">
        <v>8610</v>
      </c>
    </row>
    <row r="8090" spans="5:5" x14ac:dyDescent="0.25">
      <c r="E8090" s="5" t="s">
        <v>8611</v>
      </c>
    </row>
    <row r="8091" spans="5:5" x14ac:dyDescent="0.25">
      <c r="E8091" s="5" t="s">
        <v>8612</v>
      </c>
    </row>
    <row r="8092" spans="5:5" x14ac:dyDescent="0.25">
      <c r="E8092" s="5" t="s">
        <v>8613</v>
      </c>
    </row>
    <row r="8093" spans="5:5" x14ac:dyDescent="0.25">
      <c r="E8093" s="5" t="s">
        <v>8614</v>
      </c>
    </row>
    <row r="8094" spans="5:5" x14ac:dyDescent="0.25">
      <c r="E8094" s="5" t="s">
        <v>8615</v>
      </c>
    </row>
    <row r="8095" spans="5:5" x14ac:dyDescent="0.25">
      <c r="E8095" s="5" t="s">
        <v>8616</v>
      </c>
    </row>
    <row r="8096" spans="5:5" x14ac:dyDescent="0.25">
      <c r="E8096" s="5" t="s">
        <v>8617</v>
      </c>
    </row>
    <row r="8097" spans="5:5" x14ac:dyDescent="0.25">
      <c r="E8097" s="5" t="s">
        <v>8618</v>
      </c>
    </row>
    <row r="8098" spans="5:5" x14ac:dyDescent="0.25">
      <c r="E8098" s="5" t="s">
        <v>8619</v>
      </c>
    </row>
    <row r="8099" spans="5:5" x14ac:dyDescent="0.25">
      <c r="E8099" s="5" t="s">
        <v>8620</v>
      </c>
    </row>
    <row r="8100" spans="5:5" x14ac:dyDescent="0.25">
      <c r="E8100" s="5" t="s">
        <v>8621</v>
      </c>
    </row>
    <row r="8101" spans="5:5" x14ac:dyDescent="0.25">
      <c r="E8101" s="5" t="s">
        <v>8622</v>
      </c>
    </row>
    <row r="8102" spans="5:5" x14ac:dyDescent="0.25">
      <c r="E8102" s="5" t="s">
        <v>8623</v>
      </c>
    </row>
    <row r="8103" spans="5:5" x14ac:dyDescent="0.25">
      <c r="E8103" s="5" t="s">
        <v>8624</v>
      </c>
    </row>
    <row r="8104" spans="5:5" x14ac:dyDescent="0.25">
      <c r="E8104" s="5" t="s">
        <v>8625</v>
      </c>
    </row>
    <row r="8105" spans="5:5" x14ac:dyDescent="0.25">
      <c r="E8105" s="5" t="s">
        <v>8626</v>
      </c>
    </row>
    <row r="8106" spans="5:5" x14ac:dyDescent="0.25">
      <c r="E8106" s="5" t="s">
        <v>8627</v>
      </c>
    </row>
    <row r="8107" spans="5:5" x14ac:dyDescent="0.25">
      <c r="E8107" s="5" t="s">
        <v>8628</v>
      </c>
    </row>
    <row r="8108" spans="5:5" x14ac:dyDescent="0.25">
      <c r="E8108" s="5" t="s">
        <v>8629</v>
      </c>
    </row>
    <row r="8109" spans="5:5" x14ac:dyDescent="0.25">
      <c r="E8109" s="5" t="s">
        <v>8630</v>
      </c>
    </row>
    <row r="8110" spans="5:5" x14ac:dyDescent="0.25">
      <c r="E8110" s="5" t="s">
        <v>8631</v>
      </c>
    </row>
    <row r="8111" spans="5:5" x14ac:dyDescent="0.25">
      <c r="E8111" s="5" t="s">
        <v>8632</v>
      </c>
    </row>
    <row r="8112" spans="5:5" x14ac:dyDescent="0.25">
      <c r="E8112" s="5" t="s">
        <v>8633</v>
      </c>
    </row>
    <row r="8113" spans="5:5" x14ac:dyDescent="0.25">
      <c r="E8113" s="5" t="s">
        <v>8634</v>
      </c>
    </row>
    <row r="8114" spans="5:5" x14ac:dyDescent="0.25">
      <c r="E8114" s="5" t="s">
        <v>8635</v>
      </c>
    </row>
    <row r="8115" spans="5:5" x14ac:dyDescent="0.25">
      <c r="E8115" s="5" t="s">
        <v>8636</v>
      </c>
    </row>
    <row r="8116" spans="5:5" x14ac:dyDescent="0.25">
      <c r="E8116" s="5" t="s">
        <v>8637</v>
      </c>
    </row>
    <row r="8117" spans="5:5" x14ac:dyDescent="0.25">
      <c r="E8117" s="5" t="s">
        <v>8638</v>
      </c>
    </row>
    <row r="8118" spans="5:5" x14ac:dyDescent="0.25">
      <c r="E8118" s="5" t="s">
        <v>8639</v>
      </c>
    </row>
    <row r="8119" spans="5:5" x14ac:dyDescent="0.25">
      <c r="E8119" s="5" t="s">
        <v>8640</v>
      </c>
    </row>
    <row r="8120" spans="5:5" x14ac:dyDescent="0.25">
      <c r="E8120" s="5" t="s">
        <v>8641</v>
      </c>
    </row>
    <row r="8121" spans="5:5" x14ac:dyDescent="0.25">
      <c r="E8121" s="5" t="s">
        <v>8642</v>
      </c>
    </row>
    <row r="8122" spans="5:5" x14ac:dyDescent="0.25">
      <c r="E8122" s="5" t="s">
        <v>8643</v>
      </c>
    </row>
    <row r="8123" spans="5:5" x14ac:dyDescent="0.25">
      <c r="E8123" s="5" t="s">
        <v>8644</v>
      </c>
    </row>
    <row r="8124" spans="5:5" x14ac:dyDescent="0.25">
      <c r="E8124" s="5" t="s">
        <v>8645</v>
      </c>
    </row>
    <row r="8125" spans="5:5" x14ac:dyDescent="0.25">
      <c r="E8125" s="5" t="s">
        <v>8646</v>
      </c>
    </row>
    <row r="8126" spans="5:5" x14ac:dyDescent="0.25">
      <c r="E8126" s="5" t="s">
        <v>8647</v>
      </c>
    </row>
    <row r="8127" spans="5:5" x14ac:dyDescent="0.25">
      <c r="E8127" s="5" t="s">
        <v>8648</v>
      </c>
    </row>
    <row r="8128" spans="5:5" x14ac:dyDescent="0.25">
      <c r="E8128" s="5" t="s">
        <v>8649</v>
      </c>
    </row>
    <row r="8129" spans="5:5" x14ac:dyDescent="0.25">
      <c r="E8129" s="5" t="s">
        <v>8650</v>
      </c>
    </row>
    <row r="8130" spans="5:5" x14ac:dyDescent="0.25">
      <c r="E8130" s="5" t="s">
        <v>8651</v>
      </c>
    </row>
    <row r="8131" spans="5:5" x14ac:dyDescent="0.25">
      <c r="E8131" s="5" t="s">
        <v>8652</v>
      </c>
    </row>
    <row r="8132" spans="5:5" x14ac:dyDescent="0.25">
      <c r="E8132" s="5" t="s">
        <v>8653</v>
      </c>
    </row>
    <row r="8133" spans="5:5" x14ac:dyDescent="0.25">
      <c r="E8133" s="5" t="s">
        <v>8654</v>
      </c>
    </row>
    <row r="8134" spans="5:5" x14ac:dyDescent="0.25">
      <c r="E8134" s="5" t="s">
        <v>8655</v>
      </c>
    </row>
    <row r="8135" spans="5:5" x14ac:dyDescent="0.25">
      <c r="E8135" s="5" t="s">
        <v>8656</v>
      </c>
    </row>
    <row r="8136" spans="5:5" x14ac:dyDescent="0.25">
      <c r="E8136" s="5" t="s">
        <v>8657</v>
      </c>
    </row>
    <row r="8137" spans="5:5" x14ac:dyDescent="0.25">
      <c r="E8137" s="5" t="s">
        <v>8658</v>
      </c>
    </row>
    <row r="8138" spans="5:5" x14ac:dyDescent="0.25">
      <c r="E8138" s="5" t="s">
        <v>8659</v>
      </c>
    </row>
    <row r="8139" spans="5:5" x14ac:dyDescent="0.25">
      <c r="E8139" s="5" t="s">
        <v>8660</v>
      </c>
    </row>
    <row r="8140" spans="5:5" x14ac:dyDescent="0.25">
      <c r="E8140" s="5" t="s">
        <v>8661</v>
      </c>
    </row>
    <row r="8141" spans="5:5" x14ac:dyDescent="0.25">
      <c r="E8141" s="5" t="s">
        <v>8662</v>
      </c>
    </row>
    <row r="8142" spans="5:5" x14ac:dyDescent="0.25">
      <c r="E8142" s="5" t="s">
        <v>8663</v>
      </c>
    </row>
    <row r="8143" spans="5:5" x14ac:dyDescent="0.25">
      <c r="E8143" s="5" t="s">
        <v>8664</v>
      </c>
    </row>
    <row r="8144" spans="5:5" x14ac:dyDescent="0.25">
      <c r="E8144" s="5" t="s">
        <v>8665</v>
      </c>
    </row>
    <row r="8145" spans="5:5" x14ac:dyDescent="0.25">
      <c r="E8145" s="5" t="s">
        <v>8666</v>
      </c>
    </row>
    <row r="8146" spans="5:5" x14ac:dyDescent="0.25">
      <c r="E8146" s="5" t="s">
        <v>8667</v>
      </c>
    </row>
    <row r="8147" spans="5:5" x14ac:dyDescent="0.25">
      <c r="E8147" s="5" t="s">
        <v>8668</v>
      </c>
    </row>
    <row r="8148" spans="5:5" x14ac:dyDescent="0.25">
      <c r="E8148" s="5" t="s">
        <v>8669</v>
      </c>
    </row>
    <row r="8149" spans="5:5" x14ac:dyDescent="0.25">
      <c r="E8149" s="5" t="s">
        <v>8670</v>
      </c>
    </row>
    <row r="8150" spans="5:5" x14ac:dyDescent="0.25">
      <c r="E8150" s="5" t="s">
        <v>8671</v>
      </c>
    </row>
    <row r="8151" spans="5:5" x14ac:dyDescent="0.25">
      <c r="E8151" s="5" t="s">
        <v>8672</v>
      </c>
    </row>
    <row r="8152" spans="5:5" x14ac:dyDescent="0.25">
      <c r="E8152" s="5" t="s">
        <v>8673</v>
      </c>
    </row>
    <row r="8153" spans="5:5" x14ac:dyDescent="0.25">
      <c r="E8153" s="5" t="s">
        <v>8674</v>
      </c>
    </row>
    <row r="8154" spans="5:5" x14ac:dyDescent="0.25">
      <c r="E8154" s="5" t="s">
        <v>8675</v>
      </c>
    </row>
    <row r="8155" spans="5:5" x14ac:dyDescent="0.25">
      <c r="E8155" s="5" t="s">
        <v>8676</v>
      </c>
    </row>
    <row r="8156" spans="5:5" x14ac:dyDescent="0.25">
      <c r="E8156" s="5" t="s">
        <v>8677</v>
      </c>
    </row>
    <row r="8157" spans="5:5" x14ac:dyDescent="0.25">
      <c r="E8157" s="5" t="s">
        <v>8678</v>
      </c>
    </row>
    <row r="8158" spans="5:5" x14ac:dyDescent="0.25">
      <c r="E8158" s="5" t="s">
        <v>8679</v>
      </c>
    </row>
    <row r="8159" spans="5:5" x14ac:dyDescent="0.25">
      <c r="E8159" s="5" t="s">
        <v>8680</v>
      </c>
    </row>
    <row r="8160" spans="5:5" x14ac:dyDescent="0.25">
      <c r="E8160" s="5" t="s">
        <v>8681</v>
      </c>
    </row>
    <row r="8161" spans="5:5" x14ac:dyDescent="0.25">
      <c r="E8161" s="5" t="s">
        <v>8682</v>
      </c>
    </row>
    <row r="8162" spans="5:5" x14ac:dyDescent="0.25">
      <c r="E8162" s="5" t="s">
        <v>8683</v>
      </c>
    </row>
    <row r="8163" spans="5:5" x14ac:dyDescent="0.25">
      <c r="E8163" s="5" t="s">
        <v>8684</v>
      </c>
    </row>
    <row r="8164" spans="5:5" x14ac:dyDescent="0.25">
      <c r="E8164" s="5" t="s">
        <v>8685</v>
      </c>
    </row>
    <row r="8165" spans="5:5" x14ac:dyDescent="0.25">
      <c r="E8165" s="5" t="s">
        <v>8686</v>
      </c>
    </row>
    <row r="8166" spans="5:5" x14ac:dyDescent="0.25">
      <c r="E8166" s="5" t="s">
        <v>8687</v>
      </c>
    </row>
    <row r="8167" spans="5:5" x14ac:dyDescent="0.25">
      <c r="E8167" s="5" t="s">
        <v>8688</v>
      </c>
    </row>
    <row r="8168" spans="5:5" x14ac:dyDescent="0.25">
      <c r="E8168" s="5" t="s">
        <v>8689</v>
      </c>
    </row>
    <row r="8169" spans="5:5" x14ac:dyDescent="0.25">
      <c r="E8169" s="5" t="s">
        <v>8690</v>
      </c>
    </row>
    <row r="8170" spans="5:5" x14ac:dyDescent="0.25">
      <c r="E8170" s="5" t="s">
        <v>8691</v>
      </c>
    </row>
    <row r="8171" spans="5:5" x14ac:dyDescent="0.25">
      <c r="E8171" s="5" t="s">
        <v>8692</v>
      </c>
    </row>
    <row r="8172" spans="5:5" x14ac:dyDescent="0.25">
      <c r="E8172" s="5" t="s">
        <v>8693</v>
      </c>
    </row>
    <row r="8173" spans="5:5" x14ac:dyDescent="0.25">
      <c r="E8173" s="5" t="s">
        <v>8694</v>
      </c>
    </row>
    <row r="8174" spans="5:5" x14ac:dyDescent="0.25">
      <c r="E8174" s="5" t="s">
        <v>8695</v>
      </c>
    </row>
    <row r="8175" spans="5:5" x14ac:dyDescent="0.25">
      <c r="E8175" s="5" t="s">
        <v>8696</v>
      </c>
    </row>
    <row r="8176" spans="5:5" x14ac:dyDescent="0.25">
      <c r="E8176" s="5" t="s">
        <v>8697</v>
      </c>
    </row>
    <row r="8177" spans="5:5" x14ac:dyDescent="0.25">
      <c r="E8177" s="5" t="s">
        <v>8698</v>
      </c>
    </row>
    <row r="8178" spans="5:5" x14ac:dyDescent="0.25">
      <c r="E8178" s="5" t="s">
        <v>8699</v>
      </c>
    </row>
    <row r="8179" spans="5:5" x14ac:dyDescent="0.25">
      <c r="E8179" s="5" t="s">
        <v>8700</v>
      </c>
    </row>
    <row r="8180" spans="5:5" x14ac:dyDescent="0.25">
      <c r="E8180" s="5" t="s">
        <v>8701</v>
      </c>
    </row>
    <row r="8181" spans="5:5" x14ac:dyDescent="0.25">
      <c r="E8181" s="5" t="s">
        <v>8702</v>
      </c>
    </row>
    <row r="8182" spans="5:5" x14ac:dyDescent="0.25">
      <c r="E8182" s="5" t="s">
        <v>8703</v>
      </c>
    </row>
    <row r="8183" spans="5:5" x14ac:dyDescent="0.25">
      <c r="E8183" s="5" t="s">
        <v>8704</v>
      </c>
    </row>
    <row r="8184" spans="5:5" x14ac:dyDescent="0.25">
      <c r="E8184" s="5" t="s">
        <v>8705</v>
      </c>
    </row>
    <row r="8185" spans="5:5" x14ac:dyDescent="0.25">
      <c r="E8185" s="5" t="s">
        <v>8706</v>
      </c>
    </row>
    <row r="8186" spans="5:5" x14ac:dyDescent="0.25">
      <c r="E8186" s="5" t="s">
        <v>8707</v>
      </c>
    </row>
    <row r="8187" spans="5:5" x14ac:dyDescent="0.25">
      <c r="E8187" s="5" t="s">
        <v>8708</v>
      </c>
    </row>
    <row r="8188" spans="5:5" x14ac:dyDescent="0.25">
      <c r="E8188" s="5" t="s">
        <v>8709</v>
      </c>
    </row>
    <row r="8189" spans="5:5" x14ac:dyDescent="0.25">
      <c r="E8189" s="5" t="s">
        <v>8710</v>
      </c>
    </row>
    <row r="8190" spans="5:5" x14ac:dyDescent="0.25">
      <c r="E8190" s="5" t="s">
        <v>8711</v>
      </c>
    </row>
    <row r="8191" spans="5:5" x14ac:dyDescent="0.25">
      <c r="E8191" s="5" t="s">
        <v>8712</v>
      </c>
    </row>
    <row r="8192" spans="5:5" x14ac:dyDescent="0.25">
      <c r="E8192" s="5" t="s">
        <v>8713</v>
      </c>
    </row>
    <row r="8193" spans="5:5" x14ac:dyDescent="0.25">
      <c r="E8193" s="5" t="s">
        <v>8714</v>
      </c>
    </row>
    <row r="8194" spans="5:5" x14ac:dyDescent="0.25">
      <c r="E8194" s="5" t="s">
        <v>8715</v>
      </c>
    </row>
    <row r="8195" spans="5:5" x14ac:dyDescent="0.25">
      <c r="E8195" s="5" t="s">
        <v>8716</v>
      </c>
    </row>
    <row r="8196" spans="5:5" x14ac:dyDescent="0.25">
      <c r="E8196" s="5" t="s">
        <v>8717</v>
      </c>
    </row>
    <row r="8197" spans="5:5" x14ac:dyDescent="0.25">
      <c r="E8197" s="5" t="s">
        <v>8718</v>
      </c>
    </row>
    <row r="8198" spans="5:5" x14ac:dyDescent="0.25">
      <c r="E8198" s="5" t="s">
        <v>8719</v>
      </c>
    </row>
    <row r="8199" spans="5:5" x14ac:dyDescent="0.25">
      <c r="E8199" s="5" t="s">
        <v>8720</v>
      </c>
    </row>
    <row r="8200" spans="5:5" x14ac:dyDescent="0.25">
      <c r="E8200" s="5" t="s">
        <v>8721</v>
      </c>
    </row>
    <row r="8201" spans="5:5" x14ac:dyDescent="0.25">
      <c r="E8201" s="5" t="s">
        <v>8722</v>
      </c>
    </row>
    <row r="8202" spans="5:5" x14ac:dyDescent="0.25">
      <c r="E8202" s="5" t="s">
        <v>8723</v>
      </c>
    </row>
    <row r="8203" spans="5:5" x14ac:dyDescent="0.25">
      <c r="E8203" s="5" t="s">
        <v>8724</v>
      </c>
    </row>
    <row r="8204" spans="5:5" x14ac:dyDescent="0.25">
      <c r="E8204" s="5" t="s">
        <v>8725</v>
      </c>
    </row>
    <row r="8205" spans="5:5" x14ac:dyDescent="0.25">
      <c r="E8205" s="5" t="s">
        <v>8726</v>
      </c>
    </row>
    <row r="8206" spans="5:5" x14ac:dyDescent="0.25">
      <c r="E8206" s="5" t="s">
        <v>8727</v>
      </c>
    </row>
    <row r="8207" spans="5:5" x14ac:dyDescent="0.25">
      <c r="E8207" s="5" t="s">
        <v>8728</v>
      </c>
    </row>
    <row r="8208" spans="5:5" x14ac:dyDescent="0.25">
      <c r="E8208" s="5" t="s">
        <v>8729</v>
      </c>
    </row>
    <row r="8209" spans="5:5" x14ac:dyDescent="0.25">
      <c r="E8209" s="5" t="s">
        <v>8730</v>
      </c>
    </row>
    <row r="8210" spans="5:5" x14ac:dyDescent="0.25">
      <c r="E8210" s="5" t="s">
        <v>8731</v>
      </c>
    </row>
    <row r="8211" spans="5:5" x14ac:dyDescent="0.25">
      <c r="E8211" s="5" t="s">
        <v>8732</v>
      </c>
    </row>
    <row r="8212" spans="5:5" x14ac:dyDescent="0.25">
      <c r="E8212" s="5" t="s">
        <v>8733</v>
      </c>
    </row>
    <row r="8213" spans="5:5" x14ac:dyDescent="0.25">
      <c r="E8213" s="5" t="s">
        <v>8734</v>
      </c>
    </row>
    <row r="8214" spans="5:5" x14ac:dyDescent="0.25">
      <c r="E8214" s="5" t="s">
        <v>8735</v>
      </c>
    </row>
    <row r="8215" spans="5:5" x14ac:dyDescent="0.25">
      <c r="E8215" s="5" t="s">
        <v>8736</v>
      </c>
    </row>
    <row r="8216" spans="5:5" x14ac:dyDescent="0.25">
      <c r="E8216" s="5" t="s">
        <v>8737</v>
      </c>
    </row>
    <row r="8217" spans="5:5" x14ac:dyDescent="0.25">
      <c r="E8217" s="5" t="s">
        <v>8738</v>
      </c>
    </row>
    <row r="8218" spans="5:5" x14ac:dyDescent="0.25">
      <c r="E8218" s="5" t="s">
        <v>8739</v>
      </c>
    </row>
    <row r="8219" spans="5:5" x14ac:dyDescent="0.25">
      <c r="E8219" s="5" t="s">
        <v>8740</v>
      </c>
    </row>
    <row r="8220" spans="5:5" x14ac:dyDescent="0.25">
      <c r="E8220" s="5" t="s">
        <v>8741</v>
      </c>
    </row>
    <row r="8221" spans="5:5" x14ac:dyDescent="0.25">
      <c r="E8221" s="5" t="s">
        <v>8742</v>
      </c>
    </row>
    <row r="8222" spans="5:5" x14ac:dyDescent="0.25">
      <c r="E8222" s="5" t="s">
        <v>8743</v>
      </c>
    </row>
    <row r="8223" spans="5:5" x14ac:dyDescent="0.25">
      <c r="E8223" s="5" t="s">
        <v>8744</v>
      </c>
    </row>
    <row r="8224" spans="5:5" x14ac:dyDescent="0.25">
      <c r="E8224" s="5" t="s">
        <v>8745</v>
      </c>
    </row>
    <row r="8225" spans="5:5" x14ac:dyDescent="0.25">
      <c r="E8225" s="5" t="s">
        <v>8746</v>
      </c>
    </row>
    <row r="8226" spans="5:5" x14ac:dyDescent="0.25">
      <c r="E8226" s="5" t="s">
        <v>8747</v>
      </c>
    </row>
    <row r="8227" spans="5:5" x14ac:dyDescent="0.25">
      <c r="E8227" s="5" t="s">
        <v>8748</v>
      </c>
    </row>
    <row r="8228" spans="5:5" x14ac:dyDescent="0.25">
      <c r="E8228" s="5" t="s">
        <v>8749</v>
      </c>
    </row>
    <row r="8229" spans="5:5" x14ac:dyDescent="0.25">
      <c r="E8229" s="5" t="s">
        <v>8750</v>
      </c>
    </row>
    <row r="8230" spans="5:5" x14ac:dyDescent="0.25">
      <c r="E8230" s="5" t="s">
        <v>8751</v>
      </c>
    </row>
    <row r="8231" spans="5:5" x14ac:dyDescent="0.25">
      <c r="E8231" s="5" t="s">
        <v>8752</v>
      </c>
    </row>
    <row r="8232" spans="5:5" x14ac:dyDescent="0.25">
      <c r="E8232" s="5" t="s">
        <v>8753</v>
      </c>
    </row>
    <row r="8233" spans="5:5" x14ac:dyDescent="0.25">
      <c r="E8233" s="5" t="s">
        <v>8754</v>
      </c>
    </row>
    <row r="8234" spans="5:5" x14ac:dyDescent="0.25">
      <c r="E8234" s="5" t="s">
        <v>8755</v>
      </c>
    </row>
    <row r="8235" spans="5:5" x14ac:dyDescent="0.25">
      <c r="E8235" s="5" t="s">
        <v>8756</v>
      </c>
    </row>
    <row r="8236" spans="5:5" x14ac:dyDescent="0.25">
      <c r="E8236" s="5" t="s">
        <v>8757</v>
      </c>
    </row>
    <row r="8237" spans="5:5" x14ac:dyDescent="0.25">
      <c r="E8237" s="5" t="s">
        <v>8758</v>
      </c>
    </row>
    <row r="8238" spans="5:5" x14ac:dyDescent="0.25">
      <c r="E8238" s="5" t="s">
        <v>8759</v>
      </c>
    </row>
    <row r="8239" spans="5:5" x14ac:dyDescent="0.25">
      <c r="E8239" s="5" t="s">
        <v>8760</v>
      </c>
    </row>
    <row r="8240" spans="5:5" x14ac:dyDescent="0.25">
      <c r="E8240" s="5" t="s">
        <v>8761</v>
      </c>
    </row>
    <row r="8241" spans="5:5" x14ac:dyDescent="0.25">
      <c r="E8241" s="5" t="s">
        <v>8762</v>
      </c>
    </row>
    <row r="8242" spans="5:5" x14ac:dyDescent="0.25">
      <c r="E8242" s="5" t="s">
        <v>8763</v>
      </c>
    </row>
    <row r="8243" spans="5:5" x14ac:dyDescent="0.25">
      <c r="E8243" s="5" t="s">
        <v>8764</v>
      </c>
    </row>
    <row r="8244" spans="5:5" x14ac:dyDescent="0.25">
      <c r="E8244" s="5" t="s">
        <v>8765</v>
      </c>
    </row>
    <row r="8245" spans="5:5" x14ac:dyDescent="0.25">
      <c r="E8245" s="5" t="s">
        <v>8766</v>
      </c>
    </row>
    <row r="8246" spans="5:5" x14ac:dyDescent="0.25">
      <c r="E8246" s="5" t="s">
        <v>8767</v>
      </c>
    </row>
    <row r="8247" spans="5:5" x14ac:dyDescent="0.25">
      <c r="E8247" s="5" t="s">
        <v>8768</v>
      </c>
    </row>
    <row r="8248" spans="5:5" x14ac:dyDescent="0.25">
      <c r="E8248" s="5" t="s">
        <v>8769</v>
      </c>
    </row>
    <row r="8249" spans="5:5" x14ac:dyDescent="0.25">
      <c r="E8249" s="5" t="s">
        <v>8770</v>
      </c>
    </row>
    <row r="8250" spans="5:5" x14ac:dyDescent="0.25">
      <c r="E8250" s="5" t="s">
        <v>8771</v>
      </c>
    </row>
    <row r="8251" spans="5:5" x14ac:dyDescent="0.25">
      <c r="E8251" s="5" t="s">
        <v>8772</v>
      </c>
    </row>
    <row r="8252" spans="5:5" x14ac:dyDescent="0.25">
      <c r="E8252" s="5" t="s">
        <v>8773</v>
      </c>
    </row>
    <row r="8253" spans="5:5" x14ac:dyDescent="0.25">
      <c r="E8253" s="5" t="s">
        <v>8774</v>
      </c>
    </row>
    <row r="8254" spans="5:5" x14ac:dyDescent="0.25">
      <c r="E8254" s="5" t="s">
        <v>8775</v>
      </c>
    </row>
    <row r="8255" spans="5:5" x14ac:dyDescent="0.25">
      <c r="E8255" s="5" t="s">
        <v>8776</v>
      </c>
    </row>
    <row r="8256" spans="5:5" x14ac:dyDescent="0.25">
      <c r="E8256" s="5" t="s">
        <v>8777</v>
      </c>
    </row>
    <row r="8257" spans="5:5" x14ac:dyDescent="0.25">
      <c r="E8257" s="5" t="s">
        <v>8778</v>
      </c>
    </row>
    <row r="8258" spans="5:5" x14ac:dyDescent="0.25">
      <c r="E8258" s="5" t="s">
        <v>8779</v>
      </c>
    </row>
    <row r="8259" spans="5:5" x14ac:dyDescent="0.25">
      <c r="E8259" s="5" t="s">
        <v>8780</v>
      </c>
    </row>
    <row r="8260" spans="5:5" x14ac:dyDescent="0.25">
      <c r="E8260" s="5" t="s">
        <v>8781</v>
      </c>
    </row>
    <row r="8261" spans="5:5" x14ac:dyDescent="0.25">
      <c r="E8261" s="5" t="s">
        <v>8782</v>
      </c>
    </row>
    <row r="8262" spans="5:5" x14ac:dyDescent="0.25">
      <c r="E8262" s="5" t="s">
        <v>8783</v>
      </c>
    </row>
    <row r="8263" spans="5:5" x14ac:dyDescent="0.25">
      <c r="E8263" s="5" t="s">
        <v>8784</v>
      </c>
    </row>
    <row r="8264" spans="5:5" x14ac:dyDescent="0.25">
      <c r="E8264" s="5" t="s">
        <v>8785</v>
      </c>
    </row>
    <row r="8265" spans="5:5" x14ac:dyDescent="0.25">
      <c r="E8265" s="5" t="s">
        <v>8786</v>
      </c>
    </row>
    <row r="8266" spans="5:5" x14ac:dyDescent="0.25">
      <c r="E8266" s="5" t="s">
        <v>8787</v>
      </c>
    </row>
    <row r="8267" spans="5:5" x14ac:dyDescent="0.25">
      <c r="E8267" s="5" t="s">
        <v>8788</v>
      </c>
    </row>
    <row r="8268" spans="5:5" x14ac:dyDescent="0.25">
      <c r="E8268" s="5" t="s">
        <v>8789</v>
      </c>
    </row>
    <row r="8269" spans="5:5" x14ac:dyDescent="0.25">
      <c r="E8269" s="5" t="s">
        <v>8790</v>
      </c>
    </row>
    <row r="8270" spans="5:5" x14ac:dyDescent="0.25">
      <c r="E8270" s="5" t="s">
        <v>8791</v>
      </c>
    </row>
    <row r="8271" spans="5:5" x14ac:dyDescent="0.25">
      <c r="E8271" s="5" t="s">
        <v>8792</v>
      </c>
    </row>
    <row r="8272" spans="5:5" x14ac:dyDescent="0.25">
      <c r="E8272" s="5" t="s">
        <v>8793</v>
      </c>
    </row>
    <row r="8273" spans="5:5" x14ac:dyDescent="0.25">
      <c r="E8273" s="5" t="s">
        <v>8794</v>
      </c>
    </row>
    <row r="8274" spans="5:5" x14ac:dyDescent="0.25">
      <c r="E8274" s="5" t="s">
        <v>8795</v>
      </c>
    </row>
    <row r="8275" spans="5:5" x14ac:dyDescent="0.25">
      <c r="E8275" s="5" t="s">
        <v>8796</v>
      </c>
    </row>
    <row r="8276" spans="5:5" x14ac:dyDescent="0.25">
      <c r="E8276" s="5" t="s">
        <v>8797</v>
      </c>
    </row>
    <row r="8277" spans="5:5" x14ac:dyDescent="0.25">
      <c r="E8277" s="5" t="s">
        <v>8798</v>
      </c>
    </row>
    <row r="8278" spans="5:5" x14ac:dyDescent="0.25">
      <c r="E8278" s="5" t="s">
        <v>8799</v>
      </c>
    </row>
    <row r="8279" spans="5:5" x14ac:dyDescent="0.25">
      <c r="E8279" s="5" t="s">
        <v>8800</v>
      </c>
    </row>
    <row r="8280" spans="5:5" x14ac:dyDescent="0.25">
      <c r="E8280" s="5" t="s">
        <v>8801</v>
      </c>
    </row>
    <row r="8281" spans="5:5" x14ac:dyDescent="0.25">
      <c r="E8281" s="5" t="s">
        <v>8802</v>
      </c>
    </row>
    <row r="8282" spans="5:5" x14ac:dyDescent="0.25">
      <c r="E8282" s="5" t="s">
        <v>8803</v>
      </c>
    </row>
    <row r="8283" spans="5:5" x14ac:dyDescent="0.25">
      <c r="E8283" s="5" t="s">
        <v>8804</v>
      </c>
    </row>
    <row r="8284" spans="5:5" x14ac:dyDescent="0.25">
      <c r="E8284" s="5" t="s">
        <v>8805</v>
      </c>
    </row>
    <row r="8285" spans="5:5" x14ac:dyDescent="0.25">
      <c r="E8285" s="5" t="s">
        <v>8806</v>
      </c>
    </row>
    <row r="8286" spans="5:5" x14ac:dyDescent="0.25">
      <c r="E8286" s="5" t="s">
        <v>8807</v>
      </c>
    </row>
    <row r="8287" spans="5:5" x14ac:dyDescent="0.25">
      <c r="E8287" s="5" t="s">
        <v>8808</v>
      </c>
    </row>
    <row r="8288" spans="5:5" x14ac:dyDescent="0.25">
      <c r="E8288" s="5" t="s">
        <v>8809</v>
      </c>
    </row>
    <row r="8289" spans="5:5" x14ac:dyDescent="0.25">
      <c r="E8289" s="5" t="s">
        <v>8810</v>
      </c>
    </row>
    <row r="8290" spans="5:5" x14ac:dyDescent="0.25">
      <c r="E8290" s="5" t="s">
        <v>8811</v>
      </c>
    </row>
    <row r="8291" spans="5:5" x14ac:dyDescent="0.25">
      <c r="E8291" s="5" t="s">
        <v>8812</v>
      </c>
    </row>
    <row r="8292" spans="5:5" x14ac:dyDescent="0.25">
      <c r="E8292" s="5" t="s">
        <v>8813</v>
      </c>
    </row>
    <row r="8293" spans="5:5" x14ac:dyDescent="0.25">
      <c r="E8293" s="5" t="s">
        <v>8814</v>
      </c>
    </row>
    <row r="8294" spans="5:5" x14ac:dyDescent="0.25">
      <c r="E8294" s="5" t="s">
        <v>8815</v>
      </c>
    </row>
    <row r="8295" spans="5:5" x14ac:dyDescent="0.25">
      <c r="E8295" s="5" t="s">
        <v>8816</v>
      </c>
    </row>
    <row r="8296" spans="5:5" x14ac:dyDescent="0.25">
      <c r="E8296" s="5" t="s">
        <v>8817</v>
      </c>
    </row>
    <row r="8297" spans="5:5" x14ac:dyDescent="0.25">
      <c r="E8297" s="5" t="s">
        <v>8818</v>
      </c>
    </row>
    <row r="8298" spans="5:5" x14ac:dyDescent="0.25">
      <c r="E8298" s="5" t="s">
        <v>8819</v>
      </c>
    </row>
    <row r="8299" spans="5:5" x14ac:dyDescent="0.25">
      <c r="E8299" s="5" t="s">
        <v>8820</v>
      </c>
    </row>
    <row r="8300" spans="5:5" x14ac:dyDescent="0.25">
      <c r="E8300" s="5" t="s">
        <v>8821</v>
      </c>
    </row>
    <row r="8301" spans="5:5" x14ac:dyDescent="0.25">
      <c r="E8301" s="5" t="s">
        <v>8822</v>
      </c>
    </row>
    <row r="8302" spans="5:5" x14ac:dyDescent="0.25">
      <c r="E8302" s="5" t="s">
        <v>8823</v>
      </c>
    </row>
    <row r="8303" spans="5:5" x14ac:dyDescent="0.25">
      <c r="E8303" s="5" t="s">
        <v>8824</v>
      </c>
    </row>
    <row r="8304" spans="5:5" x14ac:dyDescent="0.25">
      <c r="E8304" s="5" t="s">
        <v>8825</v>
      </c>
    </row>
    <row r="8305" spans="5:5" x14ac:dyDescent="0.25">
      <c r="E8305" s="5" t="s">
        <v>8826</v>
      </c>
    </row>
    <row r="8306" spans="5:5" x14ac:dyDescent="0.25">
      <c r="E8306" s="5" t="s">
        <v>8827</v>
      </c>
    </row>
    <row r="8307" spans="5:5" x14ac:dyDescent="0.25">
      <c r="E8307" s="5" t="s">
        <v>8828</v>
      </c>
    </row>
    <row r="8308" spans="5:5" x14ac:dyDescent="0.25">
      <c r="E8308" s="5" t="s">
        <v>8829</v>
      </c>
    </row>
    <row r="8309" spans="5:5" x14ac:dyDescent="0.25">
      <c r="E8309" s="5" t="s">
        <v>8830</v>
      </c>
    </row>
    <row r="8310" spans="5:5" x14ac:dyDescent="0.25">
      <c r="E8310" s="5" t="s">
        <v>8831</v>
      </c>
    </row>
    <row r="8311" spans="5:5" x14ac:dyDescent="0.25">
      <c r="E8311" s="5" t="s">
        <v>8832</v>
      </c>
    </row>
    <row r="8312" spans="5:5" x14ac:dyDescent="0.25">
      <c r="E8312" s="5" t="s">
        <v>8833</v>
      </c>
    </row>
    <row r="8313" spans="5:5" x14ac:dyDescent="0.25">
      <c r="E8313" s="5" t="s">
        <v>8834</v>
      </c>
    </row>
    <row r="8314" spans="5:5" x14ac:dyDescent="0.25">
      <c r="E8314" s="5" t="s">
        <v>8835</v>
      </c>
    </row>
    <row r="8315" spans="5:5" x14ac:dyDescent="0.25">
      <c r="E8315" s="5" t="s">
        <v>8836</v>
      </c>
    </row>
    <row r="8316" spans="5:5" x14ac:dyDescent="0.25">
      <c r="E8316" s="5" t="s">
        <v>8837</v>
      </c>
    </row>
    <row r="8317" spans="5:5" x14ac:dyDescent="0.25">
      <c r="E8317" s="5" t="s">
        <v>8838</v>
      </c>
    </row>
    <row r="8318" spans="5:5" x14ac:dyDescent="0.25">
      <c r="E8318" s="5" t="s">
        <v>8839</v>
      </c>
    </row>
    <row r="8319" spans="5:5" x14ac:dyDescent="0.25">
      <c r="E8319" s="5" t="s">
        <v>8840</v>
      </c>
    </row>
    <row r="8320" spans="5:5" x14ac:dyDescent="0.25">
      <c r="E8320" s="5" t="s">
        <v>8841</v>
      </c>
    </row>
    <row r="8321" spans="5:5" x14ac:dyDescent="0.25">
      <c r="E8321" s="5" t="s">
        <v>8842</v>
      </c>
    </row>
    <row r="8322" spans="5:5" x14ac:dyDescent="0.25">
      <c r="E8322" s="5" t="s">
        <v>8843</v>
      </c>
    </row>
    <row r="8323" spans="5:5" x14ac:dyDescent="0.25">
      <c r="E8323" s="5" t="s">
        <v>8844</v>
      </c>
    </row>
    <row r="8324" spans="5:5" x14ac:dyDescent="0.25">
      <c r="E8324" s="5" t="s">
        <v>8845</v>
      </c>
    </row>
    <row r="8325" spans="5:5" x14ac:dyDescent="0.25">
      <c r="E8325" s="5" t="s">
        <v>8846</v>
      </c>
    </row>
    <row r="8326" spans="5:5" x14ac:dyDescent="0.25">
      <c r="E8326" s="5" t="s">
        <v>8847</v>
      </c>
    </row>
    <row r="8327" spans="5:5" x14ac:dyDescent="0.25">
      <c r="E8327" s="5" t="s">
        <v>8848</v>
      </c>
    </row>
    <row r="8328" spans="5:5" x14ac:dyDescent="0.25">
      <c r="E8328" s="5" t="s">
        <v>8849</v>
      </c>
    </row>
    <row r="8329" spans="5:5" x14ac:dyDescent="0.25">
      <c r="E8329" s="5" t="s">
        <v>8850</v>
      </c>
    </row>
    <row r="8330" spans="5:5" x14ac:dyDescent="0.25">
      <c r="E8330" s="5" t="s">
        <v>8851</v>
      </c>
    </row>
    <row r="8331" spans="5:5" x14ac:dyDescent="0.25">
      <c r="E8331" s="5" t="s">
        <v>8852</v>
      </c>
    </row>
    <row r="8332" spans="5:5" x14ac:dyDescent="0.25">
      <c r="E8332" s="5" t="s">
        <v>8853</v>
      </c>
    </row>
    <row r="8333" spans="5:5" x14ac:dyDescent="0.25">
      <c r="E8333" s="5" t="s">
        <v>8854</v>
      </c>
    </row>
    <row r="8334" spans="5:5" x14ac:dyDescent="0.25">
      <c r="E8334" s="5" t="s">
        <v>8855</v>
      </c>
    </row>
    <row r="8335" spans="5:5" x14ac:dyDescent="0.25">
      <c r="E8335" s="5" t="s">
        <v>8856</v>
      </c>
    </row>
    <row r="8336" spans="5:5" x14ac:dyDescent="0.25">
      <c r="E8336" s="5" t="s">
        <v>8857</v>
      </c>
    </row>
    <row r="8337" spans="5:5" x14ac:dyDescent="0.25">
      <c r="E8337" s="5" t="s">
        <v>8858</v>
      </c>
    </row>
    <row r="8338" spans="5:5" x14ac:dyDescent="0.25">
      <c r="E8338" s="5" t="s">
        <v>8859</v>
      </c>
    </row>
    <row r="8339" spans="5:5" x14ac:dyDescent="0.25">
      <c r="E8339" s="5" t="s">
        <v>8860</v>
      </c>
    </row>
    <row r="8340" spans="5:5" x14ac:dyDescent="0.25">
      <c r="E8340" s="5" t="s">
        <v>8861</v>
      </c>
    </row>
    <row r="8341" spans="5:5" x14ac:dyDescent="0.25">
      <c r="E8341" s="5" t="s">
        <v>8862</v>
      </c>
    </row>
    <row r="8342" spans="5:5" x14ac:dyDescent="0.25">
      <c r="E8342" s="5" t="s">
        <v>8863</v>
      </c>
    </row>
    <row r="8343" spans="5:5" x14ac:dyDescent="0.25">
      <c r="E8343" s="5" t="s">
        <v>8864</v>
      </c>
    </row>
    <row r="8344" spans="5:5" x14ac:dyDescent="0.25">
      <c r="E8344" s="5" t="s">
        <v>8865</v>
      </c>
    </row>
    <row r="8345" spans="5:5" x14ac:dyDescent="0.25">
      <c r="E8345" s="5" t="s">
        <v>8866</v>
      </c>
    </row>
    <row r="8346" spans="5:5" x14ac:dyDescent="0.25">
      <c r="E8346" s="5" t="s">
        <v>8867</v>
      </c>
    </row>
    <row r="8347" spans="5:5" x14ac:dyDescent="0.25">
      <c r="E8347" s="5" t="s">
        <v>8868</v>
      </c>
    </row>
    <row r="8348" spans="5:5" x14ac:dyDescent="0.25">
      <c r="E8348" s="5" t="s">
        <v>8869</v>
      </c>
    </row>
    <row r="8349" spans="5:5" x14ac:dyDescent="0.25">
      <c r="E8349" s="5" t="s">
        <v>8870</v>
      </c>
    </row>
    <row r="8350" spans="5:5" x14ac:dyDescent="0.25">
      <c r="E8350" s="5" t="s">
        <v>8871</v>
      </c>
    </row>
    <row r="8351" spans="5:5" x14ac:dyDescent="0.25">
      <c r="E8351" s="5" t="s">
        <v>8872</v>
      </c>
    </row>
    <row r="8352" spans="5:5" x14ac:dyDescent="0.25">
      <c r="E8352" s="5" t="s">
        <v>8873</v>
      </c>
    </row>
    <row r="8353" spans="5:5" x14ac:dyDescent="0.25">
      <c r="E8353" s="5" t="s">
        <v>8874</v>
      </c>
    </row>
    <row r="8354" spans="5:5" x14ac:dyDescent="0.25">
      <c r="E8354" s="5" t="s">
        <v>8875</v>
      </c>
    </row>
    <row r="8355" spans="5:5" x14ac:dyDescent="0.25">
      <c r="E8355" s="5" t="s">
        <v>8876</v>
      </c>
    </row>
    <row r="8356" spans="5:5" x14ac:dyDescent="0.25">
      <c r="E8356" s="5" t="s">
        <v>8877</v>
      </c>
    </row>
    <row r="8357" spans="5:5" x14ac:dyDescent="0.25">
      <c r="E8357" s="5" t="s">
        <v>8878</v>
      </c>
    </row>
    <row r="8358" spans="5:5" x14ac:dyDescent="0.25">
      <c r="E8358" s="5" t="s">
        <v>8879</v>
      </c>
    </row>
    <row r="8359" spans="5:5" x14ac:dyDescent="0.25">
      <c r="E8359" s="5" t="s">
        <v>8880</v>
      </c>
    </row>
    <row r="8360" spans="5:5" x14ac:dyDescent="0.25">
      <c r="E8360" s="5" t="s">
        <v>8881</v>
      </c>
    </row>
    <row r="8361" spans="5:5" x14ac:dyDescent="0.25">
      <c r="E8361" s="5" t="s">
        <v>8882</v>
      </c>
    </row>
    <row r="8362" spans="5:5" x14ac:dyDescent="0.25">
      <c r="E8362" s="5" t="s">
        <v>8883</v>
      </c>
    </row>
    <row r="8363" spans="5:5" x14ac:dyDescent="0.25">
      <c r="E8363" s="5" t="s">
        <v>8884</v>
      </c>
    </row>
    <row r="8364" spans="5:5" x14ac:dyDescent="0.25">
      <c r="E8364" s="5" t="s">
        <v>8885</v>
      </c>
    </row>
    <row r="8365" spans="5:5" x14ac:dyDescent="0.25">
      <c r="E8365" s="5" t="s">
        <v>8886</v>
      </c>
    </row>
    <row r="8366" spans="5:5" x14ac:dyDescent="0.25">
      <c r="E8366" s="5" t="s">
        <v>8887</v>
      </c>
    </row>
    <row r="8367" spans="5:5" x14ac:dyDescent="0.25">
      <c r="E8367" s="5" t="s">
        <v>8888</v>
      </c>
    </row>
    <row r="8368" spans="5:5" x14ac:dyDescent="0.25">
      <c r="E8368" s="5" t="s">
        <v>8889</v>
      </c>
    </row>
    <row r="8369" spans="5:5" x14ac:dyDescent="0.25">
      <c r="E8369" s="5" t="s">
        <v>8890</v>
      </c>
    </row>
    <row r="8370" spans="5:5" x14ac:dyDescent="0.25">
      <c r="E8370" s="5" t="s">
        <v>8891</v>
      </c>
    </row>
    <row r="8371" spans="5:5" x14ac:dyDescent="0.25">
      <c r="E8371" s="5" t="s">
        <v>8892</v>
      </c>
    </row>
    <row r="8372" spans="5:5" x14ac:dyDescent="0.25">
      <c r="E8372" s="5" t="s">
        <v>8893</v>
      </c>
    </row>
    <row r="8373" spans="5:5" x14ac:dyDescent="0.25">
      <c r="E8373" s="5" t="s">
        <v>8894</v>
      </c>
    </row>
    <row r="8374" spans="5:5" x14ac:dyDescent="0.25">
      <c r="E8374" s="5" t="s">
        <v>8895</v>
      </c>
    </row>
    <row r="8375" spans="5:5" x14ac:dyDescent="0.25">
      <c r="E8375" s="5" t="s">
        <v>8896</v>
      </c>
    </row>
    <row r="8376" spans="5:5" x14ac:dyDescent="0.25">
      <c r="E8376" s="5" t="s">
        <v>8897</v>
      </c>
    </row>
    <row r="8377" spans="5:5" x14ac:dyDescent="0.25">
      <c r="E8377" s="5" t="s">
        <v>8898</v>
      </c>
    </row>
    <row r="8378" spans="5:5" x14ac:dyDescent="0.25">
      <c r="E8378" s="5" t="s">
        <v>8899</v>
      </c>
    </row>
    <row r="8379" spans="5:5" x14ac:dyDescent="0.25">
      <c r="E8379" s="5" t="s">
        <v>8900</v>
      </c>
    </row>
    <row r="8380" spans="5:5" x14ac:dyDescent="0.25">
      <c r="E8380" s="5" t="s">
        <v>8901</v>
      </c>
    </row>
    <row r="8381" spans="5:5" x14ac:dyDescent="0.25">
      <c r="E8381" s="5" t="s">
        <v>8902</v>
      </c>
    </row>
    <row r="8382" spans="5:5" x14ac:dyDescent="0.25">
      <c r="E8382" s="5" t="s">
        <v>8903</v>
      </c>
    </row>
    <row r="8383" spans="5:5" x14ac:dyDescent="0.25">
      <c r="E8383" s="5" t="s">
        <v>8904</v>
      </c>
    </row>
    <row r="8384" spans="5:5" x14ac:dyDescent="0.25">
      <c r="E8384" s="5" t="s">
        <v>8905</v>
      </c>
    </row>
    <row r="8385" spans="5:5" x14ac:dyDescent="0.25">
      <c r="E8385" s="5" t="s">
        <v>8906</v>
      </c>
    </row>
    <row r="8386" spans="5:5" x14ac:dyDescent="0.25">
      <c r="E8386" s="5" t="s">
        <v>8907</v>
      </c>
    </row>
    <row r="8387" spans="5:5" x14ac:dyDescent="0.25">
      <c r="E8387" s="5" t="s">
        <v>8908</v>
      </c>
    </row>
    <row r="8388" spans="5:5" x14ac:dyDescent="0.25">
      <c r="E8388" s="5" t="s">
        <v>8909</v>
      </c>
    </row>
    <row r="8389" spans="5:5" x14ac:dyDescent="0.25">
      <c r="E8389" s="5" t="s">
        <v>8910</v>
      </c>
    </row>
    <row r="8390" spans="5:5" x14ac:dyDescent="0.25">
      <c r="E8390" s="5" t="s">
        <v>8911</v>
      </c>
    </row>
    <row r="8391" spans="5:5" x14ac:dyDescent="0.25">
      <c r="E8391" s="5" t="s">
        <v>8912</v>
      </c>
    </row>
    <row r="8392" spans="5:5" x14ac:dyDescent="0.25">
      <c r="E8392" s="5" t="s">
        <v>8913</v>
      </c>
    </row>
    <row r="8393" spans="5:5" x14ac:dyDescent="0.25">
      <c r="E8393" s="5" t="s">
        <v>8914</v>
      </c>
    </row>
    <row r="8394" spans="5:5" x14ac:dyDescent="0.25">
      <c r="E8394" s="5" t="s">
        <v>8915</v>
      </c>
    </row>
    <row r="8395" spans="5:5" x14ac:dyDescent="0.25">
      <c r="E8395" s="5" t="s">
        <v>8916</v>
      </c>
    </row>
    <row r="8396" spans="5:5" x14ac:dyDescent="0.25">
      <c r="E8396" s="5" t="s">
        <v>8917</v>
      </c>
    </row>
    <row r="8397" spans="5:5" x14ac:dyDescent="0.25">
      <c r="E8397" s="5" t="s">
        <v>8918</v>
      </c>
    </row>
    <row r="8398" spans="5:5" x14ac:dyDescent="0.25">
      <c r="E8398" s="5" t="s">
        <v>8919</v>
      </c>
    </row>
    <row r="8399" spans="5:5" x14ac:dyDescent="0.25">
      <c r="E8399" s="5" t="s">
        <v>8920</v>
      </c>
    </row>
    <row r="8400" spans="5:5" x14ac:dyDescent="0.25">
      <c r="E8400" s="5" t="s">
        <v>8921</v>
      </c>
    </row>
    <row r="8401" spans="5:5" x14ac:dyDescent="0.25">
      <c r="E8401" s="5" t="s">
        <v>8922</v>
      </c>
    </row>
    <row r="8402" spans="5:5" x14ac:dyDescent="0.25">
      <c r="E8402" s="5" t="s">
        <v>8923</v>
      </c>
    </row>
    <row r="8403" spans="5:5" x14ac:dyDescent="0.25">
      <c r="E8403" s="5" t="s">
        <v>8924</v>
      </c>
    </row>
    <row r="8404" spans="5:5" x14ac:dyDescent="0.25">
      <c r="E8404" s="5" t="s">
        <v>8925</v>
      </c>
    </row>
    <row r="8405" spans="5:5" x14ac:dyDescent="0.25">
      <c r="E8405" s="5" t="s">
        <v>8926</v>
      </c>
    </row>
    <row r="8406" spans="5:5" x14ac:dyDescent="0.25">
      <c r="E8406" s="5" t="s">
        <v>8927</v>
      </c>
    </row>
    <row r="8407" spans="5:5" x14ac:dyDescent="0.25">
      <c r="E8407" s="5" t="s">
        <v>8928</v>
      </c>
    </row>
    <row r="8408" spans="5:5" x14ac:dyDescent="0.25">
      <c r="E8408" s="5" t="s">
        <v>8929</v>
      </c>
    </row>
    <row r="8409" spans="5:5" x14ac:dyDescent="0.25">
      <c r="E8409" s="5" t="s">
        <v>8930</v>
      </c>
    </row>
    <row r="8410" spans="5:5" x14ac:dyDescent="0.25">
      <c r="E8410" s="5" t="s">
        <v>8931</v>
      </c>
    </row>
    <row r="8411" spans="5:5" x14ac:dyDescent="0.25">
      <c r="E8411" s="5" t="s">
        <v>8932</v>
      </c>
    </row>
    <row r="8412" spans="5:5" x14ac:dyDescent="0.25">
      <c r="E8412" s="5" t="s">
        <v>8933</v>
      </c>
    </row>
    <row r="8413" spans="5:5" x14ac:dyDescent="0.25">
      <c r="E8413" s="5" t="s">
        <v>8934</v>
      </c>
    </row>
    <row r="8414" spans="5:5" x14ac:dyDescent="0.25">
      <c r="E8414" s="5" t="s">
        <v>8935</v>
      </c>
    </row>
    <row r="8415" spans="5:5" x14ac:dyDescent="0.25">
      <c r="E8415" s="5" t="s">
        <v>8936</v>
      </c>
    </row>
    <row r="8416" spans="5:5" x14ac:dyDescent="0.25">
      <c r="E8416" s="5" t="s">
        <v>8937</v>
      </c>
    </row>
    <row r="8417" spans="5:5" x14ac:dyDescent="0.25">
      <c r="E8417" s="5" t="s">
        <v>8938</v>
      </c>
    </row>
    <row r="8418" spans="5:5" x14ac:dyDescent="0.25">
      <c r="E8418" s="5" t="s">
        <v>8939</v>
      </c>
    </row>
    <row r="8419" spans="5:5" x14ac:dyDescent="0.25">
      <c r="E8419" s="5" t="s">
        <v>8940</v>
      </c>
    </row>
    <row r="8420" spans="5:5" x14ac:dyDescent="0.25">
      <c r="E8420" s="5" t="s">
        <v>8941</v>
      </c>
    </row>
    <row r="8421" spans="5:5" x14ac:dyDescent="0.25">
      <c r="E8421" s="5" t="s">
        <v>8942</v>
      </c>
    </row>
    <row r="8422" spans="5:5" x14ac:dyDescent="0.25">
      <c r="E8422" s="5" t="s">
        <v>8943</v>
      </c>
    </row>
    <row r="8423" spans="5:5" x14ac:dyDescent="0.25">
      <c r="E8423" s="5" t="s">
        <v>8944</v>
      </c>
    </row>
    <row r="8424" spans="5:5" x14ac:dyDescent="0.25">
      <c r="E8424" s="5" t="s">
        <v>8945</v>
      </c>
    </row>
    <row r="8425" spans="5:5" x14ac:dyDescent="0.25">
      <c r="E8425" s="5" t="s">
        <v>8946</v>
      </c>
    </row>
    <row r="8426" spans="5:5" x14ac:dyDescent="0.25">
      <c r="E8426" s="5" t="s">
        <v>8947</v>
      </c>
    </row>
    <row r="8427" spans="5:5" x14ac:dyDescent="0.25">
      <c r="E8427" s="5" t="s">
        <v>8948</v>
      </c>
    </row>
    <row r="8428" spans="5:5" x14ac:dyDescent="0.25">
      <c r="E8428" s="5" t="s">
        <v>8949</v>
      </c>
    </row>
    <row r="8429" spans="5:5" x14ac:dyDescent="0.25">
      <c r="E8429" s="5" t="s">
        <v>8950</v>
      </c>
    </row>
    <row r="8430" spans="5:5" x14ac:dyDescent="0.25">
      <c r="E8430" s="5" t="s">
        <v>8951</v>
      </c>
    </row>
    <row r="8431" spans="5:5" x14ac:dyDescent="0.25">
      <c r="E8431" s="5" t="s">
        <v>8952</v>
      </c>
    </row>
    <row r="8432" spans="5:5" x14ac:dyDescent="0.25">
      <c r="E8432" s="5" t="s">
        <v>8953</v>
      </c>
    </row>
    <row r="8433" spans="5:5" x14ac:dyDescent="0.25">
      <c r="E8433" s="5" t="s">
        <v>8954</v>
      </c>
    </row>
    <row r="8434" spans="5:5" x14ac:dyDescent="0.25">
      <c r="E8434" s="5" t="s">
        <v>8955</v>
      </c>
    </row>
    <row r="8435" spans="5:5" x14ac:dyDescent="0.25">
      <c r="E8435" s="5" t="s">
        <v>8956</v>
      </c>
    </row>
    <row r="8436" spans="5:5" x14ac:dyDescent="0.25">
      <c r="E8436" s="5" t="s">
        <v>8957</v>
      </c>
    </row>
    <row r="8437" spans="5:5" x14ac:dyDescent="0.25">
      <c r="E8437" s="5" t="s">
        <v>8958</v>
      </c>
    </row>
    <row r="8438" spans="5:5" x14ac:dyDescent="0.25">
      <c r="E8438" s="5" t="s">
        <v>8959</v>
      </c>
    </row>
    <row r="8439" spans="5:5" x14ac:dyDescent="0.25">
      <c r="E8439" s="5" t="s">
        <v>8960</v>
      </c>
    </row>
    <row r="8440" spans="5:5" x14ac:dyDescent="0.25">
      <c r="E8440" s="5" t="s">
        <v>8961</v>
      </c>
    </row>
    <row r="8441" spans="5:5" x14ac:dyDescent="0.25">
      <c r="E8441" s="5" t="s">
        <v>8962</v>
      </c>
    </row>
    <row r="8442" spans="5:5" x14ac:dyDescent="0.25">
      <c r="E8442" s="5" t="s">
        <v>8963</v>
      </c>
    </row>
    <row r="8443" spans="5:5" x14ac:dyDescent="0.25">
      <c r="E8443" s="5" t="s">
        <v>8964</v>
      </c>
    </row>
    <row r="8444" spans="5:5" x14ac:dyDescent="0.25">
      <c r="E8444" s="5" t="s">
        <v>8965</v>
      </c>
    </row>
    <row r="8445" spans="5:5" x14ac:dyDescent="0.25">
      <c r="E8445" s="5" t="s">
        <v>8966</v>
      </c>
    </row>
    <row r="8446" spans="5:5" x14ac:dyDescent="0.25">
      <c r="E8446" s="5" t="s">
        <v>8967</v>
      </c>
    </row>
    <row r="8447" spans="5:5" x14ac:dyDescent="0.25">
      <c r="E8447" s="5" t="s">
        <v>8968</v>
      </c>
    </row>
    <row r="8448" spans="5:5" x14ac:dyDescent="0.25">
      <c r="E8448" s="5" t="s">
        <v>8969</v>
      </c>
    </row>
    <row r="8449" spans="5:5" x14ac:dyDescent="0.25">
      <c r="E8449" s="5" t="s">
        <v>8970</v>
      </c>
    </row>
    <row r="8450" spans="5:5" x14ac:dyDescent="0.25">
      <c r="E8450" s="5" t="s">
        <v>8971</v>
      </c>
    </row>
    <row r="8451" spans="5:5" x14ac:dyDescent="0.25">
      <c r="E8451" s="5" t="s">
        <v>8972</v>
      </c>
    </row>
    <row r="8452" spans="5:5" x14ac:dyDescent="0.25">
      <c r="E8452" s="5" t="s">
        <v>8973</v>
      </c>
    </row>
    <row r="8453" spans="5:5" x14ac:dyDescent="0.25">
      <c r="E8453" s="5" t="s">
        <v>8974</v>
      </c>
    </row>
    <row r="8454" spans="5:5" x14ac:dyDescent="0.25">
      <c r="E8454" s="5" t="s">
        <v>8975</v>
      </c>
    </row>
    <row r="8455" spans="5:5" x14ac:dyDescent="0.25">
      <c r="E8455" s="5" t="s">
        <v>8976</v>
      </c>
    </row>
    <row r="8456" spans="5:5" x14ac:dyDescent="0.25">
      <c r="E8456" s="5" t="s">
        <v>8977</v>
      </c>
    </row>
    <row r="8457" spans="5:5" x14ac:dyDescent="0.25">
      <c r="E8457" s="5" t="s">
        <v>8978</v>
      </c>
    </row>
    <row r="8458" spans="5:5" x14ac:dyDescent="0.25">
      <c r="E8458" s="5" t="s">
        <v>8979</v>
      </c>
    </row>
    <row r="8459" spans="5:5" x14ac:dyDescent="0.25">
      <c r="E8459" s="5" t="s">
        <v>8980</v>
      </c>
    </row>
    <row r="8460" spans="5:5" x14ac:dyDescent="0.25">
      <c r="E8460" s="5" t="s">
        <v>8981</v>
      </c>
    </row>
    <row r="8461" spans="5:5" x14ac:dyDescent="0.25">
      <c r="E8461" s="5" t="s">
        <v>8982</v>
      </c>
    </row>
    <row r="8462" spans="5:5" x14ac:dyDescent="0.25">
      <c r="E8462" s="5" t="s">
        <v>8983</v>
      </c>
    </row>
    <row r="8463" spans="5:5" x14ac:dyDescent="0.25">
      <c r="E8463" s="5" t="s">
        <v>8984</v>
      </c>
    </row>
    <row r="8464" spans="5:5" x14ac:dyDescent="0.25">
      <c r="E8464" s="5" t="s">
        <v>8985</v>
      </c>
    </row>
    <row r="8465" spans="5:5" x14ac:dyDescent="0.25">
      <c r="E8465" s="5" t="s">
        <v>8986</v>
      </c>
    </row>
    <row r="8466" spans="5:5" x14ac:dyDescent="0.25">
      <c r="E8466" s="5" t="s">
        <v>8987</v>
      </c>
    </row>
    <row r="8467" spans="5:5" x14ac:dyDescent="0.25">
      <c r="E8467" s="5" t="s">
        <v>8988</v>
      </c>
    </row>
    <row r="8468" spans="5:5" x14ac:dyDescent="0.25">
      <c r="E8468" s="5" t="s">
        <v>8989</v>
      </c>
    </row>
    <row r="8469" spans="5:5" x14ac:dyDescent="0.25">
      <c r="E8469" s="5" t="s">
        <v>8990</v>
      </c>
    </row>
    <row r="8470" spans="5:5" x14ac:dyDescent="0.25">
      <c r="E8470" s="5" t="s">
        <v>8991</v>
      </c>
    </row>
    <row r="8471" spans="5:5" x14ac:dyDescent="0.25">
      <c r="E8471" s="5" t="s">
        <v>8992</v>
      </c>
    </row>
    <row r="8472" spans="5:5" x14ac:dyDescent="0.25">
      <c r="E8472" s="5" t="s">
        <v>8993</v>
      </c>
    </row>
    <row r="8473" spans="5:5" x14ac:dyDescent="0.25">
      <c r="E8473" s="5" t="s">
        <v>8994</v>
      </c>
    </row>
    <row r="8474" spans="5:5" x14ac:dyDescent="0.25">
      <c r="E8474" s="5" t="s">
        <v>8995</v>
      </c>
    </row>
    <row r="8475" spans="5:5" x14ac:dyDescent="0.25">
      <c r="E8475" s="5" t="s">
        <v>8996</v>
      </c>
    </row>
    <row r="8476" spans="5:5" x14ac:dyDescent="0.25">
      <c r="E8476" s="5" t="s">
        <v>8997</v>
      </c>
    </row>
    <row r="8477" spans="5:5" x14ac:dyDescent="0.25">
      <c r="E8477" s="5" t="s">
        <v>8998</v>
      </c>
    </row>
    <row r="8478" spans="5:5" x14ac:dyDescent="0.25">
      <c r="E8478" s="5" t="s">
        <v>8999</v>
      </c>
    </row>
    <row r="8479" spans="5:5" x14ac:dyDescent="0.25">
      <c r="E8479" s="5" t="s">
        <v>9000</v>
      </c>
    </row>
    <row r="8480" spans="5:5" x14ac:dyDescent="0.25">
      <c r="E8480" s="5" t="s">
        <v>9001</v>
      </c>
    </row>
    <row r="8481" spans="5:5" x14ac:dyDescent="0.25">
      <c r="E8481" s="5" t="s">
        <v>9002</v>
      </c>
    </row>
    <row r="8482" spans="5:5" x14ac:dyDescent="0.25">
      <c r="E8482" s="5" t="s">
        <v>9003</v>
      </c>
    </row>
    <row r="8483" spans="5:5" x14ac:dyDescent="0.25">
      <c r="E8483" s="5" t="s">
        <v>9004</v>
      </c>
    </row>
    <row r="8484" spans="5:5" x14ac:dyDescent="0.25">
      <c r="E8484" s="5" t="s">
        <v>9005</v>
      </c>
    </row>
    <row r="8485" spans="5:5" x14ac:dyDescent="0.25">
      <c r="E8485" s="5" t="s">
        <v>9006</v>
      </c>
    </row>
    <row r="8486" spans="5:5" x14ac:dyDescent="0.25">
      <c r="E8486" s="5" t="s">
        <v>9007</v>
      </c>
    </row>
    <row r="8487" spans="5:5" x14ac:dyDescent="0.25">
      <c r="E8487" s="5" t="s">
        <v>9008</v>
      </c>
    </row>
    <row r="8488" spans="5:5" x14ac:dyDescent="0.25">
      <c r="E8488" s="5" t="s">
        <v>9009</v>
      </c>
    </row>
    <row r="8489" spans="5:5" x14ac:dyDescent="0.25">
      <c r="E8489" s="5" t="s">
        <v>9010</v>
      </c>
    </row>
    <row r="8490" spans="5:5" x14ac:dyDescent="0.25">
      <c r="E8490" s="5" t="s">
        <v>9011</v>
      </c>
    </row>
    <row r="8491" spans="5:5" x14ac:dyDescent="0.25">
      <c r="E8491" s="5" t="s">
        <v>9012</v>
      </c>
    </row>
    <row r="8492" spans="5:5" x14ac:dyDescent="0.25">
      <c r="E8492" s="5" t="s">
        <v>9013</v>
      </c>
    </row>
    <row r="8493" spans="5:5" x14ac:dyDescent="0.25">
      <c r="E8493" s="5" t="s">
        <v>9014</v>
      </c>
    </row>
    <row r="8494" spans="5:5" x14ac:dyDescent="0.25">
      <c r="E8494" s="5" t="s">
        <v>9015</v>
      </c>
    </row>
    <row r="8495" spans="5:5" x14ac:dyDescent="0.25">
      <c r="E8495" s="5" t="s">
        <v>9016</v>
      </c>
    </row>
    <row r="8496" spans="5:5" x14ac:dyDescent="0.25">
      <c r="E8496" s="5" t="s">
        <v>9017</v>
      </c>
    </row>
    <row r="8497" spans="5:5" x14ac:dyDescent="0.25">
      <c r="E8497" s="5" t="s">
        <v>9018</v>
      </c>
    </row>
    <row r="8498" spans="5:5" x14ac:dyDescent="0.25">
      <c r="E8498" s="5" t="s">
        <v>9019</v>
      </c>
    </row>
    <row r="8499" spans="5:5" x14ac:dyDescent="0.25">
      <c r="E8499" s="5" t="s">
        <v>9020</v>
      </c>
    </row>
    <row r="8500" spans="5:5" x14ac:dyDescent="0.25">
      <c r="E8500" s="5" t="s">
        <v>9021</v>
      </c>
    </row>
    <row r="8501" spans="5:5" x14ac:dyDescent="0.25">
      <c r="E8501" s="5" t="s">
        <v>9022</v>
      </c>
    </row>
    <row r="8502" spans="5:5" x14ac:dyDescent="0.25">
      <c r="E8502" s="5" t="s">
        <v>9023</v>
      </c>
    </row>
    <row r="8503" spans="5:5" x14ac:dyDescent="0.25">
      <c r="E8503" s="5" t="s">
        <v>9024</v>
      </c>
    </row>
    <row r="8504" spans="5:5" x14ac:dyDescent="0.25">
      <c r="E8504" s="5" t="s">
        <v>9025</v>
      </c>
    </row>
    <row r="8505" spans="5:5" x14ac:dyDescent="0.25">
      <c r="E8505" s="5" t="s">
        <v>9026</v>
      </c>
    </row>
    <row r="8506" spans="5:5" x14ac:dyDescent="0.25">
      <c r="E8506" s="5" t="s">
        <v>9027</v>
      </c>
    </row>
    <row r="8507" spans="5:5" x14ac:dyDescent="0.25">
      <c r="E8507" s="5" t="s">
        <v>9028</v>
      </c>
    </row>
    <row r="8508" spans="5:5" x14ac:dyDescent="0.25">
      <c r="E8508" s="5" t="s">
        <v>9029</v>
      </c>
    </row>
    <row r="8509" spans="5:5" x14ac:dyDescent="0.25">
      <c r="E8509" s="5" t="s">
        <v>9030</v>
      </c>
    </row>
    <row r="8510" spans="5:5" x14ac:dyDescent="0.25">
      <c r="E8510" s="5" t="s">
        <v>9031</v>
      </c>
    </row>
    <row r="8511" spans="5:5" x14ac:dyDescent="0.25">
      <c r="E8511" s="5" t="s">
        <v>9032</v>
      </c>
    </row>
    <row r="8512" spans="5:5" x14ac:dyDescent="0.25">
      <c r="E8512" s="5" t="s">
        <v>9033</v>
      </c>
    </row>
    <row r="8513" spans="5:5" x14ac:dyDescent="0.25">
      <c r="E8513" s="5" t="s">
        <v>9034</v>
      </c>
    </row>
    <row r="8514" spans="5:5" x14ac:dyDescent="0.25">
      <c r="E8514" s="5" t="s">
        <v>9035</v>
      </c>
    </row>
    <row r="8515" spans="5:5" x14ac:dyDescent="0.25">
      <c r="E8515" s="5" t="s">
        <v>9036</v>
      </c>
    </row>
    <row r="8516" spans="5:5" x14ac:dyDescent="0.25">
      <c r="E8516" s="5" t="s">
        <v>9037</v>
      </c>
    </row>
    <row r="8517" spans="5:5" x14ac:dyDescent="0.25">
      <c r="E8517" s="5" t="s">
        <v>9038</v>
      </c>
    </row>
    <row r="8518" spans="5:5" x14ac:dyDescent="0.25">
      <c r="E8518" s="5" t="s">
        <v>9039</v>
      </c>
    </row>
    <row r="8519" spans="5:5" x14ac:dyDescent="0.25">
      <c r="E8519" s="5" t="s">
        <v>9040</v>
      </c>
    </row>
    <row r="8520" spans="5:5" x14ac:dyDescent="0.25">
      <c r="E8520" s="5" t="s">
        <v>9041</v>
      </c>
    </row>
    <row r="8521" spans="5:5" x14ac:dyDescent="0.25">
      <c r="E8521" s="5" t="s">
        <v>9042</v>
      </c>
    </row>
    <row r="8522" spans="5:5" x14ac:dyDescent="0.25">
      <c r="E8522" s="5" t="s">
        <v>9043</v>
      </c>
    </row>
    <row r="8523" spans="5:5" x14ac:dyDescent="0.25">
      <c r="E8523" s="5" t="s">
        <v>9044</v>
      </c>
    </row>
    <row r="8524" spans="5:5" x14ac:dyDescent="0.25">
      <c r="E8524" s="5" t="s">
        <v>9045</v>
      </c>
    </row>
    <row r="8525" spans="5:5" x14ac:dyDescent="0.25">
      <c r="E8525" s="5" t="s">
        <v>9046</v>
      </c>
    </row>
    <row r="8526" spans="5:5" x14ac:dyDescent="0.25">
      <c r="E8526" s="5" t="s">
        <v>9047</v>
      </c>
    </row>
    <row r="8527" spans="5:5" x14ac:dyDescent="0.25">
      <c r="E8527" s="5" t="s">
        <v>9048</v>
      </c>
    </row>
    <row r="8528" spans="5:5" x14ac:dyDescent="0.25">
      <c r="E8528" s="5" t="s">
        <v>9049</v>
      </c>
    </row>
    <row r="8529" spans="5:5" x14ac:dyDescent="0.25">
      <c r="E8529" s="5" t="s">
        <v>9050</v>
      </c>
    </row>
    <row r="8530" spans="5:5" x14ac:dyDescent="0.25">
      <c r="E8530" s="5" t="s">
        <v>9051</v>
      </c>
    </row>
    <row r="8531" spans="5:5" x14ac:dyDescent="0.25">
      <c r="E8531" s="5" t="s">
        <v>9052</v>
      </c>
    </row>
    <row r="8532" spans="5:5" x14ac:dyDescent="0.25">
      <c r="E8532" s="5" t="s">
        <v>9053</v>
      </c>
    </row>
    <row r="8533" spans="5:5" x14ac:dyDescent="0.25">
      <c r="E8533" s="5" t="s">
        <v>9054</v>
      </c>
    </row>
    <row r="8534" spans="5:5" x14ac:dyDescent="0.25">
      <c r="E8534" s="5" t="s">
        <v>9055</v>
      </c>
    </row>
    <row r="8535" spans="5:5" x14ac:dyDescent="0.25">
      <c r="E8535" s="5" t="s">
        <v>9056</v>
      </c>
    </row>
    <row r="8536" spans="5:5" x14ac:dyDescent="0.25">
      <c r="E8536" s="5" t="s">
        <v>9057</v>
      </c>
    </row>
    <row r="8537" spans="5:5" x14ac:dyDescent="0.25">
      <c r="E8537" s="5" t="s">
        <v>9058</v>
      </c>
    </row>
    <row r="8538" spans="5:5" x14ac:dyDescent="0.25">
      <c r="E8538" s="5" t="s">
        <v>9059</v>
      </c>
    </row>
    <row r="8539" spans="5:5" x14ac:dyDescent="0.25">
      <c r="E8539" s="5" t="s">
        <v>9060</v>
      </c>
    </row>
    <row r="8540" spans="5:5" x14ac:dyDescent="0.25">
      <c r="E8540" s="5" t="s">
        <v>9061</v>
      </c>
    </row>
    <row r="8541" spans="5:5" x14ac:dyDescent="0.25">
      <c r="E8541" s="5" t="s">
        <v>9062</v>
      </c>
    </row>
    <row r="8542" spans="5:5" x14ac:dyDescent="0.25">
      <c r="E8542" s="5" t="s">
        <v>9063</v>
      </c>
    </row>
    <row r="8543" spans="5:5" x14ac:dyDescent="0.25">
      <c r="E8543" s="5" t="s">
        <v>9064</v>
      </c>
    </row>
    <row r="8544" spans="5:5" x14ac:dyDescent="0.25">
      <c r="E8544" s="5" t="s">
        <v>9065</v>
      </c>
    </row>
    <row r="8545" spans="5:5" x14ac:dyDescent="0.25">
      <c r="E8545" s="5" t="s">
        <v>9066</v>
      </c>
    </row>
    <row r="8546" spans="5:5" x14ac:dyDescent="0.25">
      <c r="E8546" s="5" t="s">
        <v>9067</v>
      </c>
    </row>
    <row r="8547" spans="5:5" x14ac:dyDescent="0.25">
      <c r="E8547" s="5" t="s">
        <v>9068</v>
      </c>
    </row>
    <row r="8548" spans="5:5" x14ac:dyDescent="0.25">
      <c r="E8548" s="5" t="s">
        <v>9069</v>
      </c>
    </row>
    <row r="8549" spans="5:5" x14ac:dyDescent="0.25">
      <c r="E8549" s="5" t="s">
        <v>9070</v>
      </c>
    </row>
    <row r="8550" spans="5:5" x14ac:dyDescent="0.25">
      <c r="E8550" s="5" t="s">
        <v>9071</v>
      </c>
    </row>
    <row r="8551" spans="5:5" x14ac:dyDescent="0.25">
      <c r="E8551" s="5" t="s">
        <v>9072</v>
      </c>
    </row>
    <row r="8552" spans="5:5" x14ac:dyDescent="0.25">
      <c r="E8552" s="5" t="s">
        <v>9073</v>
      </c>
    </row>
    <row r="8553" spans="5:5" x14ac:dyDescent="0.25">
      <c r="E8553" s="5" t="s">
        <v>9074</v>
      </c>
    </row>
    <row r="8554" spans="5:5" x14ac:dyDescent="0.25">
      <c r="E8554" s="5" t="s">
        <v>9075</v>
      </c>
    </row>
    <row r="8555" spans="5:5" x14ac:dyDescent="0.25">
      <c r="E8555" s="5" t="s">
        <v>9076</v>
      </c>
    </row>
    <row r="8556" spans="5:5" x14ac:dyDescent="0.25">
      <c r="E8556" s="5" t="s">
        <v>9077</v>
      </c>
    </row>
    <row r="8557" spans="5:5" x14ac:dyDescent="0.25">
      <c r="E8557" s="5" t="s">
        <v>9078</v>
      </c>
    </row>
    <row r="8558" spans="5:5" x14ac:dyDescent="0.25">
      <c r="E8558" s="5" t="s">
        <v>9079</v>
      </c>
    </row>
    <row r="8559" spans="5:5" x14ac:dyDescent="0.25">
      <c r="E8559" s="5" t="s">
        <v>9080</v>
      </c>
    </row>
    <row r="8560" spans="5:5" x14ac:dyDescent="0.25">
      <c r="E8560" s="5" t="s">
        <v>9081</v>
      </c>
    </row>
    <row r="8561" spans="5:5" x14ac:dyDescent="0.25">
      <c r="E8561" s="5" t="s">
        <v>9082</v>
      </c>
    </row>
    <row r="8562" spans="5:5" x14ac:dyDescent="0.25">
      <c r="E8562" s="5" t="s">
        <v>9083</v>
      </c>
    </row>
    <row r="8563" spans="5:5" x14ac:dyDescent="0.25">
      <c r="E8563" s="5" t="s">
        <v>9084</v>
      </c>
    </row>
    <row r="8564" spans="5:5" x14ac:dyDescent="0.25">
      <c r="E8564" s="5" t="s">
        <v>9085</v>
      </c>
    </row>
    <row r="8565" spans="5:5" x14ac:dyDescent="0.25">
      <c r="E8565" s="5" t="s">
        <v>9086</v>
      </c>
    </row>
    <row r="8566" spans="5:5" x14ac:dyDescent="0.25">
      <c r="E8566" s="5" t="s">
        <v>9087</v>
      </c>
    </row>
    <row r="8567" spans="5:5" x14ac:dyDescent="0.25">
      <c r="E8567" s="5" t="s">
        <v>9088</v>
      </c>
    </row>
    <row r="8568" spans="5:5" x14ac:dyDescent="0.25">
      <c r="E8568" s="5" t="s">
        <v>9089</v>
      </c>
    </row>
    <row r="8569" spans="5:5" x14ac:dyDescent="0.25">
      <c r="E8569" s="5" t="s">
        <v>9090</v>
      </c>
    </row>
    <row r="8570" spans="5:5" x14ac:dyDescent="0.25">
      <c r="E8570" s="5" t="s">
        <v>9091</v>
      </c>
    </row>
    <row r="8571" spans="5:5" x14ac:dyDescent="0.25">
      <c r="E8571" s="5" t="s">
        <v>9092</v>
      </c>
    </row>
    <row r="8572" spans="5:5" x14ac:dyDescent="0.25">
      <c r="E8572" s="5" t="s">
        <v>9093</v>
      </c>
    </row>
    <row r="8573" spans="5:5" x14ac:dyDescent="0.25">
      <c r="E8573" s="5" t="s">
        <v>9094</v>
      </c>
    </row>
    <row r="8574" spans="5:5" x14ac:dyDescent="0.25">
      <c r="E8574" s="5" t="s">
        <v>9095</v>
      </c>
    </row>
    <row r="8575" spans="5:5" x14ac:dyDescent="0.25">
      <c r="E8575" s="5" t="s">
        <v>9096</v>
      </c>
    </row>
    <row r="8576" spans="5:5" x14ac:dyDescent="0.25">
      <c r="E8576" s="5" t="s">
        <v>9097</v>
      </c>
    </row>
    <row r="8577" spans="5:5" x14ac:dyDescent="0.25">
      <c r="E8577" s="5" t="s">
        <v>9098</v>
      </c>
    </row>
    <row r="8578" spans="5:5" x14ac:dyDescent="0.25">
      <c r="E8578" s="5" t="s">
        <v>9099</v>
      </c>
    </row>
    <row r="8579" spans="5:5" x14ac:dyDescent="0.25">
      <c r="E8579" s="5" t="s">
        <v>9100</v>
      </c>
    </row>
    <row r="8580" spans="5:5" x14ac:dyDescent="0.25">
      <c r="E8580" s="5" t="s">
        <v>9101</v>
      </c>
    </row>
    <row r="8581" spans="5:5" x14ac:dyDescent="0.25">
      <c r="E8581" s="5" t="s">
        <v>9102</v>
      </c>
    </row>
    <row r="8582" spans="5:5" x14ac:dyDescent="0.25">
      <c r="E8582" s="5" t="s">
        <v>9103</v>
      </c>
    </row>
    <row r="8583" spans="5:5" x14ac:dyDescent="0.25">
      <c r="E8583" s="5" t="s">
        <v>9104</v>
      </c>
    </row>
    <row r="8584" spans="5:5" x14ac:dyDescent="0.25">
      <c r="E8584" s="5" t="s">
        <v>9105</v>
      </c>
    </row>
    <row r="8585" spans="5:5" x14ac:dyDescent="0.25">
      <c r="E8585" s="5" t="s">
        <v>9106</v>
      </c>
    </row>
    <row r="8586" spans="5:5" x14ac:dyDescent="0.25">
      <c r="E8586" s="5" t="s">
        <v>9107</v>
      </c>
    </row>
    <row r="8587" spans="5:5" x14ac:dyDescent="0.25">
      <c r="E8587" s="5" t="s">
        <v>9108</v>
      </c>
    </row>
    <row r="8588" spans="5:5" x14ac:dyDescent="0.25">
      <c r="E8588" s="5" t="s">
        <v>9109</v>
      </c>
    </row>
    <row r="8589" spans="5:5" x14ac:dyDescent="0.25">
      <c r="E8589" s="5" t="s">
        <v>9110</v>
      </c>
    </row>
    <row r="8590" spans="5:5" x14ac:dyDescent="0.25">
      <c r="E8590" s="5" t="s">
        <v>9111</v>
      </c>
    </row>
    <row r="8591" spans="5:5" x14ac:dyDescent="0.25">
      <c r="E8591" s="5" t="s">
        <v>9112</v>
      </c>
    </row>
    <row r="8592" spans="5:5" x14ac:dyDescent="0.25">
      <c r="E8592" s="5" t="s">
        <v>9113</v>
      </c>
    </row>
    <row r="8593" spans="5:5" x14ac:dyDescent="0.25">
      <c r="E8593" s="5" t="s">
        <v>9114</v>
      </c>
    </row>
    <row r="8594" spans="5:5" x14ac:dyDescent="0.25">
      <c r="E8594" s="5" t="s">
        <v>9115</v>
      </c>
    </row>
    <row r="8595" spans="5:5" x14ac:dyDescent="0.25">
      <c r="E8595" s="5" t="s">
        <v>9116</v>
      </c>
    </row>
    <row r="8596" spans="5:5" x14ac:dyDescent="0.25">
      <c r="E8596" s="5" t="s">
        <v>9117</v>
      </c>
    </row>
    <row r="8597" spans="5:5" x14ac:dyDescent="0.25">
      <c r="E8597" s="5" t="s">
        <v>9118</v>
      </c>
    </row>
    <row r="8598" spans="5:5" x14ac:dyDescent="0.25">
      <c r="E8598" s="5" t="s">
        <v>9119</v>
      </c>
    </row>
    <row r="8599" spans="5:5" x14ac:dyDescent="0.25">
      <c r="E8599" s="5" t="s">
        <v>9120</v>
      </c>
    </row>
    <row r="8600" spans="5:5" x14ac:dyDescent="0.25">
      <c r="E8600" s="5" t="s">
        <v>9121</v>
      </c>
    </row>
    <row r="8601" spans="5:5" x14ac:dyDescent="0.25">
      <c r="E8601" s="5" t="s">
        <v>9122</v>
      </c>
    </row>
    <row r="8602" spans="5:5" x14ac:dyDescent="0.25">
      <c r="E8602" s="5" t="s">
        <v>9123</v>
      </c>
    </row>
    <row r="8603" spans="5:5" x14ac:dyDescent="0.25">
      <c r="E8603" s="5" t="s">
        <v>9124</v>
      </c>
    </row>
    <row r="8604" spans="5:5" x14ac:dyDescent="0.25">
      <c r="E8604" s="5" t="s">
        <v>9125</v>
      </c>
    </row>
    <row r="8605" spans="5:5" x14ac:dyDescent="0.25">
      <c r="E8605" s="5" t="s">
        <v>9126</v>
      </c>
    </row>
    <row r="8606" spans="5:5" x14ac:dyDescent="0.25">
      <c r="E8606" s="5" t="s">
        <v>9127</v>
      </c>
    </row>
    <row r="8607" spans="5:5" x14ac:dyDescent="0.25">
      <c r="E8607" s="5" t="s">
        <v>9128</v>
      </c>
    </row>
    <row r="8608" spans="5:5" x14ac:dyDescent="0.25">
      <c r="E8608" s="5" t="s">
        <v>9129</v>
      </c>
    </row>
    <row r="8609" spans="5:5" x14ac:dyDescent="0.25">
      <c r="E8609" s="5" t="s">
        <v>9130</v>
      </c>
    </row>
    <row r="8610" spans="5:5" x14ac:dyDescent="0.25">
      <c r="E8610" s="5" t="s">
        <v>9131</v>
      </c>
    </row>
    <row r="8611" spans="5:5" x14ac:dyDescent="0.25">
      <c r="E8611" s="5" t="s">
        <v>9132</v>
      </c>
    </row>
    <row r="8612" spans="5:5" x14ac:dyDescent="0.25">
      <c r="E8612" s="5" t="s">
        <v>9133</v>
      </c>
    </row>
    <row r="8613" spans="5:5" x14ac:dyDescent="0.25">
      <c r="E8613" s="5" t="s">
        <v>9134</v>
      </c>
    </row>
    <row r="8614" spans="5:5" x14ac:dyDescent="0.25">
      <c r="E8614" s="5" t="s">
        <v>9135</v>
      </c>
    </row>
    <row r="8615" spans="5:5" x14ac:dyDescent="0.25">
      <c r="E8615" s="5" t="s">
        <v>9136</v>
      </c>
    </row>
    <row r="8616" spans="5:5" x14ac:dyDescent="0.25">
      <c r="E8616" s="5" t="s">
        <v>9137</v>
      </c>
    </row>
    <row r="8617" spans="5:5" x14ac:dyDescent="0.25">
      <c r="E8617" s="5" t="s">
        <v>9138</v>
      </c>
    </row>
    <row r="8618" spans="5:5" x14ac:dyDescent="0.25">
      <c r="E8618" s="5" t="s">
        <v>9139</v>
      </c>
    </row>
    <row r="8619" spans="5:5" x14ac:dyDescent="0.25">
      <c r="E8619" s="5" t="s">
        <v>9140</v>
      </c>
    </row>
    <row r="8620" spans="5:5" x14ac:dyDescent="0.25">
      <c r="E8620" s="5" t="s">
        <v>9141</v>
      </c>
    </row>
    <row r="8621" spans="5:5" x14ac:dyDescent="0.25">
      <c r="E8621" s="5" t="s">
        <v>9142</v>
      </c>
    </row>
    <row r="8622" spans="5:5" x14ac:dyDescent="0.25">
      <c r="E8622" s="5" t="s">
        <v>9143</v>
      </c>
    </row>
    <row r="8623" spans="5:5" x14ac:dyDescent="0.25">
      <c r="E8623" s="5" t="s">
        <v>9144</v>
      </c>
    </row>
    <row r="8624" spans="5:5" x14ac:dyDescent="0.25">
      <c r="E8624" s="5" t="s">
        <v>9145</v>
      </c>
    </row>
    <row r="8625" spans="5:5" x14ac:dyDescent="0.25">
      <c r="E8625" s="5" t="s">
        <v>9146</v>
      </c>
    </row>
    <row r="8626" spans="5:5" x14ac:dyDescent="0.25">
      <c r="E8626" s="5" t="s">
        <v>9147</v>
      </c>
    </row>
    <row r="8627" spans="5:5" x14ac:dyDescent="0.25">
      <c r="E8627" s="5" t="s">
        <v>9148</v>
      </c>
    </row>
    <row r="8628" spans="5:5" x14ac:dyDescent="0.25">
      <c r="E8628" s="5" t="s">
        <v>9149</v>
      </c>
    </row>
    <row r="8629" spans="5:5" x14ac:dyDescent="0.25">
      <c r="E8629" s="5" t="s">
        <v>9150</v>
      </c>
    </row>
    <row r="8630" spans="5:5" x14ac:dyDescent="0.25">
      <c r="E8630" s="5" t="s">
        <v>9151</v>
      </c>
    </row>
    <row r="8631" spans="5:5" x14ac:dyDescent="0.25">
      <c r="E8631" s="5" t="s">
        <v>9152</v>
      </c>
    </row>
    <row r="8632" spans="5:5" x14ac:dyDescent="0.25">
      <c r="E8632" s="5" t="s">
        <v>9153</v>
      </c>
    </row>
    <row r="8633" spans="5:5" x14ac:dyDescent="0.25">
      <c r="E8633" s="5" t="s">
        <v>9154</v>
      </c>
    </row>
    <row r="8634" spans="5:5" x14ac:dyDescent="0.25">
      <c r="E8634" s="5" t="s">
        <v>9155</v>
      </c>
    </row>
    <row r="8635" spans="5:5" x14ac:dyDescent="0.25">
      <c r="E8635" s="5" t="s">
        <v>9156</v>
      </c>
    </row>
    <row r="8636" spans="5:5" x14ac:dyDescent="0.25">
      <c r="E8636" s="5" t="s">
        <v>9157</v>
      </c>
    </row>
    <row r="8637" spans="5:5" x14ac:dyDescent="0.25">
      <c r="E8637" s="5" t="s">
        <v>9158</v>
      </c>
    </row>
    <row r="8638" spans="5:5" x14ac:dyDescent="0.25">
      <c r="E8638" s="5" t="s">
        <v>9159</v>
      </c>
    </row>
    <row r="8639" spans="5:5" x14ac:dyDescent="0.25">
      <c r="E8639" s="5" t="s">
        <v>9160</v>
      </c>
    </row>
    <row r="8640" spans="5:5" x14ac:dyDescent="0.25">
      <c r="E8640" s="5" t="s">
        <v>9161</v>
      </c>
    </row>
    <row r="8641" spans="5:5" x14ac:dyDescent="0.25">
      <c r="E8641" s="5" t="s">
        <v>9162</v>
      </c>
    </row>
    <row r="8642" spans="5:5" x14ac:dyDescent="0.25">
      <c r="E8642" s="5" t="s">
        <v>9163</v>
      </c>
    </row>
    <row r="8643" spans="5:5" x14ac:dyDescent="0.25">
      <c r="E8643" s="5" t="s">
        <v>9164</v>
      </c>
    </row>
    <row r="8644" spans="5:5" x14ac:dyDescent="0.25">
      <c r="E8644" s="5" t="s">
        <v>9165</v>
      </c>
    </row>
    <row r="8645" spans="5:5" x14ac:dyDescent="0.25">
      <c r="E8645" s="5" t="s">
        <v>9166</v>
      </c>
    </row>
    <row r="8646" spans="5:5" x14ac:dyDescent="0.25">
      <c r="E8646" s="5" t="s">
        <v>9167</v>
      </c>
    </row>
    <row r="8647" spans="5:5" x14ac:dyDescent="0.25">
      <c r="E8647" s="5" t="s">
        <v>9168</v>
      </c>
    </row>
    <row r="8648" spans="5:5" x14ac:dyDescent="0.25">
      <c r="E8648" s="5" t="s">
        <v>9169</v>
      </c>
    </row>
    <row r="8649" spans="5:5" x14ac:dyDescent="0.25">
      <c r="E8649" s="5" t="s">
        <v>9170</v>
      </c>
    </row>
    <row r="8650" spans="5:5" x14ac:dyDescent="0.25">
      <c r="E8650" s="5" t="s">
        <v>9171</v>
      </c>
    </row>
    <row r="8651" spans="5:5" x14ac:dyDescent="0.25">
      <c r="E8651" s="5" t="s">
        <v>9172</v>
      </c>
    </row>
    <row r="8652" spans="5:5" x14ac:dyDescent="0.25">
      <c r="E8652" s="5" t="s">
        <v>9173</v>
      </c>
    </row>
    <row r="8653" spans="5:5" x14ac:dyDescent="0.25">
      <c r="E8653" s="5" t="s">
        <v>9174</v>
      </c>
    </row>
    <row r="8654" spans="5:5" x14ac:dyDescent="0.25">
      <c r="E8654" s="5" t="s">
        <v>9175</v>
      </c>
    </row>
    <row r="8655" spans="5:5" x14ac:dyDescent="0.25">
      <c r="E8655" s="5" t="s">
        <v>9176</v>
      </c>
    </row>
    <row r="8656" spans="5:5" x14ac:dyDescent="0.25">
      <c r="E8656" s="5" t="s">
        <v>9177</v>
      </c>
    </row>
    <row r="8657" spans="5:5" x14ac:dyDescent="0.25">
      <c r="E8657" s="5" t="s">
        <v>9178</v>
      </c>
    </row>
    <row r="8658" spans="5:5" x14ac:dyDescent="0.25">
      <c r="E8658" s="5" t="s">
        <v>9179</v>
      </c>
    </row>
    <row r="8659" spans="5:5" x14ac:dyDescent="0.25">
      <c r="E8659" s="5" t="s">
        <v>9180</v>
      </c>
    </row>
    <row r="8660" spans="5:5" x14ac:dyDescent="0.25">
      <c r="E8660" s="5" t="s">
        <v>9181</v>
      </c>
    </row>
    <row r="8661" spans="5:5" x14ac:dyDescent="0.25">
      <c r="E8661" s="5" t="s">
        <v>9182</v>
      </c>
    </row>
    <row r="8662" spans="5:5" x14ac:dyDescent="0.25">
      <c r="E8662" s="5" t="s">
        <v>9183</v>
      </c>
    </row>
    <row r="8663" spans="5:5" x14ac:dyDescent="0.25">
      <c r="E8663" s="5" t="s">
        <v>9184</v>
      </c>
    </row>
    <row r="8664" spans="5:5" x14ac:dyDescent="0.25">
      <c r="E8664" s="5" t="s">
        <v>9185</v>
      </c>
    </row>
    <row r="8665" spans="5:5" x14ac:dyDescent="0.25">
      <c r="E8665" s="5" t="s">
        <v>9186</v>
      </c>
    </row>
    <row r="8666" spans="5:5" x14ac:dyDescent="0.25">
      <c r="E8666" s="5" t="s">
        <v>9187</v>
      </c>
    </row>
    <row r="8667" spans="5:5" x14ac:dyDescent="0.25">
      <c r="E8667" s="5" t="s">
        <v>9188</v>
      </c>
    </row>
    <row r="8668" spans="5:5" x14ac:dyDescent="0.25">
      <c r="E8668" s="5" t="s">
        <v>9189</v>
      </c>
    </row>
    <row r="8669" spans="5:5" x14ac:dyDescent="0.25">
      <c r="E8669" s="5" t="s">
        <v>9190</v>
      </c>
    </row>
    <row r="8670" spans="5:5" x14ac:dyDescent="0.25">
      <c r="E8670" s="5" t="s">
        <v>9191</v>
      </c>
    </row>
    <row r="8671" spans="5:5" x14ac:dyDescent="0.25">
      <c r="E8671" s="5" t="s">
        <v>9192</v>
      </c>
    </row>
    <row r="8672" spans="5:5" x14ac:dyDescent="0.25">
      <c r="E8672" s="5" t="s">
        <v>9193</v>
      </c>
    </row>
    <row r="8673" spans="5:5" x14ac:dyDescent="0.25">
      <c r="E8673" s="5" t="s">
        <v>9194</v>
      </c>
    </row>
    <row r="8674" spans="5:5" x14ac:dyDescent="0.25">
      <c r="E8674" s="5" t="s">
        <v>9195</v>
      </c>
    </row>
    <row r="8675" spans="5:5" x14ac:dyDescent="0.25">
      <c r="E8675" s="5" t="s">
        <v>9196</v>
      </c>
    </row>
    <row r="8676" spans="5:5" x14ac:dyDescent="0.25">
      <c r="E8676" s="5" t="s">
        <v>9197</v>
      </c>
    </row>
    <row r="8677" spans="5:5" x14ac:dyDescent="0.25">
      <c r="E8677" s="5" t="s">
        <v>9198</v>
      </c>
    </row>
    <row r="8678" spans="5:5" x14ac:dyDescent="0.25">
      <c r="E8678" s="5" t="s">
        <v>9199</v>
      </c>
    </row>
    <row r="8679" spans="5:5" x14ac:dyDescent="0.25">
      <c r="E8679" s="5" t="s">
        <v>9200</v>
      </c>
    </row>
    <row r="8680" spans="5:5" x14ac:dyDescent="0.25">
      <c r="E8680" s="5" t="s">
        <v>9201</v>
      </c>
    </row>
    <row r="8681" spans="5:5" x14ac:dyDescent="0.25">
      <c r="E8681" s="5" t="s">
        <v>9202</v>
      </c>
    </row>
    <row r="8682" spans="5:5" x14ac:dyDescent="0.25">
      <c r="E8682" s="5" t="s">
        <v>9203</v>
      </c>
    </row>
    <row r="8683" spans="5:5" x14ac:dyDescent="0.25">
      <c r="E8683" s="5" t="s">
        <v>9204</v>
      </c>
    </row>
    <row r="8684" spans="5:5" x14ac:dyDescent="0.25">
      <c r="E8684" s="5" t="s">
        <v>9205</v>
      </c>
    </row>
    <row r="8685" spans="5:5" x14ac:dyDescent="0.25">
      <c r="E8685" s="5" t="s">
        <v>9206</v>
      </c>
    </row>
    <row r="8686" spans="5:5" x14ac:dyDescent="0.25">
      <c r="E8686" s="5" t="s">
        <v>9207</v>
      </c>
    </row>
    <row r="8687" spans="5:5" x14ac:dyDescent="0.25">
      <c r="E8687" s="5" t="s">
        <v>9208</v>
      </c>
    </row>
    <row r="8688" spans="5:5" x14ac:dyDescent="0.25">
      <c r="E8688" s="5" t="s">
        <v>9209</v>
      </c>
    </row>
    <row r="8689" spans="5:5" x14ac:dyDescent="0.25">
      <c r="E8689" s="5" t="s">
        <v>9210</v>
      </c>
    </row>
    <row r="8690" spans="5:5" x14ac:dyDescent="0.25">
      <c r="E8690" s="5" t="s">
        <v>9211</v>
      </c>
    </row>
    <row r="8691" spans="5:5" x14ac:dyDescent="0.25">
      <c r="E8691" s="5" t="s">
        <v>9212</v>
      </c>
    </row>
    <row r="8692" spans="5:5" x14ac:dyDescent="0.25">
      <c r="E8692" s="5" t="s">
        <v>9213</v>
      </c>
    </row>
    <row r="8693" spans="5:5" x14ac:dyDescent="0.25">
      <c r="E8693" s="5" t="s">
        <v>9214</v>
      </c>
    </row>
    <row r="8694" spans="5:5" x14ac:dyDescent="0.25">
      <c r="E8694" s="5" t="s">
        <v>9215</v>
      </c>
    </row>
    <row r="8695" spans="5:5" x14ac:dyDescent="0.25">
      <c r="E8695" s="5" t="s">
        <v>9216</v>
      </c>
    </row>
    <row r="8696" spans="5:5" x14ac:dyDescent="0.25">
      <c r="E8696" s="5" t="s">
        <v>9217</v>
      </c>
    </row>
    <row r="8697" spans="5:5" x14ac:dyDescent="0.25">
      <c r="E8697" s="5" t="s">
        <v>9218</v>
      </c>
    </row>
    <row r="8698" spans="5:5" x14ac:dyDescent="0.25">
      <c r="E8698" s="5" t="s">
        <v>9219</v>
      </c>
    </row>
    <row r="8699" spans="5:5" x14ac:dyDescent="0.25">
      <c r="E8699" s="5" t="s">
        <v>9220</v>
      </c>
    </row>
    <row r="8700" spans="5:5" x14ac:dyDescent="0.25">
      <c r="E8700" s="5" t="s">
        <v>9221</v>
      </c>
    </row>
    <row r="8701" spans="5:5" x14ac:dyDescent="0.25">
      <c r="E8701" s="5" t="s">
        <v>9222</v>
      </c>
    </row>
    <row r="8702" spans="5:5" x14ac:dyDescent="0.25">
      <c r="E8702" s="5" t="s">
        <v>9223</v>
      </c>
    </row>
    <row r="8703" spans="5:5" x14ac:dyDescent="0.25">
      <c r="E8703" s="5" t="s">
        <v>9224</v>
      </c>
    </row>
    <row r="8704" spans="5:5" x14ac:dyDescent="0.25">
      <c r="E8704" s="5" t="s">
        <v>9225</v>
      </c>
    </row>
    <row r="8705" spans="5:5" x14ac:dyDescent="0.25">
      <c r="E8705" s="5" t="s">
        <v>9226</v>
      </c>
    </row>
    <row r="8706" spans="5:5" x14ac:dyDescent="0.25">
      <c r="E8706" s="5" t="s">
        <v>9227</v>
      </c>
    </row>
    <row r="8707" spans="5:5" x14ac:dyDescent="0.25">
      <c r="E8707" s="5" t="s">
        <v>9228</v>
      </c>
    </row>
    <row r="8708" spans="5:5" x14ac:dyDescent="0.25">
      <c r="E8708" s="5" t="s">
        <v>9229</v>
      </c>
    </row>
    <row r="8709" spans="5:5" x14ac:dyDescent="0.25">
      <c r="E8709" s="5" t="s">
        <v>9230</v>
      </c>
    </row>
    <row r="8710" spans="5:5" x14ac:dyDescent="0.25">
      <c r="E8710" s="5" t="s">
        <v>9231</v>
      </c>
    </row>
    <row r="8711" spans="5:5" x14ac:dyDescent="0.25">
      <c r="E8711" s="5" t="s">
        <v>9232</v>
      </c>
    </row>
    <row r="8712" spans="5:5" x14ac:dyDescent="0.25">
      <c r="E8712" s="5" t="s">
        <v>9233</v>
      </c>
    </row>
    <row r="8713" spans="5:5" x14ac:dyDescent="0.25">
      <c r="E8713" s="5" t="s">
        <v>9234</v>
      </c>
    </row>
    <row r="8714" spans="5:5" x14ac:dyDescent="0.25">
      <c r="E8714" s="5" t="s">
        <v>9235</v>
      </c>
    </row>
    <row r="8715" spans="5:5" x14ac:dyDescent="0.25">
      <c r="E8715" s="5" t="s">
        <v>9236</v>
      </c>
    </row>
    <row r="8716" spans="5:5" x14ac:dyDescent="0.25">
      <c r="E8716" s="5" t="s">
        <v>9237</v>
      </c>
    </row>
    <row r="8717" spans="5:5" x14ac:dyDescent="0.25">
      <c r="E8717" s="5" t="s">
        <v>9238</v>
      </c>
    </row>
    <row r="8718" spans="5:5" x14ac:dyDescent="0.25">
      <c r="E8718" s="5" t="s">
        <v>9239</v>
      </c>
    </row>
    <row r="8719" spans="5:5" x14ac:dyDescent="0.25">
      <c r="E8719" s="5" t="s">
        <v>9240</v>
      </c>
    </row>
    <row r="8720" spans="5:5" x14ac:dyDescent="0.25">
      <c r="E8720" s="5" t="s">
        <v>9241</v>
      </c>
    </row>
    <row r="8721" spans="5:5" x14ac:dyDescent="0.25">
      <c r="E8721" s="5" t="s">
        <v>9242</v>
      </c>
    </row>
    <row r="8722" spans="5:5" x14ac:dyDescent="0.25">
      <c r="E8722" s="5" t="s">
        <v>9243</v>
      </c>
    </row>
    <row r="8723" spans="5:5" x14ac:dyDescent="0.25">
      <c r="E8723" s="5" t="s">
        <v>9244</v>
      </c>
    </row>
    <row r="8724" spans="5:5" x14ac:dyDescent="0.25">
      <c r="E8724" s="5" t="s">
        <v>9245</v>
      </c>
    </row>
    <row r="8725" spans="5:5" x14ac:dyDescent="0.25">
      <c r="E8725" s="5" t="s">
        <v>9246</v>
      </c>
    </row>
    <row r="8726" spans="5:5" x14ac:dyDescent="0.25">
      <c r="E8726" s="5" t="s">
        <v>9247</v>
      </c>
    </row>
    <row r="8727" spans="5:5" x14ac:dyDescent="0.25">
      <c r="E8727" s="5" t="s">
        <v>9248</v>
      </c>
    </row>
    <row r="8728" spans="5:5" x14ac:dyDescent="0.25">
      <c r="E8728" s="5" t="s">
        <v>9249</v>
      </c>
    </row>
    <row r="8729" spans="5:5" x14ac:dyDescent="0.25">
      <c r="E8729" s="5" t="s">
        <v>9250</v>
      </c>
    </row>
    <row r="8730" spans="5:5" x14ac:dyDescent="0.25">
      <c r="E8730" s="5" t="s">
        <v>9251</v>
      </c>
    </row>
    <row r="8731" spans="5:5" x14ac:dyDescent="0.25">
      <c r="E8731" s="5" t="s">
        <v>9252</v>
      </c>
    </row>
    <row r="8732" spans="5:5" x14ac:dyDescent="0.25">
      <c r="E8732" s="5" t="s">
        <v>9253</v>
      </c>
    </row>
    <row r="8733" spans="5:5" x14ac:dyDescent="0.25">
      <c r="E8733" s="5" t="s">
        <v>9254</v>
      </c>
    </row>
    <row r="8734" spans="5:5" x14ac:dyDescent="0.25">
      <c r="E8734" s="5" t="s">
        <v>9255</v>
      </c>
    </row>
    <row r="8735" spans="5:5" x14ac:dyDescent="0.25">
      <c r="E8735" s="5" t="s">
        <v>9256</v>
      </c>
    </row>
    <row r="8736" spans="5:5" x14ac:dyDescent="0.25">
      <c r="E8736" s="5" t="s">
        <v>9257</v>
      </c>
    </row>
    <row r="8737" spans="5:5" x14ac:dyDescent="0.25">
      <c r="E8737" s="5" t="s">
        <v>9258</v>
      </c>
    </row>
    <row r="8738" spans="5:5" x14ac:dyDescent="0.25">
      <c r="E8738" s="5" t="s">
        <v>9259</v>
      </c>
    </row>
    <row r="8739" spans="5:5" x14ac:dyDescent="0.25">
      <c r="E8739" s="5" t="s">
        <v>9260</v>
      </c>
    </row>
    <row r="8740" spans="5:5" x14ac:dyDescent="0.25">
      <c r="E8740" s="5" t="s">
        <v>9261</v>
      </c>
    </row>
    <row r="8741" spans="5:5" x14ac:dyDescent="0.25">
      <c r="E8741" s="5" t="s">
        <v>9262</v>
      </c>
    </row>
    <row r="8742" spans="5:5" x14ac:dyDescent="0.25">
      <c r="E8742" s="5" t="s">
        <v>9263</v>
      </c>
    </row>
    <row r="8743" spans="5:5" x14ac:dyDescent="0.25">
      <c r="E8743" s="5" t="s">
        <v>9264</v>
      </c>
    </row>
    <row r="8744" spans="5:5" x14ac:dyDescent="0.25">
      <c r="E8744" s="5" t="s">
        <v>9265</v>
      </c>
    </row>
    <row r="8745" spans="5:5" x14ac:dyDescent="0.25">
      <c r="E8745" s="5" t="s">
        <v>9266</v>
      </c>
    </row>
    <row r="8746" spans="5:5" x14ac:dyDescent="0.25">
      <c r="E8746" s="5" t="s">
        <v>9267</v>
      </c>
    </row>
    <row r="8747" spans="5:5" x14ac:dyDescent="0.25">
      <c r="E8747" s="5" t="s">
        <v>9268</v>
      </c>
    </row>
    <row r="8748" spans="5:5" x14ac:dyDescent="0.25">
      <c r="E8748" s="5" t="s">
        <v>9269</v>
      </c>
    </row>
    <row r="8749" spans="5:5" x14ac:dyDescent="0.25">
      <c r="E8749" s="5" t="s">
        <v>9270</v>
      </c>
    </row>
    <row r="8750" spans="5:5" x14ac:dyDescent="0.25">
      <c r="E8750" s="5" t="s">
        <v>9271</v>
      </c>
    </row>
    <row r="8751" spans="5:5" x14ac:dyDescent="0.25">
      <c r="E8751" s="5" t="s">
        <v>9272</v>
      </c>
    </row>
    <row r="8752" spans="5:5" x14ac:dyDescent="0.25">
      <c r="E8752" s="5" t="s">
        <v>9273</v>
      </c>
    </row>
    <row r="8753" spans="5:5" x14ac:dyDescent="0.25">
      <c r="E8753" s="5" t="s">
        <v>9274</v>
      </c>
    </row>
    <row r="8754" spans="5:5" x14ac:dyDescent="0.25">
      <c r="E8754" s="5" t="s">
        <v>9275</v>
      </c>
    </row>
    <row r="8755" spans="5:5" x14ac:dyDescent="0.25">
      <c r="E8755" s="5" t="s">
        <v>9276</v>
      </c>
    </row>
    <row r="8756" spans="5:5" x14ac:dyDescent="0.25">
      <c r="E8756" s="5" t="s">
        <v>9277</v>
      </c>
    </row>
    <row r="8757" spans="5:5" x14ac:dyDescent="0.25">
      <c r="E8757" s="5" t="s">
        <v>9278</v>
      </c>
    </row>
    <row r="8758" spans="5:5" x14ac:dyDescent="0.25">
      <c r="E8758" s="5" t="s">
        <v>9279</v>
      </c>
    </row>
    <row r="8759" spans="5:5" x14ac:dyDescent="0.25">
      <c r="E8759" s="5" t="s">
        <v>9280</v>
      </c>
    </row>
    <row r="8760" spans="5:5" x14ac:dyDescent="0.25">
      <c r="E8760" s="5" t="s">
        <v>9281</v>
      </c>
    </row>
    <row r="8761" spans="5:5" x14ac:dyDescent="0.25">
      <c r="E8761" s="5" t="s">
        <v>9282</v>
      </c>
    </row>
    <row r="8762" spans="5:5" x14ac:dyDescent="0.25">
      <c r="E8762" s="5" t="s">
        <v>9283</v>
      </c>
    </row>
    <row r="8763" spans="5:5" x14ac:dyDescent="0.25">
      <c r="E8763" s="5" t="s">
        <v>9284</v>
      </c>
    </row>
    <row r="8764" spans="5:5" x14ac:dyDescent="0.25">
      <c r="E8764" s="5" t="s">
        <v>9285</v>
      </c>
    </row>
    <row r="8765" spans="5:5" x14ac:dyDescent="0.25">
      <c r="E8765" s="5" t="s">
        <v>9286</v>
      </c>
    </row>
    <row r="8766" spans="5:5" x14ac:dyDescent="0.25">
      <c r="E8766" s="5" t="s">
        <v>9287</v>
      </c>
    </row>
    <row r="8767" spans="5:5" x14ac:dyDescent="0.25">
      <c r="E8767" s="5" t="s">
        <v>9288</v>
      </c>
    </row>
    <row r="8768" spans="5:5" x14ac:dyDescent="0.25">
      <c r="E8768" s="5" t="s">
        <v>9289</v>
      </c>
    </row>
    <row r="8769" spans="5:5" x14ac:dyDescent="0.25">
      <c r="E8769" s="5" t="s">
        <v>9290</v>
      </c>
    </row>
    <row r="8770" spans="5:5" x14ac:dyDescent="0.25">
      <c r="E8770" s="5" t="s">
        <v>9291</v>
      </c>
    </row>
    <row r="8771" spans="5:5" x14ac:dyDescent="0.25">
      <c r="E8771" s="5" t="s">
        <v>9292</v>
      </c>
    </row>
    <row r="8772" spans="5:5" x14ac:dyDescent="0.25">
      <c r="E8772" s="5" t="s">
        <v>9293</v>
      </c>
    </row>
    <row r="8773" spans="5:5" x14ac:dyDescent="0.25">
      <c r="E8773" s="5" t="s">
        <v>9294</v>
      </c>
    </row>
    <row r="8774" spans="5:5" x14ac:dyDescent="0.25">
      <c r="E8774" s="5" t="s">
        <v>9295</v>
      </c>
    </row>
    <row r="8775" spans="5:5" x14ac:dyDescent="0.25">
      <c r="E8775" s="5" t="s">
        <v>9296</v>
      </c>
    </row>
    <row r="8776" spans="5:5" x14ac:dyDescent="0.25">
      <c r="E8776" s="5" t="s">
        <v>9297</v>
      </c>
    </row>
    <row r="8777" spans="5:5" x14ac:dyDescent="0.25">
      <c r="E8777" s="5" t="s">
        <v>9298</v>
      </c>
    </row>
    <row r="8778" spans="5:5" x14ac:dyDescent="0.25">
      <c r="E8778" s="5" t="s">
        <v>9299</v>
      </c>
    </row>
    <row r="8779" spans="5:5" x14ac:dyDescent="0.25">
      <c r="E8779" s="5" t="s">
        <v>9300</v>
      </c>
    </row>
    <row r="8780" spans="5:5" x14ac:dyDescent="0.25">
      <c r="E8780" s="5" t="s">
        <v>9301</v>
      </c>
    </row>
    <row r="8781" spans="5:5" x14ac:dyDescent="0.25">
      <c r="E8781" s="5" t="s">
        <v>9302</v>
      </c>
    </row>
    <row r="8782" spans="5:5" x14ac:dyDescent="0.25">
      <c r="E8782" s="5" t="s">
        <v>9303</v>
      </c>
    </row>
    <row r="8783" spans="5:5" x14ac:dyDescent="0.25">
      <c r="E8783" s="5" t="s">
        <v>9304</v>
      </c>
    </row>
    <row r="8784" spans="5:5" x14ac:dyDescent="0.25">
      <c r="E8784" s="5" t="s">
        <v>9305</v>
      </c>
    </row>
    <row r="8785" spans="5:5" x14ac:dyDescent="0.25">
      <c r="E8785" s="5" t="s">
        <v>9306</v>
      </c>
    </row>
    <row r="8786" spans="5:5" x14ac:dyDescent="0.25">
      <c r="E8786" s="5" t="s">
        <v>9307</v>
      </c>
    </row>
    <row r="8787" spans="5:5" x14ac:dyDescent="0.25">
      <c r="E8787" s="5" t="s">
        <v>9308</v>
      </c>
    </row>
    <row r="8788" spans="5:5" x14ac:dyDescent="0.25">
      <c r="E8788" s="5" t="s">
        <v>9309</v>
      </c>
    </row>
    <row r="8789" spans="5:5" x14ac:dyDescent="0.25">
      <c r="E8789" s="5" t="s">
        <v>9310</v>
      </c>
    </row>
    <row r="8790" spans="5:5" x14ac:dyDescent="0.25">
      <c r="E8790" s="5" t="s">
        <v>9311</v>
      </c>
    </row>
    <row r="8791" spans="5:5" x14ac:dyDescent="0.25">
      <c r="E8791" s="5" t="s">
        <v>9312</v>
      </c>
    </row>
    <row r="8792" spans="5:5" x14ac:dyDescent="0.25">
      <c r="E8792" s="5" t="s">
        <v>9313</v>
      </c>
    </row>
    <row r="8793" spans="5:5" x14ac:dyDescent="0.25">
      <c r="E8793" s="5" t="s">
        <v>9314</v>
      </c>
    </row>
    <row r="8794" spans="5:5" x14ac:dyDescent="0.25">
      <c r="E8794" s="5" t="s">
        <v>9315</v>
      </c>
    </row>
    <row r="8795" spans="5:5" x14ac:dyDescent="0.25">
      <c r="E8795" s="5" t="s">
        <v>9316</v>
      </c>
    </row>
    <row r="8796" spans="5:5" x14ac:dyDescent="0.25">
      <c r="E8796" s="5" t="s">
        <v>9317</v>
      </c>
    </row>
    <row r="8797" spans="5:5" x14ac:dyDescent="0.25">
      <c r="E8797" s="5" t="s">
        <v>9318</v>
      </c>
    </row>
    <row r="8798" spans="5:5" x14ac:dyDescent="0.25">
      <c r="E8798" s="5" t="s">
        <v>9319</v>
      </c>
    </row>
    <row r="8799" spans="5:5" x14ac:dyDescent="0.25">
      <c r="E8799" s="5" t="s">
        <v>9320</v>
      </c>
    </row>
    <row r="8800" spans="5:5" x14ac:dyDescent="0.25">
      <c r="E8800" s="5" t="s">
        <v>9321</v>
      </c>
    </row>
    <row r="8801" spans="5:5" x14ac:dyDescent="0.25">
      <c r="E8801" s="5" t="s">
        <v>9322</v>
      </c>
    </row>
    <row r="8802" spans="5:5" x14ac:dyDescent="0.25">
      <c r="E8802" s="5" t="s">
        <v>9323</v>
      </c>
    </row>
    <row r="8803" spans="5:5" x14ac:dyDescent="0.25">
      <c r="E8803" s="5" t="s">
        <v>9324</v>
      </c>
    </row>
    <row r="8804" spans="5:5" x14ac:dyDescent="0.25">
      <c r="E8804" s="5" t="s">
        <v>9325</v>
      </c>
    </row>
    <row r="8805" spans="5:5" x14ac:dyDescent="0.25">
      <c r="E8805" s="5" t="s">
        <v>9326</v>
      </c>
    </row>
    <row r="8806" spans="5:5" x14ac:dyDescent="0.25">
      <c r="E8806" s="5" t="s">
        <v>9327</v>
      </c>
    </row>
    <row r="8807" spans="5:5" x14ac:dyDescent="0.25">
      <c r="E8807" s="5" t="s">
        <v>9328</v>
      </c>
    </row>
    <row r="8808" spans="5:5" x14ac:dyDescent="0.25">
      <c r="E8808" s="5" t="s">
        <v>9329</v>
      </c>
    </row>
    <row r="8809" spans="5:5" x14ac:dyDescent="0.25">
      <c r="E8809" s="5" t="s">
        <v>9330</v>
      </c>
    </row>
    <row r="8810" spans="5:5" x14ac:dyDescent="0.25">
      <c r="E8810" s="5" t="s">
        <v>9331</v>
      </c>
    </row>
    <row r="8811" spans="5:5" x14ac:dyDescent="0.25">
      <c r="E8811" s="5" t="s">
        <v>9332</v>
      </c>
    </row>
    <row r="8812" spans="5:5" x14ac:dyDescent="0.25">
      <c r="E8812" s="5" t="s">
        <v>9333</v>
      </c>
    </row>
    <row r="8813" spans="5:5" x14ac:dyDescent="0.25">
      <c r="E8813" s="5" t="s">
        <v>9334</v>
      </c>
    </row>
    <row r="8814" spans="5:5" x14ac:dyDescent="0.25">
      <c r="E8814" s="5" t="s">
        <v>9335</v>
      </c>
    </row>
    <row r="8815" spans="5:5" x14ac:dyDescent="0.25">
      <c r="E8815" s="5" t="s">
        <v>9336</v>
      </c>
    </row>
    <row r="8816" spans="5:5" x14ac:dyDescent="0.25">
      <c r="E8816" s="5" t="s">
        <v>9337</v>
      </c>
    </row>
    <row r="8817" spans="5:5" x14ac:dyDescent="0.25">
      <c r="E8817" s="5" t="s">
        <v>9338</v>
      </c>
    </row>
    <row r="8818" spans="5:5" x14ac:dyDescent="0.25">
      <c r="E8818" s="5" t="s">
        <v>9339</v>
      </c>
    </row>
    <row r="8819" spans="5:5" x14ac:dyDescent="0.25">
      <c r="E8819" s="5" t="s">
        <v>9340</v>
      </c>
    </row>
    <row r="8820" spans="5:5" x14ac:dyDescent="0.25">
      <c r="E8820" s="5" t="s">
        <v>9341</v>
      </c>
    </row>
    <row r="8821" spans="5:5" x14ac:dyDescent="0.25">
      <c r="E8821" s="5" t="s">
        <v>9342</v>
      </c>
    </row>
    <row r="8822" spans="5:5" x14ac:dyDescent="0.25">
      <c r="E8822" s="5" t="s">
        <v>9343</v>
      </c>
    </row>
    <row r="8823" spans="5:5" x14ac:dyDescent="0.25">
      <c r="E8823" s="5" t="s">
        <v>9344</v>
      </c>
    </row>
    <row r="8824" spans="5:5" x14ac:dyDescent="0.25">
      <c r="E8824" s="5" t="s">
        <v>9345</v>
      </c>
    </row>
    <row r="8825" spans="5:5" x14ac:dyDescent="0.25">
      <c r="E8825" s="5" t="s">
        <v>9346</v>
      </c>
    </row>
    <row r="8826" spans="5:5" x14ac:dyDescent="0.25">
      <c r="E8826" s="5" t="s">
        <v>9347</v>
      </c>
    </row>
    <row r="8827" spans="5:5" x14ac:dyDescent="0.25">
      <c r="E8827" s="5" t="s">
        <v>9348</v>
      </c>
    </row>
    <row r="8828" spans="5:5" x14ac:dyDescent="0.25">
      <c r="E8828" s="5" t="s">
        <v>9349</v>
      </c>
    </row>
    <row r="8829" spans="5:5" x14ac:dyDescent="0.25">
      <c r="E8829" s="5" t="s">
        <v>9350</v>
      </c>
    </row>
    <row r="8830" spans="5:5" x14ac:dyDescent="0.25">
      <c r="E8830" s="5" t="s">
        <v>9351</v>
      </c>
    </row>
    <row r="8831" spans="5:5" x14ac:dyDescent="0.25">
      <c r="E8831" s="5" t="s">
        <v>9352</v>
      </c>
    </row>
    <row r="8832" spans="5:5" x14ac:dyDescent="0.25">
      <c r="E8832" s="5" t="s">
        <v>9353</v>
      </c>
    </row>
    <row r="8833" spans="5:5" x14ac:dyDescent="0.25">
      <c r="E8833" s="5" t="s">
        <v>9354</v>
      </c>
    </row>
    <row r="8834" spans="5:5" x14ac:dyDescent="0.25">
      <c r="E8834" s="5" t="s">
        <v>9355</v>
      </c>
    </row>
    <row r="8835" spans="5:5" x14ac:dyDescent="0.25">
      <c r="E8835" s="5" t="s">
        <v>9356</v>
      </c>
    </row>
    <row r="8836" spans="5:5" x14ac:dyDescent="0.25">
      <c r="E8836" s="5" t="s">
        <v>9357</v>
      </c>
    </row>
    <row r="8837" spans="5:5" x14ac:dyDescent="0.25">
      <c r="E8837" s="5" t="s">
        <v>9358</v>
      </c>
    </row>
    <row r="8838" spans="5:5" x14ac:dyDescent="0.25">
      <c r="E8838" s="5" t="s">
        <v>9359</v>
      </c>
    </row>
    <row r="8839" spans="5:5" x14ac:dyDescent="0.25">
      <c r="E8839" s="5" t="s">
        <v>9360</v>
      </c>
    </row>
    <row r="8840" spans="5:5" x14ac:dyDescent="0.25">
      <c r="E8840" s="5" t="s">
        <v>9361</v>
      </c>
    </row>
    <row r="8841" spans="5:5" x14ac:dyDescent="0.25">
      <c r="E8841" s="5" t="s">
        <v>9362</v>
      </c>
    </row>
    <row r="8842" spans="5:5" x14ac:dyDescent="0.25">
      <c r="E8842" s="5" t="s">
        <v>9363</v>
      </c>
    </row>
    <row r="8843" spans="5:5" x14ac:dyDescent="0.25">
      <c r="E8843" s="5" t="s">
        <v>9364</v>
      </c>
    </row>
    <row r="8844" spans="5:5" x14ac:dyDescent="0.25">
      <c r="E8844" s="5" t="s">
        <v>9365</v>
      </c>
    </row>
    <row r="8845" spans="5:5" x14ac:dyDescent="0.25">
      <c r="E8845" s="5" t="s">
        <v>9366</v>
      </c>
    </row>
    <row r="8846" spans="5:5" x14ac:dyDescent="0.25">
      <c r="E8846" s="5" t="s">
        <v>9367</v>
      </c>
    </row>
    <row r="8847" spans="5:5" x14ac:dyDescent="0.25">
      <c r="E8847" s="5" t="s">
        <v>9368</v>
      </c>
    </row>
    <row r="8848" spans="5:5" x14ac:dyDescent="0.25">
      <c r="E8848" s="5" t="s">
        <v>9369</v>
      </c>
    </row>
    <row r="8849" spans="5:5" x14ac:dyDescent="0.25">
      <c r="E8849" s="5" t="s">
        <v>9370</v>
      </c>
    </row>
    <row r="8850" spans="5:5" x14ac:dyDescent="0.25">
      <c r="E8850" s="5" t="s">
        <v>9371</v>
      </c>
    </row>
    <row r="8851" spans="5:5" x14ac:dyDescent="0.25">
      <c r="E8851" s="5" t="s">
        <v>9372</v>
      </c>
    </row>
    <row r="8852" spans="5:5" x14ac:dyDescent="0.25">
      <c r="E8852" s="5" t="s">
        <v>9373</v>
      </c>
    </row>
    <row r="8853" spans="5:5" x14ac:dyDescent="0.25">
      <c r="E8853" s="5" t="s">
        <v>9374</v>
      </c>
    </row>
    <row r="8854" spans="5:5" x14ac:dyDescent="0.25">
      <c r="E8854" s="5" t="s">
        <v>9375</v>
      </c>
    </row>
    <row r="8855" spans="5:5" x14ac:dyDescent="0.25">
      <c r="E8855" s="5" t="s">
        <v>9376</v>
      </c>
    </row>
    <row r="8856" spans="5:5" x14ac:dyDescent="0.25">
      <c r="E8856" s="5" t="s">
        <v>9377</v>
      </c>
    </row>
    <row r="8857" spans="5:5" x14ac:dyDescent="0.25">
      <c r="E8857" s="5" t="s">
        <v>9378</v>
      </c>
    </row>
    <row r="8858" spans="5:5" x14ac:dyDescent="0.25">
      <c r="E8858" s="5" t="s">
        <v>9379</v>
      </c>
    </row>
    <row r="8859" spans="5:5" x14ac:dyDescent="0.25">
      <c r="E8859" s="5" t="s">
        <v>9380</v>
      </c>
    </row>
    <row r="8860" spans="5:5" x14ac:dyDescent="0.25">
      <c r="E8860" s="5" t="s">
        <v>9381</v>
      </c>
    </row>
    <row r="8861" spans="5:5" x14ac:dyDescent="0.25">
      <c r="E8861" s="5" t="s">
        <v>9382</v>
      </c>
    </row>
    <row r="8862" spans="5:5" x14ac:dyDescent="0.25">
      <c r="E8862" s="5" t="s">
        <v>9383</v>
      </c>
    </row>
    <row r="8863" spans="5:5" x14ac:dyDescent="0.25">
      <c r="E8863" s="5" t="s">
        <v>9384</v>
      </c>
    </row>
    <row r="8864" spans="5:5" x14ac:dyDescent="0.25">
      <c r="E8864" s="5" t="s">
        <v>9385</v>
      </c>
    </row>
    <row r="8865" spans="5:5" x14ac:dyDescent="0.25">
      <c r="E8865" s="5" t="s">
        <v>9386</v>
      </c>
    </row>
    <row r="8866" spans="5:5" x14ac:dyDescent="0.25">
      <c r="E8866" s="5" t="s">
        <v>9387</v>
      </c>
    </row>
    <row r="8867" spans="5:5" x14ac:dyDescent="0.25">
      <c r="E8867" s="5" t="s">
        <v>9388</v>
      </c>
    </row>
    <row r="8868" spans="5:5" x14ac:dyDescent="0.25">
      <c r="E8868" s="5" t="s">
        <v>9389</v>
      </c>
    </row>
    <row r="8869" spans="5:5" x14ac:dyDescent="0.25">
      <c r="E8869" s="5" t="s">
        <v>9390</v>
      </c>
    </row>
    <row r="8870" spans="5:5" x14ac:dyDescent="0.25">
      <c r="E8870" s="5" t="s">
        <v>9391</v>
      </c>
    </row>
    <row r="8871" spans="5:5" x14ac:dyDescent="0.25">
      <c r="E8871" s="5" t="s">
        <v>9392</v>
      </c>
    </row>
    <row r="8872" spans="5:5" x14ac:dyDescent="0.25">
      <c r="E8872" s="5" t="s">
        <v>9393</v>
      </c>
    </row>
    <row r="8873" spans="5:5" x14ac:dyDescent="0.25">
      <c r="E8873" s="5" t="s">
        <v>9394</v>
      </c>
    </row>
    <row r="8874" spans="5:5" x14ac:dyDescent="0.25">
      <c r="E8874" s="5" t="s">
        <v>9395</v>
      </c>
    </row>
    <row r="8875" spans="5:5" x14ac:dyDescent="0.25">
      <c r="E8875" s="5" t="s">
        <v>9396</v>
      </c>
    </row>
    <row r="8876" spans="5:5" x14ac:dyDescent="0.25">
      <c r="E8876" s="5" t="s">
        <v>9397</v>
      </c>
    </row>
    <row r="8877" spans="5:5" x14ac:dyDescent="0.25">
      <c r="E8877" s="5" t="s">
        <v>9398</v>
      </c>
    </row>
    <row r="8878" spans="5:5" x14ac:dyDescent="0.25">
      <c r="E8878" s="5" t="s">
        <v>9399</v>
      </c>
    </row>
    <row r="8879" spans="5:5" x14ac:dyDescent="0.25">
      <c r="E8879" s="5" t="s">
        <v>9400</v>
      </c>
    </row>
    <row r="8880" spans="5:5" x14ac:dyDescent="0.25">
      <c r="E8880" s="5" t="s">
        <v>9401</v>
      </c>
    </row>
    <row r="8881" spans="5:5" x14ac:dyDescent="0.25">
      <c r="E8881" s="5" t="s">
        <v>9402</v>
      </c>
    </row>
    <row r="8882" spans="5:5" x14ac:dyDescent="0.25">
      <c r="E8882" s="5" t="s">
        <v>9403</v>
      </c>
    </row>
    <row r="8883" spans="5:5" x14ac:dyDescent="0.25">
      <c r="E8883" s="5" t="s">
        <v>9404</v>
      </c>
    </row>
    <row r="8884" spans="5:5" x14ac:dyDescent="0.25">
      <c r="E8884" s="5" t="s">
        <v>9405</v>
      </c>
    </row>
    <row r="8885" spans="5:5" x14ac:dyDescent="0.25">
      <c r="E8885" s="5" t="s">
        <v>9406</v>
      </c>
    </row>
    <row r="8886" spans="5:5" x14ac:dyDescent="0.25">
      <c r="E8886" s="5" t="s">
        <v>9407</v>
      </c>
    </row>
    <row r="8887" spans="5:5" x14ac:dyDescent="0.25">
      <c r="E8887" s="5" t="s">
        <v>9408</v>
      </c>
    </row>
    <row r="8888" spans="5:5" x14ac:dyDescent="0.25">
      <c r="E8888" s="5" t="s">
        <v>9409</v>
      </c>
    </row>
    <row r="8889" spans="5:5" x14ac:dyDescent="0.25">
      <c r="E8889" s="5" t="s">
        <v>9410</v>
      </c>
    </row>
    <row r="8890" spans="5:5" x14ac:dyDescent="0.25">
      <c r="E8890" s="5" t="s">
        <v>9411</v>
      </c>
    </row>
    <row r="8891" spans="5:5" x14ac:dyDescent="0.25">
      <c r="E8891" s="5" t="s">
        <v>9412</v>
      </c>
    </row>
    <row r="8892" spans="5:5" x14ac:dyDescent="0.25">
      <c r="E8892" s="5" t="s">
        <v>9413</v>
      </c>
    </row>
    <row r="8893" spans="5:5" x14ac:dyDescent="0.25">
      <c r="E8893" s="5" t="s">
        <v>9414</v>
      </c>
    </row>
    <row r="8894" spans="5:5" x14ac:dyDescent="0.25">
      <c r="E8894" s="5" t="s">
        <v>9415</v>
      </c>
    </row>
    <row r="8895" spans="5:5" x14ac:dyDescent="0.25">
      <c r="E8895" s="5" t="s">
        <v>9416</v>
      </c>
    </row>
    <row r="8896" spans="5:5" x14ac:dyDescent="0.25">
      <c r="E8896" s="5" t="s">
        <v>9417</v>
      </c>
    </row>
    <row r="8897" spans="5:5" x14ac:dyDescent="0.25">
      <c r="E8897" s="5" t="s">
        <v>9418</v>
      </c>
    </row>
    <row r="8898" spans="5:5" x14ac:dyDescent="0.25">
      <c r="E8898" s="5" t="s">
        <v>9419</v>
      </c>
    </row>
    <row r="8899" spans="5:5" x14ac:dyDescent="0.25">
      <c r="E8899" s="5" t="s">
        <v>9420</v>
      </c>
    </row>
    <row r="8900" spans="5:5" x14ac:dyDescent="0.25">
      <c r="E8900" s="5" t="s">
        <v>9421</v>
      </c>
    </row>
    <row r="8901" spans="5:5" x14ac:dyDescent="0.25">
      <c r="E8901" s="5" t="s">
        <v>9422</v>
      </c>
    </row>
    <row r="8902" spans="5:5" x14ac:dyDescent="0.25">
      <c r="E8902" s="5" t="s">
        <v>9423</v>
      </c>
    </row>
    <row r="8903" spans="5:5" x14ac:dyDescent="0.25">
      <c r="E8903" s="5" t="s">
        <v>9424</v>
      </c>
    </row>
    <row r="8904" spans="5:5" x14ac:dyDescent="0.25">
      <c r="E8904" s="5" t="s">
        <v>9425</v>
      </c>
    </row>
    <row r="8905" spans="5:5" x14ac:dyDescent="0.25">
      <c r="E8905" s="5" t="s">
        <v>9426</v>
      </c>
    </row>
    <row r="8906" spans="5:5" x14ac:dyDescent="0.25">
      <c r="E8906" s="5" t="s">
        <v>9427</v>
      </c>
    </row>
    <row r="8907" spans="5:5" x14ac:dyDescent="0.25">
      <c r="E8907" s="5" t="s">
        <v>9428</v>
      </c>
    </row>
    <row r="8908" spans="5:5" x14ac:dyDescent="0.25">
      <c r="E8908" s="5" t="s">
        <v>9429</v>
      </c>
    </row>
    <row r="8909" spans="5:5" x14ac:dyDescent="0.25">
      <c r="E8909" s="5" t="s">
        <v>9430</v>
      </c>
    </row>
    <row r="8910" spans="5:5" x14ac:dyDescent="0.25">
      <c r="E8910" s="5" t="s">
        <v>9431</v>
      </c>
    </row>
    <row r="8911" spans="5:5" x14ac:dyDescent="0.25">
      <c r="E8911" s="5" t="s">
        <v>9432</v>
      </c>
    </row>
    <row r="8912" spans="5:5" x14ac:dyDescent="0.25">
      <c r="E8912" s="5" t="s">
        <v>9433</v>
      </c>
    </row>
    <row r="8913" spans="5:5" x14ac:dyDescent="0.25">
      <c r="E8913" s="5" t="s">
        <v>9434</v>
      </c>
    </row>
    <row r="8914" spans="5:5" x14ac:dyDescent="0.25">
      <c r="E8914" s="5" t="s">
        <v>9435</v>
      </c>
    </row>
    <row r="8915" spans="5:5" x14ac:dyDescent="0.25">
      <c r="E8915" s="5" t="s">
        <v>9436</v>
      </c>
    </row>
    <row r="8916" spans="5:5" x14ac:dyDescent="0.25">
      <c r="E8916" s="5" t="s">
        <v>9437</v>
      </c>
    </row>
    <row r="8917" spans="5:5" x14ac:dyDescent="0.25">
      <c r="E8917" s="5" t="s">
        <v>9438</v>
      </c>
    </row>
    <row r="8918" spans="5:5" x14ac:dyDescent="0.25">
      <c r="E8918" s="5" t="s">
        <v>9439</v>
      </c>
    </row>
    <row r="8919" spans="5:5" x14ac:dyDescent="0.25">
      <c r="E8919" s="5" t="s">
        <v>9440</v>
      </c>
    </row>
    <row r="8920" spans="5:5" x14ac:dyDescent="0.25">
      <c r="E8920" s="5" t="s">
        <v>9441</v>
      </c>
    </row>
    <row r="8921" spans="5:5" x14ac:dyDescent="0.25">
      <c r="E8921" s="5" t="s">
        <v>9442</v>
      </c>
    </row>
    <row r="8922" spans="5:5" x14ac:dyDescent="0.25">
      <c r="E8922" s="5" t="s">
        <v>9443</v>
      </c>
    </row>
    <row r="8923" spans="5:5" x14ac:dyDescent="0.25">
      <c r="E8923" s="5" t="s">
        <v>9444</v>
      </c>
    </row>
    <row r="8924" spans="5:5" x14ac:dyDescent="0.25">
      <c r="E8924" s="5" t="s">
        <v>9445</v>
      </c>
    </row>
    <row r="8925" spans="5:5" x14ac:dyDescent="0.25">
      <c r="E8925" s="5" t="s">
        <v>9446</v>
      </c>
    </row>
    <row r="8926" spans="5:5" x14ac:dyDescent="0.25">
      <c r="E8926" s="5" t="s">
        <v>9447</v>
      </c>
    </row>
    <row r="8927" spans="5:5" x14ac:dyDescent="0.25">
      <c r="E8927" s="5" t="s">
        <v>9448</v>
      </c>
    </row>
    <row r="8928" spans="5:5" x14ac:dyDescent="0.25">
      <c r="E8928" s="5" t="s">
        <v>9449</v>
      </c>
    </row>
    <row r="8929" spans="5:5" x14ac:dyDescent="0.25">
      <c r="E8929" s="5" t="s">
        <v>9450</v>
      </c>
    </row>
    <row r="8930" spans="5:5" x14ac:dyDescent="0.25">
      <c r="E8930" s="5" t="s">
        <v>9451</v>
      </c>
    </row>
    <row r="8931" spans="5:5" x14ac:dyDescent="0.25">
      <c r="E8931" s="5" t="s">
        <v>9452</v>
      </c>
    </row>
    <row r="8932" spans="5:5" x14ac:dyDescent="0.25">
      <c r="E8932" s="5" t="s">
        <v>9453</v>
      </c>
    </row>
    <row r="8933" spans="5:5" x14ac:dyDescent="0.25">
      <c r="E8933" s="5" t="s">
        <v>9454</v>
      </c>
    </row>
    <row r="8934" spans="5:5" x14ac:dyDescent="0.25">
      <c r="E8934" s="5" t="s">
        <v>9455</v>
      </c>
    </row>
    <row r="8935" spans="5:5" x14ac:dyDescent="0.25">
      <c r="E8935" s="5" t="s">
        <v>9456</v>
      </c>
    </row>
    <row r="8936" spans="5:5" x14ac:dyDescent="0.25">
      <c r="E8936" s="5" t="s">
        <v>9457</v>
      </c>
    </row>
    <row r="8937" spans="5:5" x14ac:dyDescent="0.25">
      <c r="E8937" s="5" t="s">
        <v>9458</v>
      </c>
    </row>
    <row r="8938" spans="5:5" x14ac:dyDescent="0.25">
      <c r="E8938" s="5" t="s">
        <v>9459</v>
      </c>
    </row>
    <row r="8939" spans="5:5" x14ac:dyDescent="0.25">
      <c r="E8939" s="5" t="s">
        <v>9460</v>
      </c>
    </row>
    <row r="8940" spans="5:5" x14ac:dyDescent="0.25">
      <c r="E8940" s="5" t="s">
        <v>9461</v>
      </c>
    </row>
    <row r="8941" spans="5:5" x14ac:dyDescent="0.25">
      <c r="E8941" s="5" t="s">
        <v>9462</v>
      </c>
    </row>
    <row r="8942" spans="5:5" x14ac:dyDescent="0.25">
      <c r="E8942" s="5" t="s">
        <v>9463</v>
      </c>
    </row>
    <row r="8943" spans="5:5" x14ac:dyDescent="0.25">
      <c r="E8943" s="5" t="s">
        <v>9464</v>
      </c>
    </row>
    <row r="8944" spans="5:5" x14ac:dyDescent="0.25">
      <c r="E8944" s="5" t="s">
        <v>9465</v>
      </c>
    </row>
    <row r="8945" spans="5:5" x14ac:dyDescent="0.25">
      <c r="E8945" s="5" t="s">
        <v>9466</v>
      </c>
    </row>
    <row r="8946" spans="5:5" x14ac:dyDescent="0.25">
      <c r="E8946" s="5" t="s">
        <v>9467</v>
      </c>
    </row>
    <row r="8947" spans="5:5" x14ac:dyDescent="0.25">
      <c r="E8947" s="5" t="s">
        <v>9468</v>
      </c>
    </row>
    <row r="8948" spans="5:5" x14ac:dyDescent="0.25">
      <c r="E8948" s="5" t="s">
        <v>9469</v>
      </c>
    </row>
    <row r="8949" spans="5:5" x14ac:dyDescent="0.25">
      <c r="E8949" s="5" t="s">
        <v>9470</v>
      </c>
    </row>
    <row r="8950" spans="5:5" x14ac:dyDescent="0.25">
      <c r="E8950" s="5" t="s">
        <v>9471</v>
      </c>
    </row>
    <row r="8951" spans="5:5" x14ac:dyDescent="0.25">
      <c r="E8951" s="5" t="s">
        <v>9472</v>
      </c>
    </row>
    <row r="8952" spans="5:5" x14ac:dyDescent="0.25">
      <c r="E8952" s="5" t="s">
        <v>9473</v>
      </c>
    </row>
    <row r="8953" spans="5:5" x14ac:dyDescent="0.25">
      <c r="E8953" s="5" t="s">
        <v>9474</v>
      </c>
    </row>
    <row r="8954" spans="5:5" x14ac:dyDescent="0.25">
      <c r="E8954" s="5" t="s">
        <v>9475</v>
      </c>
    </row>
    <row r="8955" spans="5:5" x14ac:dyDescent="0.25">
      <c r="E8955" s="5" t="s">
        <v>9476</v>
      </c>
    </row>
    <row r="8956" spans="5:5" x14ac:dyDescent="0.25">
      <c r="E8956" s="5" t="s">
        <v>9477</v>
      </c>
    </row>
    <row r="8957" spans="5:5" x14ac:dyDescent="0.25">
      <c r="E8957" s="5" t="s">
        <v>9478</v>
      </c>
    </row>
    <row r="8958" spans="5:5" x14ac:dyDescent="0.25">
      <c r="E8958" s="5" t="s">
        <v>9479</v>
      </c>
    </row>
    <row r="8959" spans="5:5" x14ac:dyDescent="0.25">
      <c r="E8959" s="5" t="s">
        <v>9480</v>
      </c>
    </row>
    <row r="8960" spans="5:5" x14ac:dyDescent="0.25">
      <c r="E8960" s="5" t="s">
        <v>9481</v>
      </c>
    </row>
    <row r="8961" spans="5:5" x14ac:dyDescent="0.25">
      <c r="E8961" s="5" t="s">
        <v>9482</v>
      </c>
    </row>
    <row r="8962" spans="5:5" x14ac:dyDescent="0.25">
      <c r="E8962" s="5" t="s">
        <v>9483</v>
      </c>
    </row>
    <row r="8963" spans="5:5" x14ac:dyDescent="0.25">
      <c r="E8963" s="5" t="s">
        <v>9484</v>
      </c>
    </row>
    <row r="8964" spans="5:5" x14ac:dyDescent="0.25">
      <c r="E8964" s="5" t="s">
        <v>9485</v>
      </c>
    </row>
    <row r="8965" spans="5:5" x14ac:dyDescent="0.25">
      <c r="E8965" s="5" t="s">
        <v>9486</v>
      </c>
    </row>
    <row r="8966" spans="5:5" x14ac:dyDescent="0.25">
      <c r="E8966" s="5" t="s">
        <v>9487</v>
      </c>
    </row>
    <row r="8967" spans="5:5" x14ac:dyDescent="0.25">
      <c r="E8967" s="5" t="s">
        <v>9488</v>
      </c>
    </row>
    <row r="8968" spans="5:5" x14ac:dyDescent="0.25">
      <c r="E8968" s="5" t="s">
        <v>9489</v>
      </c>
    </row>
    <row r="8969" spans="5:5" x14ac:dyDescent="0.25">
      <c r="E8969" s="5" t="s">
        <v>9490</v>
      </c>
    </row>
    <row r="8970" spans="5:5" x14ac:dyDescent="0.25">
      <c r="E8970" s="5" t="s">
        <v>9491</v>
      </c>
    </row>
    <row r="8971" spans="5:5" x14ac:dyDescent="0.25">
      <c r="E8971" s="5" t="s">
        <v>9492</v>
      </c>
    </row>
    <row r="8972" spans="5:5" x14ac:dyDescent="0.25">
      <c r="E8972" s="5" t="s">
        <v>9493</v>
      </c>
    </row>
    <row r="8973" spans="5:5" x14ac:dyDescent="0.25">
      <c r="E8973" s="5" t="s">
        <v>9494</v>
      </c>
    </row>
    <row r="8974" spans="5:5" x14ac:dyDescent="0.25">
      <c r="E8974" s="5" t="s">
        <v>9495</v>
      </c>
    </row>
    <row r="8975" spans="5:5" x14ac:dyDescent="0.25">
      <c r="E8975" s="5" t="s">
        <v>9496</v>
      </c>
    </row>
    <row r="8976" spans="5:5" x14ac:dyDescent="0.25">
      <c r="E8976" s="5" t="s">
        <v>9497</v>
      </c>
    </row>
    <row r="8977" spans="5:5" x14ac:dyDescent="0.25">
      <c r="E8977" s="5" t="s">
        <v>9498</v>
      </c>
    </row>
    <row r="8978" spans="5:5" x14ac:dyDescent="0.25">
      <c r="E8978" s="5" t="s">
        <v>9499</v>
      </c>
    </row>
    <row r="8979" spans="5:5" x14ac:dyDescent="0.25">
      <c r="E8979" s="5" t="s">
        <v>9500</v>
      </c>
    </row>
    <row r="8980" spans="5:5" x14ac:dyDescent="0.25">
      <c r="E8980" s="5" t="s">
        <v>9501</v>
      </c>
    </row>
    <row r="8981" spans="5:5" x14ac:dyDescent="0.25">
      <c r="E8981" s="5" t="s">
        <v>9502</v>
      </c>
    </row>
    <row r="8982" spans="5:5" x14ac:dyDescent="0.25">
      <c r="E8982" s="5" t="s">
        <v>9503</v>
      </c>
    </row>
    <row r="8983" spans="5:5" x14ac:dyDescent="0.25">
      <c r="E8983" s="5" t="s">
        <v>9504</v>
      </c>
    </row>
    <row r="8984" spans="5:5" x14ac:dyDescent="0.25">
      <c r="E8984" s="5" t="s">
        <v>9505</v>
      </c>
    </row>
    <row r="8985" spans="5:5" x14ac:dyDescent="0.25">
      <c r="E8985" s="5" t="s">
        <v>9506</v>
      </c>
    </row>
    <row r="8986" spans="5:5" x14ac:dyDescent="0.25">
      <c r="E8986" s="5" t="s">
        <v>9507</v>
      </c>
    </row>
    <row r="8987" spans="5:5" x14ac:dyDescent="0.25">
      <c r="E8987" s="5" t="s">
        <v>9508</v>
      </c>
    </row>
    <row r="8988" spans="5:5" x14ac:dyDescent="0.25">
      <c r="E8988" s="5" t="s">
        <v>9509</v>
      </c>
    </row>
    <row r="8989" spans="5:5" x14ac:dyDescent="0.25">
      <c r="E8989" s="5" t="s">
        <v>9510</v>
      </c>
    </row>
    <row r="8990" spans="5:5" x14ac:dyDescent="0.25">
      <c r="E8990" s="5" t="s">
        <v>9511</v>
      </c>
    </row>
    <row r="8991" spans="5:5" x14ac:dyDescent="0.25">
      <c r="E8991" s="5" t="s">
        <v>9512</v>
      </c>
    </row>
    <row r="8992" spans="5:5" x14ac:dyDescent="0.25">
      <c r="E8992" s="5" t="s">
        <v>9513</v>
      </c>
    </row>
    <row r="8993" spans="5:5" x14ac:dyDescent="0.25">
      <c r="E8993" s="5" t="s">
        <v>9514</v>
      </c>
    </row>
    <row r="8994" spans="5:5" x14ac:dyDescent="0.25">
      <c r="E8994" s="5" t="s">
        <v>9515</v>
      </c>
    </row>
    <row r="8995" spans="5:5" x14ac:dyDescent="0.25">
      <c r="E8995" s="5" t="s">
        <v>9516</v>
      </c>
    </row>
    <row r="8996" spans="5:5" x14ac:dyDescent="0.25">
      <c r="E8996" s="5" t="s">
        <v>9517</v>
      </c>
    </row>
    <row r="8997" spans="5:5" x14ac:dyDescent="0.25">
      <c r="E8997" s="5" t="s">
        <v>9518</v>
      </c>
    </row>
    <row r="8998" spans="5:5" x14ac:dyDescent="0.25">
      <c r="E8998" s="5" t="s">
        <v>9519</v>
      </c>
    </row>
    <row r="8999" spans="5:5" x14ac:dyDescent="0.25">
      <c r="E8999" s="5" t="s">
        <v>9520</v>
      </c>
    </row>
    <row r="9000" spans="5:5" x14ac:dyDescent="0.25">
      <c r="E9000" s="5" t="s">
        <v>9521</v>
      </c>
    </row>
    <row r="9001" spans="5:5" x14ac:dyDescent="0.25">
      <c r="E9001" s="5" t="s">
        <v>9522</v>
      </c>
    </row>
    <row r="9002" spans="5:5" x14ac:dyDescent="0.25">
      <c r="E9002" s="5" t="s">
        <v>9523</v>
      </c>
    </row>
    <row r="9003" spans="5:5" x14ac:dyDescent="0.25">
      <c r="E9003" s="5" t="s">
        <v>9524</v>
      </c>
    </row>
    <row r="9004" spans="5:5" x14ac:dyDescent="0.25">
      <c r="E9004" s="5" t="s">
        <v>9525</v>
      </c>
    </row>
    <row r="9005" spans="5:5" x14ac:dyDescent="0.25">
      <c r="E9005" s="5" t="s">
        <v>9526</v>
      </c>
    </row>
    <row r="9006" spans="5:5" x14ac:dyDescent="0.25">
      <c r="E9006" s="5" t="s">
        <v>9527</v>
      </c>
    </row>
    <row r="9007" spans="5:5" x14ac:dyDescent="0.25">
      <c r="E9007" s="5" t="s">
        <v>9528</v>
      </c>
    </row>
    <row r="9008" spans="5:5" x14ac:dyDescent="0.25">
      <c r="E9008" s="5" t="s">
        <v>9529</v>
      </c>
    </row>
    <row r="9009" spans="5:5" x14ac:dyDescent="0.25">
      <c r="E9009" s="5" t="s">
        <v>9530</v>
      </c>
    </row>
    <row r="9010" spans="5:5" x14ac:dyDescent="0.25">
      <c r="E9010" s="5" t="s">
        <v>9531</v>
      </c>
    </row>
    <row r="9011" spans="5:5" x14ac:dyDescent="0.25">
      <c r="E9011" s="5" t="s">
        <v>9532</v>
      </c>
    </row>
    <row r="9012" spans="5:5" x14ac:dyDescent="0.25">
      <c r="E9012" s="5" t="s">
        <v>9533</v>
      </c>
    </row>
    <row r="9013" spans="5:5" x14ac:dyDescent="0.25">
      <c r="E9013" s="5" t="s">
        <v>9534</v>
      </c>
    </row>
    <row r="9014" spans="5:5" x14ac:dyDescent="0.25">
      <c r="E9014" s="5" t="s">
        <v>9535</v>
      </c>
    </row>
    <row r="9015" spans="5:5" x14ac:dyDescent="0.25">
      <c r="E9015" s="5" t="s">
        <v>9536</v>
      </c>
    </row>
    <row r="9016" spans="5:5" x14ac:dyDescent="0.25">
      <c r="E9016" s="5" t="s">
        <v>9537</v>
      </c>
    </row>
    <row r="9017" spans="5:5" x14ac:dyDescent="0.25">
      <c r="E9017" s="5" t="s">
        <v>9538</v>
      </c>
    </row>
    <row r="9018" spans="5:5" x14ac:dyDescent="0.25">
      <c r="E9018" s="5" t="s">
        <v>9539</v>
      </c>
    </row>
    <row r="9019" spans="5:5" x14ac:dyDescent="0.25">
      <c r="E9019" s="5" t="s">
        <v>9540</v>
      </c>
    </row>
    <row r="9020" spans="5:5" x14ac:dyDescent="0.25">
      <c r="E9020" s="5" t="s">
        <v>9541</v>
      </c>
    </row>
    <row r="9021" spans="5:5" x14ac:dyDescent="0.25">
      <c r="E9021" s="5" t="s">
        <v>9542</v>
      </c>
    </row>
    <row r="9022" spans="5:5" x14ac:dyDescent="0.25">
      <c r="E9022" s="5" t="s">
        <v>9543</v>
      </c>
    </row>
    <row r="9023" spans="5:5" x14ac:dyDescent="0.25">
      <c r="E9023" s="5" t="s">
        <v>9544</v>
      </c>
    </row>
    <row r="9024" spans="5:5" x14ac:dyDescent="0.25">
      <c r="E9024" s="5" t="s">
        <v>9545</v>
      </c>
    </row>
    <row r="9025" spans="5:5" x14ac:dyDescent="0.25">
      <c r="E9025" s="5" t="s">
        <v>9546</v>
      </c>
    </row>
    <row r="9026" spans="5:5" x14ac:dyDescent="0.25">
      <c r="E9026" s="5" t="s">
        <v>9547</v>
      </c>
    </row>
    <row r="9027" spans="5:5" x14ac:dyDescent="0.25">
      <c r="E9027" s="5" t="s">
        <v>9548</v>
      </c>
    </row>
    <row r="9028" spans="5:5" x14ac:dyDescent="0.25">
      <c r="E9028" s="5" t="s">
        <v>9549</v>
      </c>
    </row>
    <row r="9029" spans="5:5" x14ac:dyDescent="0.25">
      <c r="E9029" s="5" t="s">
        <v>9550</v>
      </c>
    </row>
    <row r="9030" spans="5:5" x14ac:dyDescent="0.25">
      <c r="E9030" s="5" t="s">
        <v>9551</v>
      </c>
    </row>
    <row r="9031" spans="5:5" x14ac:dyDescent="0.25">
      <c r="E9031" s="5" t="s">
        <v>9552</v>
      </c>
    </row>
    <row r="9032" spans="5:5" x14ac:dyDescent="0.25">
      <c r="E9032" s="5" t="s">
        <v>9553</v>
      </c>
    </row>
    <row r="9033" spans="5:5" x14ac:dyDescent="0.25">
      <c r="E9033" s="5" t="s">
        <v>9554</v>
      </c>
    </row>
    <row r="9034" spans="5:5" x14ac:dyDescent="0.25">
      <c r="E9034" s="5" t="s">
        <v>9555</v>
      </c>
    </row>
    <row r="9035" spans="5:5" x14ac:dyDescent="0.25">
      <c r="E9035" s="5" t="s">
        <v>9556</v>
      </c>
    </row>
    <row r="9036" spans="5:5" x14ac:dyDescent="0.25">
      <c r="E9036" s="5" t="s">
        <v>9557</v>
      </c>
    </row>
    <row r="9037" spans="5:5" x14ac:dyDescent="0.25">
      <c r="E9037" s="5" t="s">
        <v>9558</v>
      </c>
    </row>
    <row r="9038" spans="5:5" x14ac:dyDescent="0.25">
      <c r="E9038" s="5" t="s">
        <v>9559</v>
      </c>
    </row>
    <row r="9039" spans="5:5" x14ac:dyDescent="0.25">
      <c r="E9039" s="5" t="s">
        <v>9560</v>
      </c>
    </row>
    <row r="9040" spans="5:5" x14ac:dyDescent="0.25">
      <c r="E9040" s="5" t="s">
        <v>9561</v>
      </c>
    </row>
    <row r="9041" spans="5:5" x14ac:dyDescent="0.25">
      <c r="E9041" s="5" t="s">
        <v>9562</v>
      </c>
    </row>
    <row r="9042" spans="5:5" x14ac:dyDescent="0.25">
      <c r="E9042" s="5" t="s">
        <v>9563</v>
      </c>
    </row>
    <row r="9043" spans="5:5" x14ac:dyDescent="0.25">
      <c r="E9043" s="5" t="s">
        <v>9564</v>
      </c>
    </row>
    <row r="9044" spans="5:5" x14ac:dyDescent="0.25">
      <c r="E9044" s="5" t="s">
        <v>9565</v>
      </c>
    </row>
    <row r="9045" spans="5:5" x14ac:dyDescent="0.25">
      <c r="E9045" s="5" t="s">
        <v>9566</v>
      </c>
    </row>
    <row r="9046" spans="5:5" x14ac:dyDescent="0.25">
      <c r="E9046" s="5" t="s">
        <v>9567</v>
      </c>
    </row>
    <row r="9047" spans="5:5" x14ac:dyDescent="0.25">
      <c r="E9047" s="5" t="s">
        <v>9568</v>
      </c>
    </row>
    <row r="9048" spans="5:5" x14ac:dyDescent="0.25">
      <c r="E9048" s="5" t="s">
        <v>9569</v>
      </c>
    </row>
    <row r="9049" spans="5:5" x14ac:dyDescent="0.25">
      <c r="E9049" s="5" t="s">
        <v>9570</v>
      </c>
    </row>
    <row r="9050" spans="5:5" x14ac:dyDescent="0.25">
      <c r="E9050" s="5" t="s">
        <v>9571</v>
      </c>
    </row>
    <row r="9051" spans="5:5" x14ac:dyDescent="0.25">
      <c r="E9051" s="5" t="s">
        <v>9572</v>
      </c>
    </row>
    <row r="9052" spans="5:5" x14ac:dyDescent="0.25">
      <c r="E9052" s="5" t="s">
        <v>9573</v>
      </c>
    </row>
    <row r="9053" spans="5:5" x14ac:dyDescent="0.25">
      <c r="E9053" s="5" t="s">
        <v>9574</v>
      </c>
    </row>
    <row r="9054" spans="5:5" x14ac:dyDescent="0.25">
      <c r="E9054" s="5" t="s">
        <v>9575</v>
      </c>
    </row>
    <row r="9055" spans="5:5" x14ac:dyDescent="0.25">
      <c r="E9055" s="5" t="s">
        <v>9576</v>
      </c>
    </row>
    <row r="9056" spans="5:5" x14ac:dyDescent="0.25">
      <c r="E9056" s="5" t="s">
        <v>9577</v>
      </c>
    </row>
    <row r="9057" spans="5:5" x14ac:dyDescent="0.25">
      <c r="E9057" s="5" t="s">
        <v>9578</v>
      </c>
    </row>
    <row r="9058" spans="5:5" x14ac:dyDescent="0.25">
      <c r="E9058" s="5" t="s">
        <v>9579</v>
      </c>
    </row>
    <row r="9059" spans="5:5" x14ac:dyDescent="0.25">
      <c r="E9059" s="5" t="s">
        <v>9580</v>
      </c>
    </row>
    <row r="9060" spans="5:5" x14ac:dyDescent="0.25">
      <c r="E9060" s="5" t="s">
        <v>9581</v>
      </c>
    </row>
    <row r="9061" spans="5:5" x14ac:dyDescent="0.25">
      <c r="E9061" s="5" t="s">
        <v>9582</v>
      </c>
    </row>
    <row r="9062" spans="5:5" x14ac:dyDescent="0.25">
      <c r="E9062" s="5" t="s">
        <v>9583</v>
      </c>
    </row>
    <row r="9063" spans="5:5" x14ac:dyDescent="0.25">
      <c r="E9063" s="5" t="s">
        <v>9584</v>
      </c>
    </row>
    <row r="9064" spans="5:5" x14ac:dyDescent="0.25">
      <c r="E9064" s="5" t="s">
        <v>9585</v>
      </c>
    </row>
    <row r="9065" spans="5:5" x14ac:dyDescent="0.25">
      <c r="E9065" s="5" t="s">
        <v>9586</v>
      </c>
    </row>
    <row r="9066" spans="5:5" x14ac:dyDescent="0.25">
      <c r="E9066" s="5" t="s">
        <v>9587</v>
      </c>
    </row>
    <row r="9067" spans="5:5" x14ac:dyDescent="0.25">
      <c r="E9067" s="5" t="s">
        <v>9588</v>
      </c>
    </row>
    <row r="9068" spans="5:5" x14ac:dyDescent="0.25">
      <c r="E9068" s="5" t="s">
        <v>9589</v>
      </c>
    </row>
    <row r="9069" spans="5:5" x14ac:dyDescent="0.25">
      <c r="E9069" s="5" t="s">
        <v>9590</v>
      </c>
    </row>
    <row r="9070" spans="5:5" x14ac:dyDescent="0.25">
      <c r="E9070" s="5" t="s">
        <v>9591</v>
      </c>
    </row>
    <row r="9071" spans="5:5" x14ac:dyDescent="0.25">
      <c r="E9071" s="5" t="s">
        <v>9592</v>
      </c>
    </row>
    <row r="9072" spans="5:5" x14ac:dyDescent="0.25">
      <c r="E9072" s="5" t="s">
        <v>9593</v>
      </c>
    </row>
    <row r="9073" spans="5:5" x14ac:dyDescent="0.25">
      <c r="E9073" s="5" t="s">
        <v>9594</v>
      </c>
    </row>
    <row r="9074" spans="5:5" x14ac:dyDescent="0.25">
      <c r="E9074" s="5" t="s">
        <v>9595</v>
      </c>
    </row>
    <row r="9075" spans="5:5" x14ac:dyDescent="0.25">
      <c r="E9075" s="5" t="s">
        <v>9596</v>
      </c>
    </row>
    <row r="9076" spans="5:5" x14ac:dyDescent="0.25">
      <c r="E9076" s="5" t="s">
        <v>9597</v>
      </c>
    </row>
    <row r="9077" spans="5:5" x14ac:dyDescent="0.25">
      <c r="E9077" s="5" t="s">
        <v>9598</v>
      </c>
    </row>
    <row r="9078" spans="5:5" x14ac:dyDescent="0.25">
      <c r="E9078" s="5" t="s">
        <v>9599</v>
      </c>
    </row>
    <row r="9079" spans="5:5" x14ac:dyDescent="0.25">
      <c r="E9079" s="5" t="s">
        <v>9600</v>
      </c>
    </row>
    <row r="9080" spans="5:5" x14ac:dyDescent="0.25">
      <c r="E9080" s="5" t="s">
        <v>9601</v>
      </c>
    </row>
    <row r="9081" spans="5:5" x14ac:dyDescent="0.25">
      <c r="E9081" s="5" t="s">
        <v>9602</v>
      </c>
    </row>
    <row r="9082" spans="5:5" x14ac:dyDescent="0.25">
      <c r="E9082" s="5" t="s">
        <v>9603</v>
      </c>
    </row>
    <row r="9083" spans="5:5" x14ac:dyDescent="0.25">
      <c r="E9083" s="5" t="s">
        <v>9604</v>
      </c>
    </row>
    <row r="9084" spans="5:5" x14ac:dyDescent="0.25">
      <c r="E9084" s="5" t="s">
        <v>9605</v>
      </c>
    </row>
    <row r="9085" spans="5:5" x14ac:dyDescent="0.25">
      <c r="E9085" s="5" t="s">
        <v>9606</v>
      </c>
    </row>
    <row r="9086" spans="5:5" x14ac:dyDescent="0.25">
      <c r="E9086" s="5" t="s">
        <v>9607</v>
      </c>
    </row>
    <row r="9087" spans="5:5" x14ac:dyDescent="0.25">
      <c r="E9087" s="5" t="s">
        <v>9608</v>
      </c>
    </row>
    <row r="9088" spans="5:5" x14ac:dyDescent="0.25">
      <c r="E9088" s="5" t="s">
        <v>9609</v>
      </c>
    </row>
    <row r="9089" spans="5:5" x14ac:dyDescent="0.25">
      <c r="E9089" s="5" t="s">
        <v>9610</v>
      </c>
    </row>
    <row r="9090" spans="5:5" x14ac:dyDescent="0.25">
      <c r="E9090" s="5" t="s">
        <v>9611</v>
      </c>
    </row>
    <row r="9091" spans="5:5" x14ac:dyDescent="0.25">
      <c r="E9091" s="5" t="s">
        <v>9612</v>
      </c>
    </row>
    <row r="9092" spans="5:5" x14ac:dyDescent="0.25">
      <c r="E9092" s="5" t="s">
        <v>9613</v>
      </c>
    </row>
    <row r="9093" spans="5:5" x14ac:dyDescent="0.25">
      <c r="E9093" s="5" t="s">
        <v>9614</v>
      </c>
    </row>
    <row r="9094" spans="5:5" x14ac:dyDescent="0.25">
      <c r="E9094" s="5" t="s">
        <v>9615</v>
      </c>
    </row>
    <row r="9095" spans="5:5" x14ac:dyDescent="0.25">
      <c r="E9095" s="5" t="s">
        <v>9616</v>
      </c>
    </row>
    <row r="9096" spans="5:5" x14ac:dyDescent="0.25">
      <c r="E9096" s="5" t="s">
        <v>9617</v>
      </c>
    </row>
    <row r="9097" spans="5:5" x14ac:dyDescent="0.25">
      <c r="E9097" s="5" t="s">
        <v>9618</v>
      </c>
    </row>
    <row r="9098" spans="5:5" x14ac:dyDescent="0.25">
      <c r="E9098" s="5" t="s">
        <v>9619</v>
      </c>
    </row>
    <row r="9099" spans="5:5" x14ac:dyDescent="0.25">
      <c r="E9099" s="5" t="s">
        <v>9620</v>
      </c>
    </row>
    <row r="9100" spans="5:5" x14ac:dyDescent="0.25">
      <c r="E9100" s="5" t="s">
        <v>9621</v>
      </c>
    </row>
    <row r="9101" spans="5:5" x14ac:dyDescent="0.25">
      <c r="E9101" s="5" t="s">
        <v>9622</v>
      </c>
    </row>
    <row r="9102" spans="5:5" x14ac:dyDescent="0.25">
      <c r="E9102" s="5" t="s">
        <v>9623</v>
      </c>
    </row>
    <row r="9103" spans="5:5" x14ac:dyDescent="0.25">
      <c r="E9103" s="5" t="s">
        <v>9624</v>
      </c>
    </row>
    <row r="9104" spans="5:5" x14ac:dyDescent="0.25">
      <c r="E9104" s="5" t="s">
        <v>9625</v>
      </c>
    </row>
    <row r="9105" spans="5:5" x14ac:dyDescent="0.25">
      <c r="E9105" s="5" t="s">
        <v>9626</v>
      </c>
    </row>
    <row r="9106" spans="5:5" x14ac:dyDescent="0.25">
      <c r="E9106" s="5" t="s">
        <v>9627</v>
      </c>
    </row>
    <row r="9107" spans="5:5" x14ac:dyDescent="0.25">
      <c r="E9107" s="5" t="s">
        <v>9628</v>
      </c>
    </row>
    <row r="9108" spans="5:5" x14ac:dyDescent="0.25">
      <c r="E9108" s="5" t="s">
        <v>9629</v>
      </c>
    </row>
    <row r="9109" spans="5:5" x14ac:dyDescent="0.25">
      <c r="E9109" s="5" t="s">
        <v>9630</v>
      </c>
    </row>
    <row r="9110" spans="5:5" x14ac:dyDescent="0.25">
      <c r="E9110" s="5" t="s">
        <v>9631</v>
      </c>
    </row>
    <row r="9111" spans="5:5" x14ac:dyDescent="0.25">
      <c r="E9111" s="5" t="s">
        <v>9632</v>
      </c>
    </row>
    <row r="9112" spans="5:5" x14ac:dyDescent="0.25">
      <c r="E9112" s="5" t="s">
        <v>9633</v>
      </c>
    </row>
    <row r="9113" spans="5:5" x14ac:dyDescent="0.25">
      <c r="E9113" s="5" t="s">
        <v>9634</v>
      </c>
    </row>
    <row r="9114" spans="5:5" x14ac:dyDescent="0.25">
      <c r="E9114" s="5" t="s">
        <v>9635</v>
      </c>
    </row>
    <row r="9115" spans="5:5" x14ac:dyDescent="0.25">
      <c r="E9115" s="5" t="s">
        <v>9636</v>
      </c>
    </row>
    <row r="9116" spans="5:5" x14ac:dyDescent="0.25">
      <c r="E9116" s="5" t="s">
        <v>9637</v>
      </c>
    </row>
    <row r="9117" spans="5:5" x14ac:dyDescent="0.25">
      <c r="E9117" s="5" t="s">
        <v>9638</v>
      </c>
    </row>
    <row r="9118" spans="5:5" x14ac:dyDescent="0.25">
      <c r="E9118" s="5" t="s">
        <v>9639</v>
      </c>
    </row>
    <row r="9119" spans="5:5" x14ac:dyDescent="0.25">
      <c r="E9119" s="5" t="s">
        <v>9640</v>
      </c>
    </row>
    <row r="9120" spans="5:5" x14ac:dyDescent="0.25">
      <c r="E9120" s="5" t="s">
        <v>9641</v>
      </c>
    </row>
    <row r="9121" spans="5:5" x14ac:dyDescent="0.25">
      <c r="E9121" s="5" t="s">
        <v>9642</v>
      </c>
    </row>
    <row r="9122" spans="5:5" x14ac:dyDescent="0.25">
      <c r="E9122" s="5" t="s">
        <v>9643</v>
      </c>
    </row>
    <row r="9123" spans="5:5" x14ac:dyDescent="0.25">
      <c r="E9123" s="5" t="s">
        <v>9644</v>
      </c>
    </row>
    <row r="9124" spans="5:5" x14ac:dyDescent="0.25">
      <c r="E9124" s="5" t="s">
        <v>9645</v>
      </c>
    </row>
    <row r="9125" spans="5:5" x14ac:dyDescent="0.25">
      <c r="E9125" s="5" t="s">
        <v>9646</v>
      </c>
    </row>
    <row r="9126" spans="5:5" x14ac:dyDescent="0.25">
      <c r="E9126" s="5" t="s">
        <v>9647</v>
      </c>
    </row>
    <row r="9127" spans="5:5" x14ac:dyDescent="0.25">
      <c r="E9127" s="5" t="s">
        <v>9648</v>
      </c>
    </row>
    <row r="9128" spans="5:5" x14ac:dyDescent="0.25">
      <c r="E9128" s="5" t="s">
        <v>9649</v>
      </c>
    </row>
    <row r="9129" spans="5:5" x14ac:dyDescent="0.25">
      <c r="E9129" s="5" t="s">
        <v>9650</v>
      </c>
    </row>
    <row r="9130" spans="5:5" x14ac:dyDescent="0.25">
      <c r="E9130" s="5" t="s">
        <v>9651</v>
      </c>
    </row>
    <row r="9131" spans="5:5" x14ac:dyDescent="0.25">
      <c r="E9131" s="5" t="s">
        <v>9652</v>
      </c>
    </row>
    <row r="9132" spans="5:5" x14ac:dyDescent="0.25">
      <c r="E9132" s="5" t="s">
        <v>9653</v>
      </c>
    </row>
    <row r="9133" spans="5:5" x14ac:dyDescent="0.25">
      <c r="E9133" s="5" t="s">
        <v>9654</v>
      </c>
    </row>
    <row r="9134" spans="5:5" x14ac:dyDescent="0.25">
      <c r="E9134" s="5" t="s">
        <v>9655</v>
      </c>
    </row>
    <row r="9135" spans="5:5" x14ac:dyDescent="0.25">
      <c r="E9135" s="5" t="s">
        <v>9656</v>
      </c>
    </row>
    <row r="9136" spans="5:5" x14ac:dyDescent="0.25">
      <c r="E9136" s="5" t="s">
        <v>9657</v>
      </c>
    </row>
    <row r="9137" spans="5:5" x14ac:dyDescent="0.25">
      <c r="E9137" s="5" t="s">
        <v>9658</v>
      </c>
    </row>
    <row r="9138" spans="5:5" x14ac:dyDescent="0.25">
      <c r="E9138" s="5" t="s">
        <v>9659</v>
      </c>
    </row>
    <row r="9139" spans="5:5" x14ac:dyDescent="0.25">
      <c r="E9139" s="5" t="s">
        <v>9660</v>
      </c>
    </row>
    <row r="9140" spans="5:5" x14ac:dyDescent="0.25">
      <c r="E9140" s="5" t="s">
        <v>9661</v>
      </c>
    </row>
    <row r="9141" spans="5:5" x14ac:dyDescent="0.25">
      <c r="E9141" s="5" t="s">
        <v>9662</v>
      </c>
    </row>
    <row r="9142" spans="5:5" x14ac:dyDescent="0.25">
      <c r="E9142" s="5" t="s">
        <v>9663</v>
      </c>
    </row>
    <row r="9143" spans="5:5" x14ac:dyDescent="0.25">
      <c r="E9143" s="5" t="s">
        <v>9664</v>
      </c>
    </row>
    <row r="9144" spans="5:5" x14ac:dyDescent="0.25">
      <c r="E9144" s="5" t="s">
        <v>9665</v>
      </c>
    </row>
    <row r="9145" spans="5:5" x14ac:dyDescent="0.25">
      <c r="E9145" s="5" t="s">
        <v>9666</v>
      </c>
    </row>
    <row r="9146" spans="5:5" x14ac:dyDescent="0.25">
      <c r="E9146" s="5" t="s">
        <v>9667</v>
      </c>
    </row>
    <row r="9147" spans="5:5" x14ac:dyDescent="0.25">
      <c r="E9147" s="5" t="s">
        <v>9668</v>
      </c>
    </row>
    <row r="9148" spans="5:5" x14ac:dyDescent="0.25">
      <c r="E9148" s="5" t="s">
        <v>9669</v>
      </c>
    </row>
    <row r="9149" spans="5:5" x14ac:dyDescent="0.25">
      <c r="E9149" s="5" t="s">
        <v>9670</v>
      </c>
    </row>
    <row r="9150" spans="5:5" x14ac:dyDescent="0.25">
      <c r="E9150" s="5" t="s">
        <v>9671</v>
      </c>
    </row>
    <row r="9151" spans="5:5" x14ac:dyDescent="0.25">
      <c r="E9151" s="5" t="s">
        <v>9672</v>
      </c>
    </row>
    <row r="9152" spans="5:5" x14ac:dyDescent="0.25">
      <c r="E9152" s="5" t="s">
        <v>9673</v>
      </c>
    </row>
    <row r="9153" spans="5:5" x14ac:dyDescent="0.25">
      <c r="E9153" s="5" t="s">
        <v>9674</v>
      </c>
    </row>
    <row r="9154" spans="5:5" x14ac:dyDescent="0.25">
      <c r="E9154" s="5" t="s">
        <v>9675</v>
      </c>
    </row>
    <row r="9155" spans="5:5" x14ac:dyDescent="0.25">
      <c r="E9155" s="5" t="s">
        <v>9676</v>
      </c>
    </row>
    <row r="9156" spans="5:5" x14ac:dyDescent="0.25">
      <c r="E9156" s="5" t="s">
        <v>9677</v>
      </c>
    </row>
    <row r="9157" spans="5:5" x14ac:dyDescent="0.25">
      <c r="E9157" s="5" t="s">
        <v>9678</v>
      </c>
    </row>
    <row r="9158" spans="5:5" x14ac:dyDescent="0.25">
      <c r="E9158" s="5" t="s">
        <v>9679</v>
      </c>
    </row>
    <row r="9159" spans="5:5" x14ac:dyDescent="0.25">
      <c r="E9159" s="5" t="s">
        <v>9680</v>
      </c>
    </row>
    <row r="9160" spans="5:5" x14ac:dyDescent="0.25">
      <c r="E9160" s="5" t="s">
        <v>9681</v>
      </c>
    </row>
    <row r="9161" spans="5:5" x14ac:dyDescent="0.25">
      <c r="E9161" s="5" t="s">
        <v>9682</v>
      </c>
    </row>
    <row r="9162" spans="5:5" x14ac:dyDescent="0.25">
      <c r="E9162" s="5" t="s">
        <v>9683</v>
      </c>
    </row>
    <row r="9163" spans="5:5" x14ac:dyDescent="0.25">
      <c r="E9163" s="5" t="s">
        <v>9684</v>
      </c>
    </row>
    <row r="9164" spans="5:5" x14ac:dyDescent="0.25">
      <c r="E9164" s="5" t="s">
        <v>9685</v>
      </c>
    </row>
    <row r="9165" spans="5:5" x14ac:dyDescent="0.25">
      <c r="E9165" s="5" t="s">
        <v>9686</v>
      </c>
    </row>
    <row r="9166" spans="5:5" x14ac:dyDescent="0.25">
      <c r="E9166" s="5" t="s">
        <v>9687</v>
      </c>
    </row>
    <row r="9167" spans="5:5" x14ac:dyDescent="0.25">
      <c r="E9167" s="5" t="s">
        <v>9688</v>
      </c>
    </row>
    <row r="9168" spans="5:5" x14ac:dyDescent="0.25">
      <c r="E9168" s="5" t="s">
        <v>9689</v>
      </c>
    </row>
    <row r="9169" spans="5:5" x14ac:dyDescent="0.25">
      <c r="E9169" s="5" t="s">
        <v>9690</v>
      </c>
    </row>
    <row r="9170" spans="5:5" x14ac:dyDescent="0.25">
      <c r="E9170" s="5" t="s">
        <v>9691</v>
      </c>
    </row>
    <row r="9171" spans="5:5" x14ac:dyDescent="0.25">
      <c r="E9171" s="5" t="s">
        <v>9692</v>
      </c>
    </row>
    <row r="9172" spans="5:5" x14ac:dyDescent="0.25">
      <c r="E9172" s="5" t="s">
        <v>9693</v>
      </c>
    </row>
    <row r="9173" spans="5:5" x14ac:dyDescent="0.25">
      <c r="E9173" s="5" t="s">
        <v>9694</v>
      </c>
    </row>
    <row r="9174" spans="5:5" x14ac:dyDescent="0.25">
      <c r="E9174" s="5" t="s">
        <v>9695</v>
      </c>
    </row>
    <row r="9175" spans="5:5" x14ac:dyDescent="0.25">
      <c r="E9175" s="5" t="s">
        <v>9696</v>
      </c>
    </row>
    <row r="9176" spans="5:5" x14ac:dyDescent="0.25">
      <c r="E9176" s="5" t="s">
        <v>9697</v>
      </c>
    </row>
    <row r="9177" spans="5:5" x14ac:dyDescent="0.25">
      <c r="E9177" s="5" t="s">
        <v>9698</v>
      </c>
    </row>
    <row r="9178" spans="5:5" x14ac:dyDescent="0.25">
      <c r="E9178" s="5" t="s">
        <v>9699</v>
      </c>
    </row>
    <row r="9179" spans="5:5" x14ac:dyDescent="0.25">
      <c r="E9179" s="5" t="s">
        <v>9700</v>
      </c>
    </row>
    <row r="9180" spans="5:5" x14ac:dyDescent="0.25">
      <c r="E9180" s="5" t="s">
        <v>9701</v>
      </c>
    </row>
    <row r="9181" spans="5:5" x14ac:dyDescent="0.25">
      <c r="E9181" s="5" t="s">
        <v>9702</v>
      </c>
    </row>
    <row r="9182" spans="5:5" x14ac:dyDescent="0.25">
      <c r="E9182" s="5" t="s">
        <v>9703</v>
      </c>
    </row>
    <row r="9183" spans="5:5" x14ac:dyDescent="0.25">
      <c r="E9183" s="5" t="s">
        <v>9704</v>
      </c>
    </row>
    <row r="9184" spans="5:5" x14ac:dyDescent="0.25">
      <c r="E9184" s="5" t="s">
        <v>9705</v>
      </c>
    </row>
    <row r="9185" spans="5:5" x14ac:dyDescent="0.25">
      <c r="E9185" s="5" t="s">
        <v>9706</v>
      </c>
    </row>
    <row r="9186" spans="5:5" x14ac:dyDescent="0.25">
      <c r="E9186" s="5" t="s">
        <v>9707</v>
      </c>
    </row>
    <row r="9187" spans="5:5" x14ac:dyDescent="0.25">
      <c r="E9187" s="5" t="s">
        <v>9708</v>
      </c>
    </row>
    <row r="9188" spans="5:5" x14ac:dyDescent="0.25">
      <c r="E9188" s="5" t="s">
        <v>9709</v>
      </c>
    </row>
    <row r="9189" spans="5:5" x14ac:dyDescent="0.25">
      <c r="E9189" s="5" t="s">
        <v>9710</v>
      </c>
    </row>
    <row r="9190" spans="5:5" x14ac:dyDescent="0.25">
      <c r="E9190" s="5" t="s">
        <v>9711</v>
      </c>
    </row>
    <row r="9191" spans="5:5" x14ac:dyDescent="0.25">
      <c r="E9191" s="5" t="s">
        <v>9712</v>
      </c>
    </row>
    <row r="9192" spans="5:5" x14ac:dyDescent="0.25">
      <c r="E9192" s="5" t="s">
        <v>9713</v>
      </c>
    </row>
    <row r="9193" spans="5:5" x14ac:dyDescent="0.25">
      <c r="E9193" s="5" t="s">
        <v>9714</v>
      </c>
    </row>
    <row r="9194" spans="5:5" x14ac:dyDescent="0.25">
      <c r="E9194" s="5" t="s">
        <v>9715</v>
      </c>
    </row>
    <row r="9195" spans="5:5" x14ac:dyDescent="0.25">
      <c r="E9195" s="5" t="s">
        <v>9716</v>
      </c>
    </row>
    <row r="9196" spans="5:5" x14ac:dyDescent="0.25">
      <c r="E9196" s="5" t="s">
        <v>9717</v>
      </c>
    </row>
    <row r="9197" spans="5:5" x14ac:dyDescent="0.25">
      <c r="E9197" s="5" t="s">
        <v>9718</v>
      </c>
    </row>
    <row r="9198" spans="5:5" x14ac:dyDescent="0.25">
      <c r="E9198" s="5" t="s">
        <v>9719</v>
      </c>
    </row>
    <row r="9199" spans="5:5" x14ac:dyDescent="0.25">
      <c r="E9199" s="5" t="s">
        <v>9720</v>
      </c>
    </row>
    <row r="9200" spans="5:5" x14ac:dyDescent="0.25">
      <c r="E9200" s="5" t="s">
        <v>9721</v>
      </c>
    </row>
    <row r="9201" spans="5:5" x14ac:dyDescent="0.25">
      <c r="E9201" s="5" t="s">
        <v>9722</v>
      </c>
    </row>
    <row r="9202" spans="5:5" x14ac:dyDescent="0.25">
      <c r="E9202" s="5" t="s">
        <v>9723</v>
      </c>
    </row>
    <row r="9203" spans="5:5" x14ac:dyDescent="0.25">
      <c r="E9203" s="5" t="s">
        <v>9724</v>
      </c>
    </row>
    <row r="9204" spans="5:5" x14ac:dyDescent="0.25">
      <c r="E9204" s="5" t="s">
        <v>9725</v>
      </c>
    </row>
    <row r="9205" spans="5:5" x14ac:dyDescent="0.25">
      <c r="E9205" s="5" t="s">
        <v>9726</v>
      </c>
    </row>
    <row r="9206" spans="5:5" x14ac:dyDescent="0.25">
      <c r="E9206" s="5" t="s">
        <v>9727</v>
      </c>
    </row>
    <row r="9207" spans="5:5" x14ac:dyDescent="0.25">
      <c r="E9207" s="5" t="s">
        <v>9728</v>
      </c>
    </row>
    <row r="9208" spans="5:5" x14ac:dyDescent="0.25">
      <c r="E9208" s="5" t="s">
        <v>9729</v>
      </c>
    </row>
    <row r="9209" spans="5:5" x14ac:dyDescent="0.25">
      <c r="E9209" s="5" t="s">
        <v>9730</v>
      </c>
    </row>
    <row r="9210" spans="5:5" x14ac:dyDescent="0.25">
      <c r="E9210" s="5" t="s">
        <v>9731</v>
      </c>
    </row>
    <row r="9211" spans="5:5" x14ac:dyDescent="0.25">
      <c r="E9211" s="5" t="s">
        <v>9732</v>
      </c>
    </row>
    <row r="9212" spans="5:5" x14ac:dyDescent="0.25">
      <c r="E9212" s="5" t="s">
        <v>9733</v>
      </c>
    </row>
    <row r="9213" spans="5:5" x14ac:dyDescent="0.25">
      <c r="E9213" s="5" t="s">
        <v>9734</v>
      </c>
    </row>
    <row r="9214" spans="5:5" x14ac:dyDescent="0.25">
      <c r="E9214" s="5" t="s">
        <v>9735</v>
      </c>
    </row>
    <row r="9215" spans="5:5" x14ac:dyDescent="0.25">
      <c r="E9215" s="5" t="s">
        <v>9736</v>
      </c>
    </row>
    <row r="9216" spans="5:5" x14ac:dyDescent="0.25">
      <c r="E9216" s="5" t="s">
        <v>9737</v>
      </c>
    </row>
    <row r="9217" spans="5:5" x14ac:dyDescent="0.25">
      <c r="E9217" s="5" t="s">
        <v>9738</v>
      </c>
    </row>
    <row r="9218" spans="5:5" x14ac:dyDescent="0.25">
      <c r="E9218" s="5" t="s">
        <v>9739</v>
      </c>
    </row>
    <row r="9219" spans="5:5" x14ac:dyDescent="0.25">
      <c r="E9219" s="5" t="s">
        <v>9740</v>
      </c>
    </row>
    <row r="9220" spans="5:5" x14ac:dyDescent="0.25">
      <c r="E9220" s="5" t="s">
        <v>9741</v>
      </c>
    </row>
    <row r="9221" spans="5:5" x14ac:dyDescent="0.25">
      <c r="E9221" s="5" t="s">
        <v>9742</v>
      </c>
    </row>
    <row r="9222" spans="5:5" x14ac:dyDescent="0.25">
      <c r="E9222" s="5" t="s">
        <v>9743</v>
      </c>
    </row>
    <row r="9223" spans="5:5" x14ac:dyDescent="0.25">
      <c r="E9223" s="5" t="s">
        <v>9744</v>
      </c>
    </row>
    <row r="9224" spans="5:5" x14ac:dyDescent="0.25">
      <c r="E9224" s="5" t="s">
        <v>9745</v>
      </c>
    </row>
    <row r="9225" spans="5:5" x14ac:dyDescent="0.25">
      <c r="E9225" s="5" t="s">
        <v>9746</v>
      </c>
    </row>
    <row r="9226" spans="5:5" x14ac:dyDescent="0.25">
      <c r="E9226" s="5" t="s">
        <v>9747</v>
      </c>
    </row>
    <row r="9227" spans="5:5" x14ac:dyDescent="0.25">
      <c r="E9227" s="5" t="s">
        <v>9748</v>
      </c>
    </row>
    <row r="9228" spans="5:5" x14ac:dyDescent="0.25">
      <c r="E9228" s="5" t="s">
        <v>9749</v>
      </c>
    </row>
    <row r="9229" spans="5:5" x14ac:dyDescent="0.25">
      <c r="E9229" s="5" t="s">
        <v>9750</v>
      </c>
    </row>
    <row r="9230" spans="5:5" x14ac:dyDescent="0.25">
      <c r="E9230" s="5" t="s">
        <v>9751</v>
      </c>
    </row>
    <row r="9231" spans="5:5" x14ac:dyDescent="0.25">
      <c r="E9231" s="5" t="s">
        <v>9752</v>
      </c>
    </row>
    <row r="9232" spans="5:5" x14ac:dyDescent="0.25">
      <c r="E9232" s="5" t="s">
        <v>9753</v>
      </c>
    </row>
    <row r="9233" spans="5:5" x14ac:dyDescent="0.25">
      <c r="E9233" s="5" t="s">
        <v>9754</v>
      </c>
    </row>
    <row r="9234" spans="5:5" x14ac:dyDescent="0.25">
      <c r="E9234" s="5" t="s">
        <v>9755</v>
      </c>
    </row>
    <row r="9235" spans="5:5" x14ac:dyDescent="0.25">
      <c r="E9235" s="5" t="s">
        <v>9756</v>
      </c>
    </row>
    <row r="9236" spans="5:5" x14ac:dyDescent="0.25">
      <c r="E9236" s="5" t="s">
        <v>9757</v>
      </c>
    </row>
    <row r="9237" spans="5:5" x14ac:dyDescent="0.25">
      <c r="E9237" s="5" t="s">
        <v>9758</v>
      </c>
    </row>
    <row r="9238" spans="5:5" x14ac:dyDescent="0.25">
      <c r="E9238" s="5" t="s">
        <v>9759</v>
      </c>
    </row>
    <row r="9239" spans="5:5" x14ac:dyDescent="0.25">
      <c r="E9239" s="5" t="s">
        <v>9760</v>
      </c>
    </row>
    <row r="9240" spans="5:5" x14ac:dyDescent="0.25">
      <c r="E9240" s="5" t="s">
        <v>9761</v>
      </c>
    </row>
    <row r="9241" spans="5:5" x14ac:dyDescent="0.25">
      <c r="E9241" s="5" t="s">
        <v>9762</v>
      </c>
    </row>
    <row r="9242" spans="5:5" x14ac:dyDescent="0.25">
      <c r="E9242" s="5" t="s">
        <v>9763</v>
      </c>
    </row>
    <row r="9243" spans="5:5" x14ac:dyDescent="0.25">
      <c r="E9243" s="5" t="s">
        <v>9764</v>
      </c>
    </row>
    <row r="9244" spans="5:5" x14ac:dyDescent="0.25">
      <c r="E9244" s="5" t="s">
        <v>9765</v>
      </c>
    </row>
    <row r="9245" spans="5:5" x14ac:dyDescent="0.25">
      <c r="E9245" s="5" t="s">
        <v>9766</v>
      </c>
    </row>
    <row r="9246" spans="5:5" x14ac:dyDescent="0.25">
      <c r="E9246" s="5" t="s">
        <v>9767</v>
      </c>
    </row>
    <row r="9247" spans="5:5" x14ac:dyDescent="0.25">
      <c r="E9247" s="5" t="s">
        <v>9768</v>
      </c>
    </row>
    <row r="9248" spans="5:5" x14ac:dyDescent="0.25">
      <c r="E9248" s="5" t="s">
        <v>9769</v>
      </c>
    </row>
    <row r="9249" spans="5:5" x14ac:dyDescent="0.25">
      <c r="E9249" s="5" t="s">
        <v>9770</v>
      </c>
    </row>
    <row r="9250" spans="5:5" x14ac:dyDescent="0.25">
      <c r="E9250" s="5" t="s">
        <v>9771</v>
      </c>
    </row>
    <row r="9251" spans="5:5" x14ac:dyDescent="0.25">
      <c r="E9251" s="5" t="s">
        <v>9772</v>
      </c>
    </row>
    <row r="9252" spans="5:5" x14ac:dyDescent="0.25">
      <c r="E9252" s="5" t="s">
        <v>9773</v>
      </c>
    </row>
    <row r="9253" spans="5:5" x14ac:dyDescent="0.25">
      <c r="E9253" s="5" t="s">
        <v>9774</v>
      </c>
    </row>
    <row r="9254" spans="5:5" x14ac:dyDescent="0.25">
      <c r="E9254" s="5" t="s">
        <v>9775</v>
      </c>
    </row>
    <row r="9255" spans="5:5" x14ac:dyDescent="0.25">
      <c r="E9255" s="5" t="s">
        <v>9776</v>
      </c>
    </row>
    <row r="9256" spans="5:5" x14ac:dyDescent="0.25">
      <c r="E9256" s="5" t="s">
        <v>9777</v>
      </c>
    </row>
    <row r="9257" spans="5:5" x14ac:dyDescent="0.25">
      <c r="E9257" s="5" t="s">
        <v>9778</v>
      </c>
    </row>
    <row r="9258" spans="5:5" x14ac:dyDescent="0.25">
      <c r="E9258" s="5" t="s">
        <v>9779</v>
      </c>
    </row>
    <row r="9259" spans="5:5" x14ac:dyDescent="0.25">
      <c r="E9259" s="5" t="s">
        <v>9780</v>
      </c>
    </row>
    <row r="9260" spans="5:5" x14ac:dyDescent="0.25">
      <c r="E9260" s="5" t="s">
        <v>9781</v>
      </c>
    </row>
    <row r="9261" spans="5:5" x14ac:dyDescent="0.25">
      <c r="E9261" s="5" t="s">
        <v>9782</v>
      </c>
    </row>
    <row r="9262" spans="5:5" x14ac:dyDescent="0.25">
      <c r="E9262" s="5" t="s">
        <v>9783</v>
      </c>
    </row>
    <row r="9263" spans="5:5" x14ac:dyDescent="0.25">
      <c r="E9263" s="5" t="s">
        <v>9784</v>
      </c>
    </row>
    <row r="9264" spans="5:5" x14ac:dyDescent="0.25">
      <c r="E9264" s="5" t="s">
        <v>9785</v>
      </c>
    </row>
    <row r="9265" spans="5:5" x14ac:dyDescent="0.25">
      <c r="E9265" s="5" t="s">
        <v>9786</v>
      </c>
    </row>
    <row r="9266" spans="5:5" x14ac:dyDescent="0.25">
      <c r="E9266" s="5" t="s">
        <v>9787</v>
      </c>
    </row>
    <row r="9267" spans="5:5" x14ac:dyDescent="0.25">
      <c r="E9267" s="5" t="s">
        <v>9788</v>
      </c>
    </row>
    <row r="9268" spans="5:5" x14ac:dyDescent="0.25">
      <c r="E9268" s="5" t="s">
        <v>9789</v>
      </c>
    </row>
    <row r="9269" spans="5:5" x14ac:dyDescent="0.25">
      <c r="E9269" s="5" t="s">
        <v>9790</v>
      </c>
    </row>
    <row r="9270" spans="5:5" x14ac:dyDescent="0.25">
      <c r="E9270" s="5" t="s">
        <v>9791</v>
      </c>
    </row>
    <row r="9271" spans="5:5" x14ac:dyDescent="0.25">
      <c r="E9271" s="5" t="s">
        <v>9792</v>
      </c>
    </row>
    <row r="9272" spans="5:5" x14ac:dyDescent="0.25">
      <c r="E9272" s="5" t="s">
        <v>9793</v>
      </c>
    </row>
    <row r="9273" spans="5:5" x14ac:dyDescent="0.25">
      <c r="E9273" s="5" t="s">
        <v>9794</v>
      </c>
    </row>
    <row r="9274" spans="5:5" x14ac:dyDescent="0.25">
      <c r="E9274" s="5" t="s">
        <v>9795</v>
      </c>
    </row>
    <row r="9275" spans="5:5" x14ac:dyDescent="0.25">
      <c r="E9275" s="5" t="s">
        <v>9796</v>
      </c>
    </row>
    <row r="9276" spans="5:5" x14ac:dyDescent="0.25">
      <c r="E9276" s="5" t="s">
        <v>9797</v>
      </c>
    </row>
    <row r="9277" spans="5:5" x14ac:dyDescent="0.25">
      <c r="E9277" s="5" t="s">
        <v>9798</v>
      </c>
    </row>
    <row r="9278" spans="5:5" x14ac:dyDescent="0.25">
      <c r="E9278" s="5" t="s">
        <v>9799</v>
      </c>
    </row>
    <row r="9279" spans="5:5" x14ac:dyDescent="0.25">
      <c r="E9279" s="5" t="s">
        <v>9800</v>
      </c>
    </row>
    <row r="9280" spans="5:5" x14ac:dyDescent="0.25">
      <c r="E9280" s="5" t="s">
        <v>9801</v>
      </c>
    </row>
    <row r="9281" spans="5:5" x14ac:dyDescent="0.25">
      <c r="E9281" s="5" t="s">
        <v>9802</v>
      </c>
    </row>
    <row r="9282" spans="5:5" x14ac:dyDescent="0.25">
      <c r="E9282" s="5" t="s">
        <v>9803</v>
      </c>
    </row>
    <row r="9283" spans="5:5" x14ac:dyDescent="0.25">
      <c r="E9283" s="5" t="s">
        <v>9804</v>
      </c>
    </row>
    <row r="9284" spans="5:5" x14ac:dyDescent="0.25">
      <c r="E9284" s="5" t="s">
        <v>9805</v>
      </c>
    </row>
    <row r="9285" spans="5:5" x14ac:dyDescent="0.25">
      <c r="E9285" s="5" t="s">
        <v>9806</v>
      </c>
    </row>
    <row r="9286" spans="5:5" x14ac:dyDescent="0.25">
      <c r="E9286" s="5" t="s">
        <v>9807</v>
      </c>
    </row>
    <row r="9287" spans="5:5" x14ac:dyDescent="0.25">
      <c r="E9287" s="5" t="s">
        <v>9808</v>
      </c>
    </row>
    <row r="9288" spans="5:5" x14ac:dyDescent="0.25">
      <c r="E9288" s="5" t="s">
        <v>9809</v>
      </c>
    </row>
    <row r="9289" spans="5:5" x14ac:dyDescent="0.25">
      <c r="E9289" s="5" t="s">
        <v>9810</v>
      </c>
    </row>
    <row r="9290" spans="5:5" x14ac:dyDescent="0.25">
      <c r="E9290" s="5" t="s">
        <v>9811</v>
      </c>
    </row>
    <row r="9291" spans="5:5" x14ac:dyDescent="0.25">
      <c r="E9291" s="5" t="s">
        <v>9812</v>
      </c>
    </row>
    <row r="9292" spans="5:5" x14ac:dyDescent="0.25">
      <c r="E9292" s="5" t="s">
        <v>9813</v>
      </c>
    </row>
    <row r="9293" spans="5:5" x14ac:dyDescent="0.25">
      <c r="E9293" s="5" t="s">
        <v>9814</v>
      </c>
    </row>
    <row r="9294" spans="5:5" x14ac:dyDescent="0.25">
      <c r="E9294" s="5" t="s">
        <v>9815</v>
      </c>
    </row>
    <row r="9295" spans="5:5" x14ac:dyDescent="0.25">
      <c r="E9295" s="5" t="s">
        <v>9816</v>
      </c>
    </row>
    <row r="9296" spans="5:5" x14ac:dyDescent="0.25">
      <c r="E9296" s="5" t="s">
        <v>9817</v>
      </c>
    </row>
    <row r="9297" spans="5:5" x14ac:dyDescent="0.25">
      <c r="E9297" s="5" t="s">
        <v>9818</v>
      </c>
    </row>
    <row r="9298" spans="5:5" x14ac:dyDescent="0.25">
      <c r="E9298" s="5" t="s">
        <v>9819</v>
      </c>
    </row>
    <row r="9299" spans="5:5" x14ac:dyDescent="0.25">
      <c r="E9299" s="5" t="s">
        <v>9820</v>
      </c>
    </row>
    <row r="9300" spans="5:5" x14ac:dyDescent="0.25">
      <c r="E9300" s="5" t="s">
        <v>9821</v>
      </c>
    </row>
    <row r="9301" spans="5:5" x14ac:dyDescent="0.25">
      <c r="E9301" s="5" t="s">
        <v>9822</v>
      </c>
    </row>
    <row r="9302" spans="5:5" x14ac:dyDescent="0.25">
      <c r="E9302" s="5" t="s">
        <v>9823</v>
      </c>
    </row>
    <row r="9303" spans="5:5" x14ac:dyDescent="0.25">
      <c r="E9303" s="5" t="s">
        <v>9824</v>
      </c>
    </row>
    <row r="9304" spans="5:5" x14ac:dyDescent="0.25">
      <c r="E9304" s="5" t="s">
        <v>9825</v>
      </c>
    </row>
    <row r="9305" spans="5:5" x14ac:dyDescent="0.25">
      <c r="E9305" s="5" t="s">
        <v>9826</v>
      </c>
    </row>
    <row r="9306" spans="5:5" x14ac:dyDescent="0.25">
      <c r="E9306" s="5" t="s">
        <v>9827</v>
      </c>
    </row>
    <row r="9307" spans="5:5" x14ac:dyDescent="0.25">
      <c r="E9307" s="5" t="s">
        <v>9828</v>
      </c>
    </row>
    <row r="9308" spans="5:5" x14ac:dyDescent="0.25">
      <c r="E9308" s="5" t="s">
        <v>9829</v>
      </c>
    </row>
    <row r="9309" spans="5:5" x14ac:dyDescent="0.25">
      <c r="E9309" s="5" t="s">
        <v>9830</v>
      </c>
    </row>
    <row r="9310" spans="5:5" x14ac:dyDescent="0.25">
      <c r="E9310" s="5" t="s">
        <v>9831</v>
      </c>
    </row>
    <row r="9311" spans="5:5" x14ac:dyDescent="0.25">
      <c r="E9311" s="5" t="s">
        <v>9832</v>
      </c>
    </row>
    <row r="9312" spans="5:5" x14ac:dyDescent="0.25">
      <c r="E9312" s="5" t="s">
        <v>9833</v>
      </c>
    </row>
    <row r="9313" spans="5:5" x14ac:dyDescent="0.25">
      <c r="E9313" s="5" t="s">
        <v>9834</v>
      </c>
    </row>
    <row r="9314" spans="5:5" x14ac:dyDescent="0.25">
      <c r="E9314" s="5" t="s">
        <v>9835</v>
      </c>
    </row>
    <row r="9315" spans="5:5" x14ac:dyDescent="0.25">
      <c r="E9315" s="5" t="s">
        <v>9836</v>
      </c>
    </row>
    <row r="9316" spans="5:5" x14ac:dyDescent="0.25">
      <c r="E9316" s="5" t="s">
        <v>9837</v>
      </c>
    </row>
    <row r="9317" spans="5:5" x14ac:dyDescent="0.25">
      <c r="E9317" s="5" t="s">
        <v>9838</v>
      </c>
    </row>
    <row r="9318" spans="5:5" x14ac:dyDescent="0.25">
      <c r="E9318" s="5" t="s">
        <v>9839</v>
      </c>
    </row>
    <row r="9319" spans="5:5" x14ac:dyDescent="0.25">
      <c r="E9319" s="5" t="s">
        <v>9840</v>
      </c>
    </row>
    <row r="9320" spans="5:5" x14ac:dyDescent="0.25">
      <c r="E9320" s="5" t="s">
        <v>9841</v>
      </c>
    </row>
    <row r="9321" spans="5:5" x14ac:dyDescent="0.25">
      <c r="E9321" s="5" t="s">
        <v>9842</v>
      </c>
    </row>
    <row r="9322" spans="5:5" x14ac:dyDescent="0.25">
      <c r="E9322" s="5" t="s">
        <v>9843</v>
      </c>
    </row>
    <row r="9323" spans="5:5" x14ac:dyDescent="0.25">
      <c r="E9323" s="5" t="s">
        <v>9844</v>
      </c>
    </row>
    <row r="9324" spans="5:5" x14ac:dyDescent="0.25">
      <c r="E9324" s="5" t="s">
        <v>9845</v>
      </c>
    </row>
    <row r="9325" spans="5:5" x14ac:dyDescent="0.25">
      <c r="E9325" s="5" t="s">
        <v>9846</v>
      </c>
    </row>
    <row r="9326" spans="5:5" x14ac:dyDescent="0.25">
      <c r="E9326" s="5" t="s">
        <v>9847</v>
      </c>
    </row>
    <row r="9327" spans="5:5" x14ac:dyDescent="0.25">
      <c r="E9327" s="5" t="s">
        <v>9848</v>
      </c>
    </row>
    <row r="9328" spans="5:5" x14ac:dyDescent="0.25">
      <c r="E9328" s="5" t="s">
        <v>9849</v>
      </c>
    </row>
    <row r="9329" spans="5:5" x14ac:dyDescent="0.25">
      <c r="E9329" s="5" t="s">
        <v>9850</v>
      </c>
    </row>
    <row r="9330" spans="5:5" x14ac:dyDescent="0.25">
      <c r="E9330" s="5" t="s">
        <v>9851</v>
      </c>
    </row>
    <row r="9331" spans="5:5" x14ac:dyDescent="0.25">
      <c r="E9331" s="5" t="s">
        <v>9852</v>
      </c>
    </row>
    <row r="9332" spans="5:5" x14ac:dyDescent="0.25">
      <c r="E9332" s="5" t="s">
        <v>9853</v>
      </c>
    </row>
    <row r="9333" spans="5:5" x14ac:dyDescent="0.25">
      <c r="E9333" s="5" t="s">
        <v>9854</v>
      </c>
    </row>
    <row r="9334" spans="5:5" x14ac:dyDescent="0.25">
      <c r="E9334" s="5" t="s">
        <v>9855</v>
      </c>
    </row>
    <row r="9335" spans="5:5" x14ac:dyDescent="0.25">
      <c r="E9335" s="5" t="s">
        <v>9856</v>
      </c>
    </row>
    <row r="9336" spans="5:5" x14ac:dyDescent="0.25">
      <c r="E9336" s="5" t="s">
        <v>9857</v>
      </c>
    </row>
    <row r="9337" spans="5:5" x14ac:dyDescent="0.25">
      <c r="E9337" s="5" t="s">
        <v>9858</v>
      </c>
    </row>
    <row r="9338" spans="5:5" x14ac:dyDescent="0.25">
      <c r="E9338" s="5" t="s">
        <v>9859</v>
      </c>
    </row>
    <row r="9339" spans="5:5" x14ac:dyDescent="0.25">
      <c r="E9339" s="5" t="s">
        <v>9860</v>
      </c>
    </row>
    <row r="9340" spans="5:5" x14ac:dyDescent="0.25">
      <c r="E9340" s="5" t="s">
        <v>9861</v>
      </c>
    </row>
    <row r="9341" spans="5:5" x14ac:dyDescent="0.25">
      <c r="E9341" s="5" t="s">
        <v>9862</v>
      </c>
    </row>
    <row r="9342" spans="5:5" x14ac:dyDescent="0.25">
      <c r="E9342" s="5" t="s">
        <v>9863</v>
      </c>
    </row>
    <row r="9343" spans="5:5" x14ac:dyDescent="0.25">
      <c r="E9343" s="5" t="s">
        <v>9864</v>
      </c>
    </row>
    <row r="9344" spans="5:5" x14ac:dyDescent="0.25">
      <c r="E9344" s="5" t="s">
        <v>9865</v>
      </c>
    </row>
    <row r="9345" spans="5:5" x14ac:dyDescent="0.25">
      <c r="E9345" s="5" t="s">
        <v>9866</v>
      </c>
    </row>
    <row r="9346" spans="5:5" x14ac:dyDescent="0.25">
      <c r="E9346" s="5" t="s">
        <v>9867</v>
      </c>
    </row>
    <row r="9347" spans="5:5" x14ac:dyDescent="0.25">
      <c r="E9347" s="5" t="s">
        <v>9868</v>
      </c>
    </row>
    <row r="9348" spans="5:5" x14ac:dyDescent="0.25">
      <c r="E9348" s="5" t="s">
        <v>9869</v>
      </c>
    </row>
    <row r="9349" spans="5:5" x14ac:dyDescent="0.25">
      <c r="E9349" s="5" t="s">
        <v>9870</v>
      </c>
    </row>
    <row r="9350" spans="5:5" x14ac:dyDescent="0.25">
      <c r="E9350" s="5" t="s">
        <v>9871</v>
      </c>
    </row>
    <row r="9351" spans="5:5" x14ac:dyDescent="0.25">
      <c r="E9351" s="5" t="s">
        <v>9872</v>
      </c>
    </row>
    <row r="9352" spans="5:5" x14ac:dyDescent="0.25">
      <c r="E9352" s="5" t="s">
        <v>9873</v>
      </c>
    </row>
    <row r="9353" spans="5:5" x14ac:dyDescent="0.25">
      <c r="E9353" s="5" t="s">
        <v>9874</v>
      </c>
    </row>
    <row r="9354" spans="5:5" x14ac:dyDescent="0.25">
      <c r="E9354" s="5" t="s">
        <v>9875</v>
      </c>
    </row>
    <row r="9355" spans="5:5" x14ac:dyDescent="0.25">
      <c r="E9355" s="5" t="s">
        <v>9876</v>
      </c>
    </row>
    <row r="9356" spans="5:5" x14ac:dyDescent="0.25">
      <c r="E9356" s="5" t="s">
        <v>9877</v>
      </c>
    </row>
    <row r="9357" spans="5:5" x14ac:dyDescent="0.25">
      <c r="E9357" s="5" t="s">
        <v>9878</v>
      </c>
    </row>
    <row r="9358" spans="5:5" x14ac:dyDescent="0.25">
      <c r="E9358" s="5" t="s">
        <v>9879</v>
      </c>
    </row>
    <row r="9359" spans="5:5" x14ac:dyDescent="0.25">
      <c r="E9359" s="5" t="s">
        <v>9880</v>
      </c>
    </row>
    <row r="9360" spans="5:5" x14ac:dyDescent="0.25">
      <c r="E9360" s="5" t="s">
        <v>9881</v>
      </c>
    </row>
    <row r="9361" spans="5:5" x14ac:dyDescent="0.25">
      <c r="E9361" s="5" t="s">
        <v>9882</v>
      </c>
    </row>
    <row r="9362" spans="5:5" x14ac:dyDescent="0.25">
      <c r="E9362" s="5" t="s">
        <v>9883</v>
      </c>
    </row>
    <row r="9363" spans="5:5" x14ac:dyDescent="0.25">
      <c r="E9363" s="5" t="s">
        <v>9884</v>
      </c>
    </row>
    <row r="9364" spans="5:5" x14ac:dyDescent="0.25">
      <c r="E9364" s="5" t="s">
        <v>9885</v>
      </c>
    </row>
    <row r="9365" spans="5:5" x14ac:dyDescent="0.25">
      <c r="E9365" s="5" t="s">
        <v>9886</v>
      </c>
    </row>
    <row r="9366" spans="5:5" x14ac:dyDescent="0.25">
      <c r="E9366" s="5" t="s">
        <v>9887</v>
      </c>
    </row>
    <row r="9367" spans="5:5" x14ac:dyDescent="0.25">
      <c r="E9367" s="5" t="s">
        <v>9888</v>
      </c>
    </row>
    <row r="9368" spans="5:5" x14ac:dyDescent="0.25">
      <c r="E9368" s="5" t="s">
        <v>9889</v>
      </c>
    </row>
    <row r="9369" spans="5:5" x14ac:dyDescent="0.25">
      <c r="E9369" s="5" t="s">
        <v>9890</v>
      </c>
    </row>
    <row r="9370" spans="5:5" x14ac:dyDescent="0.25">
      <c r="E9370" s="5" t="s">
        <v>9891</v>
      </c>
    </row>
    <row r="9371" spans="5:5" x14ac:dyDescent="0.25">
      <c r="E9371" s="5" t="s">
        <v>9892</v>
      </c>
    </row>
    <row r="9372" spans="5:5" x14ac:dyDescent="0.25">
      <c r="E9372" s="5" t="s">
        <v>9893</v>
      </c>
    </row>
    <row r="9373" spans="5:5" x14ac:dyDescent="0.25">
      <c r="E9373" s="5" t="s">
        <v>9894</v>
      </c>
    </row>
    <row r="9374" spans="5:5" x14ac:dyDescent="0.25">
      <c r="E9374" s="5" t="s">
        <v>9895</v>
      </c>
    </row>
    <row r="9375" spans="5:5" x14ac:dyDescent="0.25">
      <c r="E9375" s="5" t="s">
        <v>9896</v>
      </c>
    </row>
    <row r="9376" spans="5:5" x14ac:dyDescent="0.25">
      <c r="E9376" s="5" t="s">
        <v>9897</v>
      </c>
    </row>
    <row r="9377" spans="5:5" x14ac:dyDescent="0.25">
      <c r="E9377" s="5" t="s">
        <v>9898</v>
      </c>
    </row>
    <row r="9378" spans="5:5" x14ac:dyDescent="0.25">
      <c r="E9378" s="5" t="s">
        <v>9899</v>
      </c>
    </row>
    <row r="9379" spans="5:5" x14ac:dyDescent="0.25">
      <c r="E9379" s="5" t="s">
        <v>9900</v>
      </c>
    </row>
    <row r="9380" spans="5:5" x14ac:dyDescent="0.25">
      <c r="E9380" s="5" t="s">
        <v>9901</v>
      </c>
    </row>
    <row r="9381" spans="5:5" x14ac:dyDescent="0.25">
      <c r="E9381" s="5" t="s">
        <v>9902</v>
      </c>
    </row>
    <row r="9382" spans="5:5" x14ac:dyDescent="0.25">
      <c r="E9382" s="5" t="s">
        <v>9903</v>
      </c>
    </row>
    <row r="9383" spans="5:5" x14ac:dyDescent="0.25">
      <c r="E9383" s="5" t="s">
        <v>9904</v>
      </c>
    </row>
    <row r="9384" spans="5:5" x14ac:dyDescent="0.25">
      <c r="E9384" s="5" t="s">
        <v>9905</v>
      </c>
    </row>
    <row r="9385" spans="5:5" x14ac:dyDescent="0.25">
      <c r="E9385" s="5" t="s">
        <v>9906</v>
      </c>
    </row>
    <row r="9386" spans="5:5" x14ac:dyDescent="0.25">
      <c r="E9386" s="5" t="s">
        <v>9907</v>
      </c>
    </row>
    <row r="9387" spans="5:5" x14ac:dyDescent="0.25">
      <c r="E9387" s="5" t="s">
        <v>9908</v>
      </c>
    </row>
    <row r="9388" spans="5:5" x14ac:dyDescent="0.25">
      <c r="E9388" s="5" t="s">
        <v>9909</v>
      </c>
    </row>
    <row r="9389" spans="5:5" x14ac:dyDescent="0.25">
      <c r="E9389" s="5" t="s">
        <v>9910</v>
      </c>
    </row>
    <row r="9390" spans="5:5" x14ac:dyDescent="0.25">
      <c r="E9390" s="5" t="s">
        <v>9911</v>
      </c>
    </row>
    <row r="9391" spans="5:5" x14ac:dyDescent="0.25">
      <c r="E9391" s="5" t="s">
        <v>9912</v>
      </c>
    </row>
    <row r="9392" spans="5:5" x14ac:dyDescent="0.25">
      <c r="E9392" s="5" t="s">
        <v>9913</v>
      </c>
    </row>
    <row r="9393" spans="5:5" x14ac:dyDescent="0.25">
      <c r="E9393" s="5" t="s">
        <v>9914</v>
      </c>
    </row>
    <row r="9394" spans="5:5" x14ac:dyDescent="0.25">
      <c r="E9394" s="5" t="s">
        <v>9915</v>
      </c>
    </row>
    <row r="9395" spans="5:5" x14ac:dyDescent="0.25">
      <c r="E9395" s="5" t="s">
        <v>9916</v>
      </c>
    </row>
    <row r="9396" spans="5:5" x14ac:dyDescent="0.25">
      <c r="E9396" s="5" t="s">
        <v>9917</v>
      </c>
    </row>
    <row r="9397" spans="5:5" x14ac:dyDescent="0.25">
      <c r="E9397" s="5" t="s">
        <v>9918</v>
      </c>
    </row>
    <row r="9398" spans="5:5" x14ac:dyDescent="0.25">
      <c r="E9398" s="5" t="s">
        <v>9919</v>
      </c>
    </row>
    <row r="9399" spans="5:5" x14ac:dyDescent="0.25">
      <c r="E9399" s="5" t="s">
        <v>9920</v>
      </c>
    </row>
    <row r="9400" spans="5:5" x14ac:dyDescent="0.25">
      <c r="E9400" s="5" t="s">
        <v>9921</v>
      </c>
    </row>
    <row r="9401" spans="5:5" x14ac:dyDescent="0.25">
      <c r="E9401" s="5" t="s">
        <v>9922</v>
      </c>
    </row>
    <row r="9402" spans="5:5" x14ac:dyDescent="0.25">
      <c r="E9402" s="5" t="s">
        <v>9923</v>
      </c>
    </row>
    <row r="9403" spans="5:5" x14ac:dyDescent="0.25">
      <c r="E9403" s="5" t="s">
        <v>9924</v>
      </c>
    </row>
    <row r="9404" spans="5:5" x14ac:dyDescent="0.25">
      <c r="E9404" s="5" t="s">
        <v>9925</v>
      </c>
    </row>
    <row r="9405" spans="5:5" x14ac:dyDescent="0.25">
      <c r="E9405" s="5" t="s">
        <v>9926</v>
      </c>
    </row>
    <row r="9406" spans="5:5" x14ac:dyDescent="0.25">
      <c r="E9406" s="5" t="s">
        <v>9927</v>
      </c>
    </row>
    <row r="9407" spans="5:5" x14ac:dyDescent="0.25">
      <c r="E9407" s="5" t="s">
        <v>9928</v>
      </c>
    </row>
    <row r="9408" spans="5:5" x14ac:dyDescent="0.25">
      <c r="E9408" s="5" t="s">
        <v>9929</v>
      </c>
    </row>
    <row r="9409" spans="5:5" x14ac:dyDescent="0.25">
      <c r="E9409" s="5" t="s">
        <v>9930</v>
      </c>
    </row>
    <row r="9410" spans="5:5" x14ac:dyDescent="0.25">
      <c r="E9410" s="5" t="s">
        <v>9931</v>
      </c>
    </row>
    <row r="9411" spans="5:5" x14ac:dyDescent="0.25">
      <c r="E9411" s="5" t="s">
        <v>9932</v>
      </c>
    </row>
    <row r="9412" spans="5:5" x14ac:dyDescent="0.25">
      <c r="E9412" s="5" t="s">
        <v>9933</v>
      </c>
    </row>
    <row r="9413" spans="5:5" x14ac:dyDescent="0.25">
      <c r="E9413" s="5" t="s">
        <v>9934</v>
      </c>
    </row>
    <row r="9414" spans="5:5" x14ac:dyDescent="0.25">
      <c r="E9414" s="5" t="s">
        <v>9935</v>
      </c>
    </row>
    <row r="9415" spans="5:5" x14ac:dyDescent="0.25">
      <c r="E9415" s="5" t="s">
        <v>9936</v>
      </c>
    </row>
    <row r="9416" spans="5:5" x14ac:dyDescent="0.25">
      <c r="E9416" s="5" t="s">
        <v>9937</v>
      </c>
    </row>
    <row r="9417" spans="5:5" x14ac:dyDescent="0.25">
      <c r="E9417" s="5" t="s">
        <v>9938</v>
      </c>
    </row>
    <row r="9418" spans="5:5" x14ac:dyDescent="0.25">
      <c r="E9418" s="5" t="s">
        <v>9939</v>
      </c>
    </row>
    <row r="9419" spans="5:5" x14ac:dyDescent="0.25">
      <c r="E9419" s="5" t="s">
        <v>9940</v>
      </c>
    </row>
    <row r="9420" spans="5:5" x14ac:dyDescent="0.25">
      <c r="E9420" s="5" t="s">
        <v>9941</v>
      </c>
    </row>
    <row r="9421" spans="5:5" x14ac:dyDescent="0.25">
      <c r="E9421" s="5" t="s">
        <v>9942</v>
      </c>
    </row>
    <row r="9422" spans="5:5" x14ac:dyDescent="0.25">
      <c r="E9422" s="5" t="s">
        <v>9943</v>
      </c>
    </row>
    <row r="9423" spans="5:5" x14ac:dyDescent="0.25">
      <c r="E9423" s="5" t="s">
        <v>9944</v>
      </c>
    </row>
    <row r="9424" spans="5:5" x14ac:dyDescent="0.25">
      <c r="E9424" s="5" t="s">
        <v>9945</v>
      </c>
    </row>
    <row r="9425" spans="5:5" x14ac:dyDescent="0.25">
      <c r="E9425" s="5" t="s">
        <v>9946</v>
      </c>
    </row>
    <row r="9426" spans="5:5" x14ac:dyDescent="0.25">
      <c r="E9426" s="5" t="s">
        <v>9947</v>
      </c>
    </row>
    <row r="9427" spans="5:5" x14ac:dyDescent="0.25">
      <c r="E9427" s="5" t="s">
        <v>9948</v>
      </c>
    </row>
    <row r="9428" spans="5:5" x14ac:dyDescent="0.25">
      <c r="E9428" s="5" t="s">
        <v>9949</v>
      </c>
    </row>
    <row r="9429" spans="5:5" x14ac:dyDescent="0.25">
      <c r="E9429" s="5" t="s">
        <v>9950</v>
      </c>
    </row>
    <row r="9430" spans="5:5" x14ac:dyDescent="0.25">
      <c r="E9430" s="5" t="s">
        <v>9951</v>
      </c>
    </row>
    <row r="9431" spans="5:5" x14ac:dyDescent="0.25">
      <c r="E9431" s="5" t="s">
        <v>9952</v>
      </c>
    </row>
    <row r="9432" spans="5:5" x14ac:dyDescent="0.25">
      <c r="E9432" s="5" t="s">
        <v>9953</v>
      </c>
    </row>
    <row r="9433" spans="5:5" x14ac:dyDescent="0.25">
      <c r="E9433" s="5" t="s">
        <v>9954</v>
      </c>
    </row>
    <row r="9434" spans="5:5" x14ac:dyDescent="0.25">
      <c r="E9434" s="5" t="s">
        <v>9955</v>
      </c>
    </row>
    <row r="9435" spans="5:5" x14ac:dyDescent="0.25">
      <c r="E9435" s="5" t="s">
        <v>9956</v>
      </c>
    </row>
    <row r="9436" spans="5:5" x14ac:dyDescent="0.25">
      <c r="E9436" s="5" t="s">
        <v>9957</v>
      </c>
    </row>
    <row r="9437" spans="5:5" x14ac:dyDescent="0.25">
      <c r="E9437" s="5" t="s">
        <v>9958</v>
      </c>
    </row>
    <row r="9438" spans="5:5" x14ac:dyDescent="0.25">
      <c r="E9438" s="5" t="s">
        <v>9959</v>
      </c>
    </row>
    <row r="9439" spans="5:5" x14ac:dyDescent="0.25">
      <c r="E9439" s="5" t="s">
        <v>9960</v>
      </c>
    </row>
    <row r="9440" spans="5:5" x14ac:dyDescent="0.25">
      <c r="E9440" s="5" t="s">
        <v>9961</v>
      </c>
    </row>
    <row r="9441" spans="5:5" x14ac:dyDescent="0.25">
      <c r="E9441" s="5" t="s">
        <v>9962</v>
      </c>
    </row>
    <row r="9442" spans="5:5" x14ac:dyDescent="0.25">
      <c r="E9442" s="5" t="s">
        <v>9963</v>
      </c>
    </row>
    <row r="9443" spans="5:5" x14ac:dyDescent="0.25">
      <c r="E9443" s="5" t="s">
        <v>9964</v>
      </c>
    </row>
    <row r="9444" spans="5:5" x14ac:dyDescent="0.25">
      <c r="E9444" s="5" t="s">
        <v>9965</v>
      </c>
    </row>
    <row r="9445" spans="5:5" x14ac:dyDescent="0.25">
      <c r="E9445" s="5" t="s">
        <v>9966</v>
      </c>
    </row>
    <row r="9446" spans="5:5" x14ac:dyDescent="0.25">
      <c r="E9446" s="5" t="s">
        <v>9967</v>
      </c>
    </row>
    <row r="9447" spans="5:5" x14ac:dyDescent="0.25">
      <c r="E9447" s="5" t="s">
        <v>9968</v>
      </c>
    </row>
    <row r="9448" spans="5:5" x14ac:dyDescent="0.25">
      <c r="E9448" s="5" t="s">
        <v>9969</v>
      </c>
    </row>
    <row r="9449" spans="5:5" x14ac:dyDescent="0.25">
      <c r="E9449" s="5" t="s">
        <v>9970</v>
      </c>
    </row>
    <row r="9450" spans="5:5" x14ac:dyDescent="0.25">
      <c r="E9450" s="5" t="s">
        <v>9971</v>
      </c>
    </row>
    <row r="9451" spans="5:5" x14ac:dyDescent="0.25">
      <c r="E9451" s="5" t="s">
        <v>9972</v>
      </c>
    </row>
    <row r="9452" spans="5:5" x14ac:dyDescent="0.25">
      <c r="E9452" s="5" t="s">
        <v>9973</v>
      </c>
    </row>
    <row r="9453" spans="5:5" x14ac:dyDescent="0.25">
      <c r="E9453" s="5" t="s">
        <v>9974</v>
      </c>
    </row>
    <row r="9454" spans="5:5" x14ac:dyDescent="0.25">
      <c r="E9454" s="5" t="s">
        <v>9975</v>
      </c>
    </row>
    <row r="9455" spans="5:5" x14ac:dyDescent="0.25">
      <c r="E9455" s="5" t="s">
        <v>9976</v>
      </c>
    </row>
    <row r="9456" spans="5:5" x14ac:dyDescent="0.25">
      <c r="E9456" s="5" t="s">
        <v>9977</v>
      </c>
    </row>
    <row r="9457" spans="5:5" x14ac:dyDescent="0.25">
      <c r="E9457" s="5" t="s">
        <v>9978</v>
      </c>
    </row>
    <row r="9458" spans="5:5" x14ac:dyDescent="0.25">
      <c r="E9458" s="5" t="s">
        <v>9979</v>
      </c>
    </row>
    <row r="9459" spans="5:5" x14ac:dyDescent="0.25">
      <c r="E9459" s="5" t="s">
        <v>9980</v>
      </c>
    </row>
    <row r="9460" spans="5:5" x14ac:dyDescent="0.25">
      <c r="E9460" s="5" t="s">
        <v>9981</v>
      </c>
    </row>
    <row r="9461" spans="5:5" x14ac:dyDescent="0.25">
      <c r="E9461" s="5" t="s">
        <v>9982</v>
      </c>
    </row>
    <row r="9462" spans="5:5" x14ac:dyDescent="0.25">
      <c r="E9462" s="5" t="s">
        <v>9983</v>
      </c>
    </row>
    <row r="9463" spans="5:5" x14ac:dyDescent="0.25">
      <c r="E9463" s="5" t="s">
        <v>9984</v>
      </c>
    </row>
    <row r="9464" spans="5:5" x14ac:dyDescent="0.25">
      <c r="E9464" s="5" t="s">
        <v>9985</v>
      </c>
    </row>
    <row r="9465" spans="5:5" x14ac:dyDescent="0.25">
      <c r="E9465" s="5" t="s">
        <v>9986</v>
      </c>
    </row>
    <row r="9466" spans="5:5" x14ac:dyDescent="0.25">
      <c r="E9466" s="5" t="s">
        <v>9987</v>
      </c>
    </row>
    <row r="9467" spans="5:5" x14ac:dyDescent="0.25">
      <c r="E9467" s="5" t="s">
        <v>9988</v>
      </c>
    </row>
    <row r="9468" spans="5:5" x14ac:dyDescent="0.25">
      <c r="E9468" s="5" t="s">
        <v>9989</v>
      </c>
    </row>
    <row r="9469" spans="5:5" x14ac:dyDescent="0.25">
      <c r="E9469" s="5" t="s">
        <v>9990</v>
      </c>
    </row>
    <row r="9470" spans="5:5" x14ac:dyDescent="0.25">
      <c r="E9470" s="5" t="s">
        <v>9991</v>
      </c>
    </row>
    <row r="9471" spans="5:5" x14ac:dyDescent="0.25">
      <c r="E9471" s="5" t="s">
        <v>9992</v>
      </c>
    </row>
    <row r="9472" spans="5:5" x14ac:dyDescent="0.25">
      <c r="E9472" s="5" t="s">
        <v>9993</v>
      </c>
    </row>
    <row r="9473" spans="5:5" x14ac:dyDescent="0.25">
      <c r="E9473" s="5" t="s">
        <v>9994</v>
      </c>
    </row>
    <row r="9474" spans="5:5" x14ac:dyDescent="0.25">
      <c r="E9474" s="5" t="s">
        <v>9995</v>
      </c>
    </row>
    <row r="9475" spans="5:5" x14ac:dyDescent="0.25">
      <c r="E9475" s="5" t="s">
        <v>9996</v>
      </c>
    </row>
    <row r="9476" spans="5:5" x14ac:dyDescent="0.25">
      <c r="E9476" s="5" t="s">
        <v>9997</v>
      </c>
    </row>
    <row r="9477" spans="5:5" x14ac:dyDescent="0.25">
      <c r="E9477" s="5" t="s">
        <v>9998</v>
      </c>
    </row>
    <row r="9478" spans="5:5" x14ac:dyDescent="0.25">
      <c r="E9478" s="5" t="s">
        <v>9999</v>
      </c>
    </row>
    <row r="9479" spans="5:5" x14ac:dyDescent="0.25">
      <c r="E9479" s="5" t="s">
        <v>10000</v>
      </c>
    </row>
    <row r="9480" spans="5:5" x14ac:dyDescent="0.25">
      <c r="E9480" s="5" t="s">
        <v>10001</v>
      </c>
    </row>
    <row r="9481" spans="5:5" x14ac:dyDescent="0.25">
      <c r="E9481" s="5" t="s">
        <v>10002</v>
      </c>
    </row>
    <row r="9482" spans="5:5" x14ac:dyDescent="0.25">
      <c r="E9482" s="5" t="s">
        <v>10003</v>
      </c>
    </row>
    <row r="9483" spans="5:5" x14ac:dyDescent="0.25">
      <c r="E9483" s="5" t="s">
        <v>10004</v>
      </c>
    </row>
    <row r="9484" spans="5:5" x14ac:dyDescent="0.25">
      <c r="E9484" s="5" t="s">
        <v>10005</v>
      </c>
    </row>
    <row r="9485" spans="5:5" x14ac:dyDescent="0.25">
      <c r="E9485" s="5" t="s">
        <v>10006</v>
      </c>
    </row>
    <row r="9486" spans="5:5" x14ac:dyDescent="0.25">
      <c r="E9486" s="5" t="s">
        <v>10007</v>
      </c>
    </row>
    <row r="9487" spans="5:5" x14ac:dyDescent="0.25">
      <c r="E9487" s="5" t="s">
        <v>10008</v>
      </c>
    </row>
    <row r="9488" spans="5:5" x14ac:dyDescent="0.25">
      <c r="E9488" s="5" t="s">
        <v>10009</v>
      </c>
    </row>
    <row r="9489" spans="5:5" x14ac:dyDescent="0.25">
      <c r="E9489" s="5" t="s">
        <v>10010</v>
      </c>
    </row>
    <row r="9490" spans="5:5" x14ac:dyDescent="0.25">
      <c r="E9490" s="5" t="s">
        <v>10011</v>
      </c>
    </row>
    <row r="9491" spans="5:5" x14ac:dyDescent="0.25">
      <c r="E9491" s="5" t="s">
        <v>10012</v>
      </c>
    </row>
    <row r="9492" spans="5:5" x14ac:dyDescent="0.25">
      <c r="E9492" s="5" t="s">
        <v>10013</v>
      </c>
    </row>
    <row r="9493" spans="5:5" x14ac:dyDescent="0.25">
      <c r="E9493" s="5" t="s">
        <v>10014</v>
      </c>
    </row>
    <row r="9494" spans="5:5" x14ac:dyDescent="0.25">
      <c r="E9494" s="5" t="s">
        <v>10015</v>
      </c>
    </row>
    <row r="9495" spans="5:5" x14ac:dyDescent="0.25">
      <c r="E9495" s="5" t="s">
        <v>10016</v>
      </c>
    </row>
    <row r="9496" spans="5:5" x14ac:dyDescent="0.25">
      <c r="E9496" s="5" t="s">
        <v>10017</v>
      </c>
    </row>
    <row r="9497" spans="5:5" x14ac:dyDescent="0.25">
      <c r="E9497" s="5" t="s">
        <v>10018</v>
      </c>
    </row>
    <row r="9498" spans="5:5" x14ac:dyDescent="0.25">
      <c r="E9498" s="5" t="s">
        <v>10019</v>
      </c>
    </row>
    <row r="9499" spans="5:5" x14ac:dyDescent="0.25">
      <c r="E9499" s="5" t="s">
        <v>10020</v>
      </c>
    </row>
    <row r="9500" spans="5:5" x14ac:dyDescent="0.25">
      <c r="E9500" s="5" t="s">
        <v>10021</v>
      </c>
    </row>
    <row r="9501" spans="5:5" x14ac:dyDescent="0.25">
      <c r="E9501" s="5" t="s">
        <v>10022</v>
      </c>
    </row>
    <row r="9502" spans="5:5" x14ac:dyDescent="0.25">
      <c r="E9502" s="5" t="s">
        <v>10023</v>
      </c>
    </row>
    <row r="9503" spans="5:5" x14ac:dyDescent="0.25">
      <c r="E9503" s="5" t="s">
        <v>10024</v>
      </c>
    </row>
    <row r="9504" spans="5:5" x14ac:dyDescent="0.25">
      <c r="E9504" s="5" t="s">
        <v>10025</v>
      </c>
    </row>
    <row r="9505" spans="5:5" x14ac:dyDescent="0.25">
      <c r="E9505" s="5" t="s">
        <v>10026</v>
      </c>
    </row>
    <row r="9506" spans="5:5" x14ac:dyDescent="0.25">
      <c r="E9506" s="5" t="s">
        <v>10027</v>
      </c>
    </row>
    <row r="9507" spans="5:5" x14ac:dyDescent="0.25">
      <c r="E9507" s="5" t="s">
        <v>10028</v>
      </c>
    </row>
    <row r="9508" spans="5:5" x14ac:dyDescent="0.25">
      <c r="E9508" s="5" t="s">
        <v>10029</v>
      </c>
    </row>
    <row r="9509" spans="5:5" x14ac:dyDescent="0.25">
      <c r="E9509" s="5" t="s">
        <v>10030</v>
      </c>
    </row>
    <row r="9510" spans="5:5" x14ac:dyDescent="0.25">
      <c r="E9510" s="5" t="s">
        <v>10031</v>
      </c>
    </row>
    <row r="9511" spans="5:5" x14ac:dyDescent="0.25">
      <c r="E9511" s="5" t="s">
        <v>10032</v>
      </c>
    </row>
    <row r="9512" spans="5:5" x14ac:dyDescent="0.25">
      <c r="E9512" s="5" t="s">
        <v>10033</v>
      </c>
    </row>
    <row r="9513" spans="5:5" x14ac:dyDescent="0.25">
      <c r="E9513" s="5" t="s">
        <v>10034</v>
      </c>
    </row>
    <row r="9514" spans="5:5" x14ac:dyDescent="0.25">
      <c r="E9514" s="5" t="s">
        <v>10035</v>
      </c>
    </row>
    <row r="9515" spans="5:5" x14ac:dyDescent="0.25">
      <c r="E9515" s="5" t="s">
        <v>10036</v>
      </c>
    </row>
    <row r="9516" spans="5:5" x14ac:dyDescent="0.25">
      <c r="E9516" s="5" t="s">
        <v>10037</v>
      </c>
    </row>
    <row r="9517" spans="5:5" x14ac:dyDescent="0.25">
      <c r="E9517" s="5" t="s">
        <v>10038</v>
      </c>
    </row>
    <row r="9518" spans="5:5" x14ac:dyDescent="0.25">
      <c r="E9518" s="5" t="s">
        <v>10039</v>
      </c>
    </row>
    <row r="9519" spans="5:5" x14ac:dyDescent="0.25">
      <c r="E9519" s="5" t="s">
        <v>10040</v>
      </c>
    </row>
    <row r="9520" spans="5:5" x14ac:dyDescent="0.25">
      <c r="E9520" s="5" t="s">
        <v>10041</v>
      </c>
    </row>
    <row r="9521" spans="5:5" x14ac:dyDescent="0.25">
      <c r="E9521" s="5" t="s">
        <v>10042</v>
      </c>
    </row>
    <row r="9522" spans="5:5" x14ac:dyDescent="0.25">
      <c r="E9522" s="5" t="s">
        <v>10043</v>
      </c>
    </row>
    <row r="9523" spans="5:5" x14ac:dyDescent="0.25">
      <c r="E9523" s="5" t="s">
        <v>10044</v>
      </c>
    </row>
    <row r="9524" spans="5:5" x14ac:dyDescent="0.25">
      <c r="E9524" s="5" t="s">
        <v>10045</v>
      </c>
    </row>
    <row r="9525" spans="5:5" x14ac:dyDescent="0.25">
      <c r="E9525" s="5" t="s">
        <v>10046</v>
      </c>
    </row>
    <row r="9526" spans="5:5" x14ac:dyDescent="0.25">
      <c r="E9526" s="5" t="s">
        <v>10047</v>
      </c>
    </row>
    <row r="9527" spans="5:5" x14ac:dyDescent="0.25">
      <c r="E9527" s="5" t="s">
        <v>10048</v>
      </c>
    </row>
    <row r="9528" spans="5:5" x14ac:dyDescent="0.25">
      <c r="E9528" s="5" t="s">
        <v>10049</v>
      </c>
    </row>
    <row r="9529" spans="5:5" x14ac:dyDescent="0.25">
      <c r="E9529" s="5" t="s">
        <v>10050</v>
      </c>
    </row>
    <row r="9530" spans="5:5" x14ac:dyDescent="0.25">
      <c r="E9530" s="5" t="s">
        <v>10051</v>
      </c>
    </row>
    <row r="9531" spans="5:5" x14ac:dyDescent="0.25">
      <c r="E9531" s="5" t="s">
        <v>10052</v>
      </c>
    </row>
    <row r="9532" spans="5:5" x14ac:dyDescent="0.25">
      <c r="E9532" s="5" t="s">
        <v>10053</v>
      </c>
    </row>
    <row r="9533" spans="5:5" x14ac:dyDescent="0.25">
      <c r="E9533" s="5" t="s">
        <v>10054</v>
      </c>
    </row>
    <row r="9534" spans="5:5" x14ac:dyDescent="0.25">
      <c r="E9534" s="5" t="s">
        <v>10055</v>
      </c>
    </row>
    <row r="9535" spans="5:5" x14ac:dyDescent="0.25">
      <c r="E9535" s="5" t="s">
        <v>10056</v>
      </c>
    </row>
    <row r="9536" spans="5:5" x14ac:dyDescent="0.25">
      <c r="E9536" s="5" t="s">
        <v>10057</v>
      </c>
    </row>
    <row r="9537" spans="5:5" x14ac:dyDescent="0.25">
      <c r="E9537" s="5" t="s">
        <v>10058</v>
      </c>
    </row>
    <row r="9538" spans="5:5" x14ac:dyDescent="0.25">
      <c r="E9538" s="5" t="s">
        <v>10059</v>
      </c>
    </row>
    <row r="9539" spans="5:5" x14ac:dyDescent="0.25">
      <c r="E9539" s="5" t="s">
        <v>10060</v>
      </c>
    </row>
    <row r="9540" spans="5:5" x14ac:dyDescent="0.25">
      <c r="E9540" s="5" t="s">
        <v>10061</v>
      </c>
    </row>
    <row r="9541" spans="5:5" x14ac:dyDescent="0.25">
      <c r="E9541" s="5" t="s">
        <v>10062</v>
      </c>
    </row>
    <row r="9542" spans="5:5" x14ac:dyDescent="0.25">
      <c r="E9542" s="5" t="s">
        <v>10063</v>
      </c>
    </row>
    <row r="9543" spans="5:5" x14ac:dyDescent="0.25">
      <c r="E9543" s="5" t="s">
        <v>10064</v>
      </c>
    </row>
    <row r="9544" spans="5:5" x14ac:dyDescent="0.25">
      <c r="E9544" s="5" t="s">
        <v>10065</v>
      </c>
    </row>
    <row r="9545" spans="5:5" x14ac:dyDescent="0.25">
      <c r="E9545" s="5" t="s">
        <v>10066</v>
      </c>
    </row>
    <row r="9546" spans="5:5" x14ac:dyDescent="0.25">
      <c r="E9546" s="5" t="s">
        <v>10067</v>
      </c>
    </row>
    <row r="9547" spans="5:5" x14ac:dyDescent="0.25">
      <c r="E9547" s="5" t="s">
        <v>10068</v>
      </c>
    </row>
    <row r="9548" spans="5:5" x14ac:dyDescent="0.25">
      <c r="E9548" s="5" t="s">
        <v>10069</v>
      </c>
    </row>
    <row r="9549" spans="5:5" x14ac:dyDescent="0.25">
      <c r="E9549" s="5" t="s">
        <v>10070</v>
      </c>
    </row>
    <row r="9550" spans="5:5" x14ac:dyDescent="0.25">
      <c r="E9550" s="5" t="s">
        <v>10071</v>
      </c>
    </row>
    <row r="9551" spans="5:5" x14ac:dyDescent="0.25">
      <c r="E9551" s="5" t="s">
        <v>10072</v>
      </c>
    </row>
    <row r="9552" spans="5:5" x14ac:dyDescent="0.25">
      <c r="E9552" s="5" t="s">
        <v>10073</v>
      </c>
    </row>
    <row r="9553" spans="5:5" x14ac:dyDescent="0.25">
      <c r="E9553" s="5" t="s">
        <v>10074</v>
      </c>
    </row>
    <row r="9554" spans="5:5" x14ac:dyDescent="0.25">
      <c r="E9554" s="5" t="s">
        <v>10075</v>
      </c>
    </row>
    <row r="9555" spans="5:5" x14ac:dyDescent="0.25">
      <c r="E9555" s="5" t="s">
        <v>10076</v>
      </c>
    </row>
    <row r="9556" spans="5:5" x14ac:dyDescent="0.25">
      <c r="E9556" s="5" t="s">
        <v>10077</v>
      </c>
    </row>
    <row r="9557" spans="5:5" x14ac:dyDescent="0.25">
      <c r="E9557" s="5" t="s">
        <v>10078</v>
      </c>
    </row>
    <row r="9558" spans="5:5" x14ac:dyDescent="0.25">
      <c r="E9558" s="5" t="s">
        <v>10079</v>
      </c>
    </row>
    <row r="9559" spans="5:5" x14ac:dyDescent="0.25">
      <c r="E9559" s="5" t="s">
        <v>10080</v>
      </c>
    </row>
    <row r="9560" spans="5:5" x14ac:dyDescent="0.25">
      <c r="E9560" s="5" t="s">
        <v>10081</v>
      </c>
    </row>
    <row r="9561" spans="5:5" x14ac:dyDescent="0.25">
      <c r="E9561" s="5" t="s">
        <v>10082</v>
      </c>
    </row>
    <row r="9562" spans="5:5" x14ac:dyDescent="0.25">
      <c r="E9562" s="5" t="s">
        <v>10083</v>
      </c>
    </row>
    <row r="9563" spans="5:5" x14ac:dyDescent="0.25">
      <c r="E9563" s="5" t="s">
        <v>10084</v>
      </c>
    </row>
    <row r="9564" spans="5:5" x14ac:dyDescent="0.25">
      <c r="E9564" s="5" t="s">
        <v>10085</v>
      </c>
    </row>
    <row r="9565" spans="5:5" x14ac:dyDescent="0.25">
      <c r="E9565" s="5" t="s">
        <v>10086</v>
      </c>
    </row>
    <row r="9566" spans="5:5" x14ac:dyDescent="0.25">
      <c r="E9566" s="5" t="s">
        <v>10087</v>
      </c>
    </row>
    <row r="9567" spans="5:5" x14ac:dyDescent="0.25">
      <c r="E9567" s="5" t="s">
        <v>10088</v>
      </c>
    </row>
    <row r="9568" spans="5:5" x14ac:dyDescent="0.25">
      <c r="E9568" s="5" t="s">
        <v>10089</v>
      </c>
    </row>
    <row r="9569" spans="5:5" x14ac:dyDescent="0.25">
      <c r="E9569" s="5" t="s">
        <v>10090</v>
      </c>
    </row>
    <row r="9570" spans="5:5" x14ac:dyDescent="0.25">
      <c r="E9570" s="5" t="s">
        <v>10091</v>
      </c>
    </row>
    <row r="9571" spans="5:5" x14ac:dyDescent="0.25">
      <c r="E9571" s="5" t="s">
        <v>10092</v>
      </c>
    </row>
    <row r="9572" spans="5:5" x14ac:dyDescent="0.25">
      <c r="E9572" s="5" t="s">
        <v>10093</v>
      </c>
    </row>
    <row r="9573" spans="5:5" x14ac:dyDescent="0.25">
      <c r="E9573" s="5" t="s">
        <v>10094</v>
      </c>
    </row>
    <row r="9574" spans="5:5" x14ac:dyDescent="0.25">
      <c r="E9574" s="5" t="s">
        <v>10095</v>
      </c>
    </row>
    <row r="9575" spans="5:5" x14ac:dyDescent="0.25">
      <c r="E9575" s="5" t="s">
        <v>10096</v>
      </c>
    </row>
    <row r="9576" spans="5:5" x14ac:dyDescent="0.25">
      <c r="E9576" s="5" t="s">
        <v>10097</v>
      </c>
    </row>
    <row r="9577" spans="5:5" x14ac:dyDescent="0.25">
      <c r="E9577" s="5" t="s">
        <v>10098</v>
      </c>
    </row>
    <row r="9578" spans="5:5" x14ac:dyDescent="0.25">
      <c r="E9578" s="5" t="s">
        <v>10099</v>
      </c>
    </row>
    <row r="9579" spans="5:5" x14ac:dyDescent="0.25">
      <c r="E9579" s="5" t="s">
        <v>10100</v>
      </c>
    </row>
    <row r="9580" spans="5:5" x14ac:dyDescent="0.25">
      <c r="E9580" s="5" t="s">
        <v>10101</v>
      </c>
    </row>
    <row r="9581" spans="5:5" x14ac:dyDescent="0.25">
      <c r="E9581" s="5" t="s">
        <v>10102</v>
      </c>
    </row>
    <row r="9582" spans="5:5" x14ac:dyDescent="0.25">
      <c r="E9582" s="5" t="s">
        <v>10103</v>
      </c>
    </row>
    <row r="9583" spans="5:5" x14ac:dyDescent="0.25">
      <c r="E9583" s="5" t="s">
        <v>10104</v>
      </c>
    </row>
    <row r="9584" spans="5:5" x14ac:dyDescent="0.25">
      <c r="E9584" s="5" t="s">
        <v>10105</v>
      </c>
    </row>
    <row r="9585" spans="5:5" x14ac:dyDescent="0.25">
      <c r="E9585" s="5" t="s">
        <v>10106</v>
      </c>
    </row>
    <row r="9586" spans="5:5" x14ac:dyDescent="0.25">
      <c r="E9586" s="5" t="s">
        <v>10107</v>
      </c>
    </row>
    <row r="9587" spans="5:5" x14ac:dyDescent="0.25">
      <c r="E9587" s="5" t="s">
        <v>10108</v>
      </c>
    </row>
    <row r="9588" spans="5:5" x14ac:dyDescent="0.25">
      <c r="E9588" s="5" t="s">
        <v>10109</v>
      </c>
    </row>
    <row r="9589" spans="5:5" x14ac:dyDescent="0.25">
      <c r="E9589" s="5" t="s">
        <v>10110</v>
      </c>
    </row>
    <row r="9590" spans="5:5" x14ac:dyDescent="0.25">
      <c r="E9590" s="5" t="s">
        <v>10111</v>
      </c>
    </row>
    <row r="9591" spans="5:5" x14ac:dyDescent="0.25">
      <c r="E9591" s="5" t="s">
        <v>10112</v>
      </c>
    </row>
    <row r="9592" spans="5:5" x14ac:dyDescent="0.25">
      <c r="E9592" s="5" t="s">
        <v>10113</v>
      </c>
    </row>
    <row r="9593" spans="5:5" x14ac:dyDescent="0.25">
      <c r="E9593" s="5" t="s">
        <v>10114</v>
      </c>
    </row>
    <row r="9594" spans="5:5" x14ac:dyDescent="0.25">
      <c r="E9594" s="5" t="s">
        <v>10115</v>
      </c>
    </row>
    <row r="9595" spans="5:5" x14ac:dyDescent="0.25">
      <c r="E9595" s="5" t="s">
        <v>10116</v>
      </c>
    </row>
    <row r="9596" spans="5:5" x14ac:dyDescent="0.25">
      <c r="E9596" s="5" t="s">
        <v>10117</v>
      </c>
    </row>
    <row r="9597" spans="5:5" x14ac:dyDescent="0.25">
      <c r="E9597" s="5" t="s">
        <v>10118</v>
      </c>
    </row>
    <row r="9598" spans="5:5" x14ac:dyDescent="0.25">
      <c r="E9598" s="5" t="s">
        <v>10119</v>
      </c>
    </row>
    <row r="9599" spans="5:5" x14ac:dyDescent="0.25">
      <c r="E9599" s="5" t="s">
        <v>10120</v>
      </c>
    </row>
    <row r="9600" spans="5:5" x14ac:dyDescent="0.25">
      <c r="E9600" s="5" t="s">
        <v>10121</v>
      </c>
    </row>
    <row r="9601" spans="5:5" x14ac:dyDescent="0.25">
      <c r="E9601" s="5" t="s">
        <v>10122</v>
      </c>
    </row>
    <row r="9602" spans="5:5" x14ac:dyDescent="0.25">
      <c r="E9602" s="5" t="s">
        <v>10123</v>
      </c>
    </row>
    <row r="9603" spans="5:5" x14ac:dyDescent="0.25">
      <c r="E9603" s="5" t="s">
        <v>10124</v>
      </c>
    </row>
    <row r="9604" spans="5:5" x14ac:dyDescent="0.25">
      <c r="E9604" s="5" t="s">
        <v>10125</v>
      </c>
    </row>
    <row r="9605" spans="5:5" x14ac:dyDescent="0.25">
      <c r="E9605" s="5" t="s">
        <v>10126</v>
      </c>
    </row>
    <row r="9606" spans="5:5" x14ac:dyDescent="0.25">
      <c r="E9606" s="5" t="s">
        <v>10127</v>
      </c>
    </row>
    <row r="9607" spans="5:5" x14ac:dyDescent="0.25">
      <c r="E9607" s="5" t="s">
        <v>10128</v>
      </c>
    </row>
    <row r="9608" spans="5:5" x14ac:dyDescent="0.25">
      <c r="E9608" s="5" t="s">
        <v>10129</v>
      </c>
    </row>
    <row r="9609" spans="5:5" x14ac:dyDescent="0.25">
      <c r="E9609" s="5" t="s">
        <v>10130</v>
      </c>
    </row>
    <row r="9610" spans="5:5" x14ac:dyDescent="0.25">
      <c r="E9610" s="5" t="s">
        <v>10131</v>
      </c>
    </row>
    <row r="9611" spans="5:5" x14ac:dyDescent="0.25">
      <c r="E9611" s="5" t="s">
        <v>10132</v>
      </c>
    </row>
    <row r="9612" spans="5:5" x14ac:dyDescent="0.25">
      <c r="E9612" s="5" t="s">
        <v>10133</v>
      </c>
    </row>
    <row r="9613" spans="5:5" x14ac:dyDescent="0.25">
      <c r="E9613" s="5" t="s">
        <v>10134</v>
      </c>
    </row>
    <row r="9614" spans="5:5" x14ac:dyDescent="0.25">
      <c r="E9614" s="5" t="s">
        <v>10135</v>
      </c>
    </row>
    <row r="9615" spans="5:5" x14ac:dyDescent="0.25">
      <c r="E9615" s="5" t="s">
        <v>10136</v>
      </c>
    </row>
    <row r="9616" spans="5:5" x14ac:dyDescent="0.25">
      <c r="E9616" s="5" t="s">
        <v>10137</v>
      </c>
    </row>
    <row r="9617" spans="5:5" x14ac:dyDescent="0.25">
      <c r="E9617" s="5" t="s">
        <v>10138</v>
      </c>
    </row>
    <row r="9618" spans="5:5" x14ac:dyDescent="0.25">
      <c r="E9618" s="5" t="s">
        <v>10139</v>
      </c>
    </row>
    <row r="9619" spans="5:5" x14ac:dyDescent="0.25">
      <c r="E9619" s="5" t="s">
        <v>10140</v>
      </c>
    </row>
    <row r="9620" spans="5:5" x14ac:dyDescent="0.25">
      <c r="E9620" s="5" t="s">
        <v>10141</v>
      </c>
    </row>
    <row r="9621" spans="5:5" x14ac:dyDescent="0.25">
      <c r="E9621" s="5" t="s">
        <v>10142</v>
      </c>
    </row>
    <row r="9622" spans="5:5" x14ac:dyDescent="0.25">
      <c r="E9622" s="5" t="s">
        <v>10143</v>
      </c>
    </row>
    <row r="9623" spans="5:5" x14ac:dyDescent="0.25">
      <c r="E9623" s="5" t="s">
        <v>10144</v>
      </c>
    </row>
    <row r="9624" spans="5:5" x14ac:dyDescent="0.25">
      <c r="E9624" s="5" t="s">
        <v>10145</v>
      </c>
    </row>
    <row r="9625" spans="5:5" x14ac:dyDescent="0.25">
      <c r="E9625" s="5" t="s">
        <v>10146</v>
      </c>
    </row>
    <row r="9626" spans="5:5" x14ac:dyDescent="0.25">
      <c r="E9626" s="5" t="s">
        <v>10147</v>
      </c>
    </row>
    <row r="9627" spans="5:5" x14ac:dyDescent="0.25">
      <c r="E9627" s="5" t="s">
        <v>10148</v>
      </c>
    </row>
    <row r="9628" spans="5:5" x14ac:dyDescent="0.25">
      <c r="E9628" s="5" t="s">
        <v>10149</v>
      </c>
    </row>
    <row r="9629" spans="5:5" x14ac:dyDescent="0.25">
      <c r="E9629" s="5" t="s">
        <v>10150</v>
      </c>
    </row>
    <row r="9630" spans="5:5" x14ac:dyDescent="0.25">
      <c r="E9630" s="5" t="s">
        <v>10151</v>
      </c>
    </row>
    <row r="9631" spans="5:5" x14ac:dyDescent="0.25">
      <c r="E9631" s="5" t="s">
        <v>10152</v>
      </c>
    </row>
    <row r="9632" spans="5:5" x14ac:dyDescent="0.25">
      <c r="E9632" s="5" t="s">
        <v>10153</v>
      </c>
    </row>
    <row r="9633" spans="5:5" x14ac:dyDescent="0.25">
      <c r="E9633" s="5" t="s">
        <v>10154</v>
      </c>
    </row>
    <row r="9634" spans="5:5" x14ac:dyDescent="0.25">
      <c r="E9634" s="5" t="s">
        <v>10155</v>
      </c>
    </row>
    <row r="9635" spans="5:5" x14ac:dyDescent="0.25">
      <c r="E9635" s="5" t="s">
        <v>10156</v>
      </c>
    </row>
    <row r="9636" spans="5:5" x14ac:dyDescent="0.25">
      <c r="E9636" s="5" t="s">
        <v>10157</v>
      </c>
    </row>
    <row r="9637" spans="5:5" x14ac:dyDescent="0.25">
      <c r="E9637" s="5" t="s">
        <v>10158</v>
      </c>
    </row>
    <row r="9638" spans="5:5" x14ac:dyDescent="0.25">
      <c r="E9638" s="5" t="s">
        <v>10159</v>
      </c>
    </row>
    <row r="9639" spans="5:5" x14ac:dyDescent="0.25">
      <c r="E9639" s="5" t="s">
        <v>10160</v>
      </c>
    </row>
    <row r="9640" spans="5:5" x14ac:dyDescent="0.25">
      <c r="E9640" s="5" t="s">
        <v>10161</v>
      </c>
    </row>
    <row r="9641" spans="5:5" x14ac:dyDescent="0.25">
      <c r="E9641" s="5" t="s">
        <v>10162</v>
      </c>
    </row>
    <row r="9642" spans="5:5" x14ac:dyDescent="0.25">
      <c r="E9642" s="5" t="s">
        <v>10163</v>
      </c>
    </row>
    <row r="9643" spans="5:5" x14ac:dyDescent="0.25">
      <c r="E9643" s="5" t="s">
        <v>10164</v>
      </c>
    </row>
    <row r="9644" spans="5:5" x14ac:dyDescent="0.25">
      <c r="E9644" s="5" t="s">
        <v>10165</v>
      </c>
    </row>
    <row r="9645" spans="5:5" x14ac:dyDescent="0.25">
      <c r="E9645" s="5" t="s">
        <v>10166</v>
      </c>
    </row>
    <row r="9646" spans="5:5" x14ac:dyDescent="0.25">
      <c r="E9646" s="5" t="s">
        <v>10167</v>
      </c>
    </row>
    <row r="9647" spans="5:5" x14ac:dyDescent="0.25">
      <c r="E9647" s="5" t="s">
        <v>10168</v>
      </c>
    </row>
    <row r="9648" spans="5:5" x14ac:dyDescent="0.25">
      <c r="E9648" s="5" t="s">
        <v>10169</v>
      </c>
    </row>
    <row r="9649" spans="5:5" x14ac:dyDescent="0.25">
      <c r="E9649" s="5" t="s">
        <v>10170</v>
      </c>
    </row>
    <row r="9650" spans="5:5" x14ac:dyDescent="0.25">
      <c r="E9650" s="5" t="s">
        <v>10171</v>
      </c>
    </row>
    <row r="9651" spans="5:5" x14ac:dyDescent="0.25">
      <c r="E9651" s="5" t="s">
        <v>10172</v>
      </c>
    </row>
    <row r="9652" spans="5:5" x14ac:dyDescent="0.25">
      <c r="E9652" s="5" t="s">
        <v>10173</v>
      </c>
    </row>
    <row r="9653" spans="5:5" x14ac:dyDescent="0.25">
      <c r="E9653" s="5" t="s">
        <v>10174</v>
      </c>
    </row>
    <row r="9654" spans="5:5" x14ac:dyDescent="0.25">
      <c r="E9654" s="5" t="s">
        <v>10175</v>
      </c>
    </row>
    <row r="9655" spans="5:5" x14ac:dyDescent="0.25">
      <c r="E9655" s="5" t="s">
        <v>10176</v>
      </c>
    </row>
    <row r="9656" spans="5:5" x14ac:dyDescent="0.25">
      <c r="E9656" s="5" t="s">
        <v>10177</v>
      </c>
    </row>
    <row r="9657" spans="5:5" x14ac:dyDescent="0.25">
      <c r="E9657" s="5" t="s">
        <v>10178</v>
      </c>
    </row>
    <row r="9658" spans="5:5" x14ac:dyDescent="0.25">
      <c r="E9658" s="5" t="s">
        <v>10179</v>
      </c>
    </row>
    <row r="9659" spans="5:5" x14ac:dyDescent="0.25">
      <c r="E9659" s="5" t="s">
        <v>10180</v>
      </c>
    </row>
    <row r="9660" spans="5:5" x14ac:dyDescent="0.25">
      <c r="E9660" s="5" t="s">
        <v>10181</v>
      </c>
    </row>
    <row r="9661" spans="5:5" x14ac:dyDescent="0.25">
      <c r="E9661" s="5" t="s">
        <v>10182</v>
      </c>
    </row>
    <row r="9662" spans="5:5" x14ac:dyDescent="0.25">
      <c r="E9662" s="5" t="s">
        <v>10183</v>
      </c>
    </row>
    <row r="9663" spans="5:5" x14ac:dyDescent="0.25">
      <c r="E9663" s="5" t="s">
        <v>10184</v>
      </c>
    </row>
    <row r="9664" spans="5:5" x14ac:dyDescent="0.25">
      <c r="E9664" s="5" t="s">
        <v>10185</v>
      </c>
    </row>
    <row r="9665" spans="5:5" x14ac:dyDescent="0.25">
      <c r="E9665" s="5" t="s">
        <v>10186</v>
      </c>
    </row>
    <row r="9666" spans="5:5" x14ac:dyDescent="0.25">
      <c r="E9666" s="5" t="s">
        <v>10187</v>
      </c>
    </row>
    <row r="9667" spans="5:5" x14ac:dyDescent="0.25">
      <c r="E9667" s="5" t="s">
        <v>10188</v>
      </c>
    </row>
    <row r="9668" spans="5:5" x14ac:dyDescent="0.25">
      <c r="E9668" s="5" t="s">
        <v>10189</v>
      </c>
    </row>
    <row r="9669" spans="5:5" x14ac:dyDescent="0.25">
      <c r="E9669" s="5" t="s">
        <v>10190</v>
      </c>
    </row>
    <row r="9670" spans="5:5" x14ac:dyDescent="0.25">
      <c r="E9670" s="5" t="s">
        <v>10191</v>
      </c>
    </row>
    <row r="9671" spans="5:5" x14ac:dyDescent="0.25">
      <c r="E9671" s="5" t="s">
        <v>10192</v>
      </c>
    </row>
    <row r="9672" spans="5:5" x14ac:dyDescent="0.25">
      <c r="E9672" s="5" t="s">
        <v>10193</v>
      </c>
    </row>
    <row r="9673" spans="5:5" x14ac:dyDescent="0.25">
      <c r="E9673" s="5" t="s">
        <v>10194</v>
      </c>
    </row>
    <row r="9674" spans="5:5" x14ac:dyDescent="0.25">
      <c r="E9674" s="5" t="s">
        <v>10195</v>
      </c>
    </row>
    <row r="9675" spans="5:5" x14ac:dyDescent="0.25">
      <c r="E9675" s="5" t="s">
        <v>10196</v>
      </c>
    </row>
    <row r="9676" spans="5:5" x14ac:dyDescent="0.25">
      <c r="E9676" s="5" t="s">
        <v>10197</v>
      </c>
    </row>
    <row r="9677" spans="5:5" x14ac:dyDescent="0.25">
      <c r="E9677" s="5" t="s">
        <v>10198</v>
      </c>
    </row>
    <row r="9678" spans="5:5" x14ac:dyDescent="0.25">
      <c r="E9678" s="5" t="s">
        <v>10199</v>
      </c>
    </row>
    <row r="9679" spans="5:5" x14ac:dyDescent="0.25">
      <c r="E9679" s="5" t="s">
        <v>10200</v>
      </c>
    </row>
    <row r="9680" spans="5:5" x14ac:dyDescent="0.25">
      <c r="E9680" s="5" t="s">
        <v>10201</v>
      </c>
    </row>
    <row r="9681" spans="5:5" x14ac:dyDescent="0.25">
      <c r="E9681" s="5" t="s">
        <v>10202</v>
      </c>
    </row>
    <row r="9682" spans="5:5" x14ac:dyDescent="0.25">
      <c r="E9682" s="5" t="s">
        <v>10203</v>
      </c>
    </row>
    <row r="9683" spans="5:5" x14ac:dyDescent="0.25">
      <c r="E9683" s="5" t="s">
        <v>10204</v>
      </c>
    </row>
    <row r="9684" spans="5:5" x14ac:dyDescent="0.25">
      <c r="E9684" s="5" t="s">
        <v>10205</v>
      </c>
    </row>
    <row r="9685" spans="5:5" x14ac:dyDescent="0.25">
      <c r="E9685" s="5" t="s">
        <v>10206</v>
      </c>
    </row>
    <row r="9686" spans="5:5" x14ac:dyDescent="0.25">
      <c r="E9686" s="5" t="s">
        <v>10207</v>
      </c>
    </row>
    <row r="9687" spans="5:5" x14ac:dyDescent="0.25">
      <c r="E9687" s="5" t="s">
        <v>10208</v>
      </c>
    </row>
    <row r="9688" spans="5:5" x14ac:dyDescent="0.25">
      <c r="E9688" s="5" t="s">
        <v>10209</v>
      </c>
    </row>
    <row r="9689" spans="5:5" x14ac:dyDescent="0.25">
      <c r="E9689" s="5" t="s">
        <v>10210</v>
      </c>
    </row>
    <row r="9690" spans="5:5" x14ac:dyDescent="0.25">
      <c r="E9690" s="5" t="s">
        <v>10211</v>
      </c>
    </row>
    <row r="9691" spans="5:5" x14ac:dyDescent="0.25">
      <c r="E9691" s="5" t="s">
        <v>10212</v>
      </c>
    </row>
    <row r="9692" spans="5:5" x14ac:dyDescent="0.25">
      <c r="E9692" s="5" t="s">
        <v>10213</v>
      </c>
    </row>
    <row r="9693" spans="5:5" x14ac:dyDescent="0.25">
      <c r="E9693" s="5" t="s">
        <v>10214</v>
      </c>
    </row>
    <row r="9694" spans="5:5" x14ac:dyDescent="0.25">
      <c r="E9694" s="5" t="s">
        <v>10215</v>
      </c>
    </row>
    <row r="9695" spans="5:5" x14ac:dyDescent="0.25">
      <c r="E9695" s="5" t="s">
        <v>10216</v>
      </c>
    </row>
    <row r="9696" spans="5:5" x14ac:dyDescent="0.25">
      <c r="E9696" s="5" t="s">
        <v>10217</v>
      </c>
    </row>
    <row r="9697" spans="5:5" x14ac:dyDescent="0.25">
      <c r="E9697" s="5" t="s">
        <v>10218</v>
      </c>
    </row>
    <row r="9698" spans="5:5" x14ac:dyDescent="0.25">
      <c r="E9698" s="5" t="s">
        <v>10219</v>
      </c>
    </row>
    <row r="9699" spans="5:5" x14ac:dyDescent="0.25">
      <c r="E9699" s="5" t="s">
        <v>10220</v>
      </c>
    </row>
    <row r="9700" spans="5:5" x14ac:dyDescent="0.25">
      <c r="E9700" s="5" t="s">
        <v>10221</v>
      </c>
    </row>
    <row r="9701" spans="5:5" x14ac:dyDescent="0.25">
      <c r="E9701" s="5" t="s">
        <v>10222</v>
      </c>
    </row>
    <row r="9702" spans="5:5" x14ac:dyDescent="0.25">
      <c r="E9702" s="5" t="s">
        <v>10223</v>
      </c>
    </row>
    <row r="9703" spans="5:5" x14ac:dyDescent="0.25">
      <c r="E9703" s="5" t="s">
        <v>10224</v>
      </c>
    </row>
    <row r="9704" spans="5:5" x14ac:dyDescent="0.25">
      <c r="E9704" s="5" t="s">
        <v>10225</v>
      </c>
    </row>
    <row r="9705" spans="5:5" x14ac:dyDescent="0.25">
      <c r="E9705" s="5" t="s">
        <v>10226</v>
      </c>
    </row>
    <row r="9706" spans="5:5" x14ac:dyDescent="0.25">
      <c r="E9706" s="5" t="s">
        <v>10227</v>
      </c>
    </row>
    <row r="9707" spans="5:5" x14ac:dyDescent="0.25">
      <c r="E9707" s="5" t="s">
        <v>10228</v>
      </c>
    </row>
    <row r="9708" spans="5:5" x14ac:dyDescent="0.25">
      <c r="E9708" s="5" t="s">
        <v>10229</v>
      </c>
    </row>
    <row r="9709" spans="5:5" x14ac:dyDescent="0.25">
      <c r="E9709" s="5" t="s">
        <v>10230</v>
      </c>
    </row>
    <row r="9710" spans="5:5" x14ac:dyDescent="0.25">
      <c r="E9710" s="5" t="s">
        <v>10231</v>
      </c>
    </row>
    <row r="9711" spans="5:5" x14ac:dyDescent="0.25">
      <c r="E9711" s="5" t="s">
        <v>10232</v>
      </c>
    </row>
    <row r="9712" spans="5:5" x14ac:dyDescent="0.25">
      <c r="E9712" s="5" t="s">
        <v>10233</v>
      </c>
    </row>
    <row r="9713" spans="5:5" x14ac:dyDescent="0.25">
      <c r="E9713" s="5" t="s">
        <v>10234</v>
      </c>
    </row>
    <row r="9714" spans="5:5" x14ac:dyDescent="0.25">
      <c r="E9714" s="5" t="s">
        <v>10235</v>
      </c>
    </row>
    <row r="9715" spans="5:5" x14ac:dyDescent="0.25">
      <c r="E9715" s="5" t="s">
        <v>10236</v>
      </c>
    </row>
    <row r="9716" spans="5:5" x14ac:dyDescent="0.25">
      <c r="E9716" s="5" t="s">
        <v>10237</v>
      </c>
    </row>
    <row r="9717" spans="5:5" x14ac:dyDescent="0.25">
      <c r="E9717" s="5" t="s">
        <v>10238</v>
      </c>
    </row>
    <row r="9718" spans="5:5" x14ac:dyDescent="0.25">
      <c r="E9718" s="5" t="s">
        <v>10239</v>
      </c>
    </row>
    <row r="9719" spans="5:5" x14ac:dyDescent="0.25">
      <c r="E9719" s="5" t="s">
        <v>10240</v>
      </c>
    </row>
    <row r="9720" spans="5:5" x14ac:dyDescent="0.25">
      <c r="E9720" s="5" t="s">
        <v>10241</v>
      </c>
    </row>
    <row r="9721" spans="5:5" x14ac:dyDescent="0.25">
      <c r="E9721" s="5" t="s">
        <v>10242</v>
      </c>
    </row>
    <row r="9722" spans="5:5" x14ac:dyDescent="0.25">
      <c r="E9722" s="5" t="s">
        <v>10243</v>
      </c>
    </row>
    <row r="9723" spans="5:5" x14ac:dyDescent="0.25">
      <c r="E9723" s="5" t="s">
        <v>10244</v>
      </c>
    </row>
    <row r="9724" spans="5:5" x14ac:dyDescent="0.25">
      <c r="E9724" s="5" t="s">
        <v>10245</v>
      </c>
    </row>
    <row r="9725" spans="5:5" x14ac:dyDescent="0.25">
      <c r="E9725" s="5" t="s">
        <v>10246</v>
      </c>
    </row>
    <row r="9726" spans="5:5" x14ac:dyDescent="0.25">
      <c r="E9726" s="5" t="s">
        <v>10247</v>
      </c>
    </row>
    <row r="9727" spans="5:5" x14ac:dyDescent="0.25">
      <c r="E9727" s="5" t="s">
        <v>10248</v>
      </c>
    </row>
    <row r="9728" spans="5:5" x14ac:dyDescent="0.25">
      <c r="E9728" s="5" t="s">
        <v>10249</v>
      </c>
    </row>
    <row r="9729" spans="5:5" x14ac:dyDescent="0.25">
      <c r="E9729" s="5" t="s">
        <v>10250</v>
      </c>
    </row>
    <row r="9730" spans="5:5" x14ac:dyDescent="0.25">
      <c r="E9730" s="5" t="s">
        <v>10251</v>
      </c>
    </row>
    <row r="9731" spans="5:5" x14ac:dyDescent="0.25">
      <c r="E9731" s="5" t="s">
        <v>10252</v>
      </c>
    </row>
    <row r="9732" spans="5:5" x14ac:dyDescent="0.25">
      <c r="E9732" s="5" t="s">
        <v>10253</v>
      </c>
    </row>
    <row r="9733" spans="5:5" x14ac:dyDescent="0.25">
      <c r="E9733" s="5" t="s">
        <v>10254</v>
      </c>
    </row>
    <row r="9734" spans="5:5" x14ac:dyDescent="0.25">
      <c r="E9734" s="5" t="s">
        <v>10255</v>
      </c>
    </row>
    <row r="9735" spans="5:5" x14ac:dyDescent="0.25">
      <c r="E9735" s="5" t="s">
        <v>10256</v>
      </c>
    </row>
    <row r="9736" spans="5:5" x14ac:dyDescent="0.25">
      <c r="E9736" s="5" t="s">
        <v>10257</v>
      </c>
    </row>
    <row r="9737" spans="5:5" x14ac:dyDescent="0.25">
      <c r="E9737" s="5" t="s">
        <v>10258</v>
      </c>
    </row>
    <row r="9738" spans="5:5" x14ac:dyDescent="0.25">
      <c r="E9738" s="5" t="s">
        <v>10259</v>
      </c>
    </row>
    <row r="9739" spans="5:5" x14ac:dyDescent="0.25">
      <c r="E9739" s="5" t="s">
        <v>10260</v>
      </c>
    </row>
    <row r="9740" spans="5:5" x14ac:dyDescent="0.25">
      <c r="E9740" s="5" t="s">
        <v>10261</v>
      </c>
    </row>
    <row r="9741" spans="5:5" x14ac:dyDescent="0.25">
      <c r="E9741" s="5" t="s">
        <v>10262</v>
      </c>
    </row>
    <row r="9742" spans="5:5" x14ac:dyDescent="0.25">
      <c r="E9742" s="5" t="s">
        <v>10263</v>
      </c>
    </row>
    <row r="9743" spans="5:5" x14ac:dyDescent="0.25">
      <c r="E9743" s="5" t="s">
        <v>10264</v>
      </c>
    </row>
    <row r="9744" spans="5:5" x14ac:dyDescent="0.25">
      <c r="E9744" s="5" t="s">
        <v>10265</v>
      </c>
    </row>
    <row r="9745" spans="5:5" x14ac:dyDescent="0.25">
      <c r="E9745" s="5" t="s">
        <v>10266</v>
      </c>
    </row>
    <row r="9746" spans="5:5" x14ac:dyDescent="0.25">
      <c r="E9746" s="5" t="s">
        <v>10267</v>
      </c>
    </row>
    <row r="9747" spans="5:5" x14ac:dyDescent="0.25">
      <c r="E9747" s="5" t="s">
        <v>10268</v>
      </c>
    </row>
    <row r="9748" spans="5:5" x14ac:dyDescent="0.25">
      <c r="E9748" s="5" t="s">
        <v>10269</v>
      </c>
    </row>
    <row r="9749" spans="5:5" x14ac:dyDescent="0.25">
      <c r="E9749" s="5" t="s">
        <v>10270</v>
      </c>
    </row>
    <row r="9750" spans="5:5" x14ac:dyDescent="0.25">
      <c r="E9750" s="5" t="s">
        <v>10271</v>
      </c>
    </row>
    <row r="9751" spans="5:5" x14ac:dyDescent="0.25">
      <c r="E9751" s="5" t="s">
        <v>10272</v>
      </c>
    </row>
    <row r="9752" spans="5:5" x14ac:dyDescent="0.25">
      <c r="E9752" s="5" t="s">
        <v>10273</v>
      </c>
    </row>
    <row r="9753" spans="5:5" x14ac:dyDescent="0.25">
      <c r="E9753" s="5" t="s">
        <v>10274</v>
      </c>
    </row>
    <row r="9754" spans="5:5" x14ac:dyDescent="0.25">
      <c r="E9754" s="5" t="s">
        <v>10275</v>
      </c>
    </row>
    <row r="9755" spans="5:5" x14ac:dyDescent="0.25">
      <c r="E9755" s="5" t="s">
        <v>10276</v>
      </c>
    </row>
    <row r="9756" spans="5:5" x14ac:dyDescent="0.25">
      <c r="E9756" s="5" t="s">
        <v>10277</v>
      </c>
    </row>
    <row r="9757" spans="5:5" x14ac:dyDescent="0.25">
      <c r="E9757" s="5" t="s">
        <v>10278</v>
      </c>
    </row>
    <row r="9758" spans="5:5" x14ac:dyDescent="0.25">
      <c r="E9758" s="5" t="s">
        <v>10279</v>
      </c>
    </row>
    <row r="9759" spans="5:5" x14ac:dyDescent="0.25">
      <c r="E9759" s="5" t="s">
        <v>10280</v>
      </c>
    </row>
    <row r="9760" spans="5:5" x14ac:dyDescent="0.25">
      <c r="E9760" s="5" t="s">
        <v>10281</v>
      </c>
    </row>
    <row r="9761" spans="5:5" x14ac:dyDescent="0.25">
      <c r="E9761" s="5" t="s">
        <v>10282</v>
      </c>
    </row>
    <row r="9762" spans="5:5" x14ac:dyDescent="0.25">
      <c r="E9762" s="5" t="s">
        <v>10283</v>
      </c>
    </row>
    <row r="9763" spans="5:5" x14ac:dyDescent="0.25">
      <c r="E9763" s="5" t="s">
        <v>10284</v>
      </c>
    </row>
    <row r="9764" spans="5:5" x14ac:dyDescent="0.25">
      <c r="E9764" s="5" t="s">
        <v>10285</v>
      </c>
    </row>
    <row r="9765" spans="5:5" x14ac:dyDescent="0.25">
      <c r="E9765" s="5" t="s">
        <v>10286</v>
      </c>
    </row>
    <row r="9766" spans="5:5" x14ac:dyDescent="0.25">
      <c r="E9766" s="5" t="s">
        <v>10287</v>
      </c>
    </row>
    <row r="9767" spans="5:5" x14ac:dyDescent="0.25">
      <c r="E9767" s="5" t="s">
        <v>10288</v>
      </c>
    </row>
    <row r="9768" spans="5:5" x14ac:dyDescent="0.25">
      <c r="E9768" s="5" t="s">
        <v>10289</v>
      </c>
    </row>
    <row r="9769" spans="5:5" x14ac:dyDescent="0.25">
      <c r="E9769" s="5" t="s">
        <v>10290</v>
      </c>
    </row>
    <row r="9770" spans="5:5" x14ac:dyDescent="0.25">
      <c r="E9770" s="5" t="s">
        <v>10291</v>
      </c>
    </row>
    <row r="9771" spans="5:5" x14ac:dyDescent="0.25">
      <c r="E9771" s="5" t="s">
        <v>10292</v>
      </c>
    </row>
    <row r="9772" spans="5:5" x14ac:dyDescent="0.25">
      <c r="E9772" s="5" t="s">
        <v>10293</v>
      </c>
    </row>
    <row r="9773" spans="5:5" x14ac:dyDescent="0.25">
      <c r="E9773" s="5" t="s">
        <v>10294</v>
      </c>
    </row>
    <row r="9774" spans="5:5" x14ac:dyDescent="0.25">
      <c r="E9774" s="5" t="s">
        <v>10295</v>
      </c>
    </row>
    <row r="9775" spans="5:5" x14ac:dyDescent="0.25">
      <c r="E9775" s="5" t="s">
        <v>10296</v>
      </c>
    </row>
    <row r="9776" spans="5:5" x14ac:dyDescent="0.25">
      <c r="E9776" s="5" t="s">
        <v>10297</v>
      </c>
    </row>
    <row r="9777" spans="5:5" x14ac:dyDescent="0.25">
      <c r="E9777" s="5" t="s">
        <v>10298</v>
      </c>
    </row>
    <row r="9778" spans="5:5" x14ac:dyDescent="0.25">
      <c r="E9778" s="5" t="s">
        <v>10299</v>
      </c>
    </row>
    <row r="9779" spans="5:5" x14ac:dyDescent="0.25">
      <c r="E9779" s="5" t="s">
        <v>10300</v>
      </c>
    </row>
    <row r="9780" spans="5:5" x14ac:dyDescent="0.25">
      <c r="E9780" s="5" t="s">
        <v>10301</v>
      </c>
    </row>
    <row r="9781" spans="5:5" x14ac:dyDescent="0.25">
      <c r="E9781" s="5" t="s">
        <v>10302</v>
      </c>
    </row>
    <row r="9782" spans="5:5" x14ac:dyDescent="0.25">
      <c r="E9782" s="5" t="s">
        <v>10303</v>
      </c>
    </row>
    <row r="9783" spans="5:5" x14ac:dyDescent="0.25">
      <c r="E9783" s="5" t="s">
        <v>10304</v>
      </c>
    </row>
    <row r="9784" spans="5:5" x14ac:dyDescent="0.25">
      <c r="E9784" s="5" t="s">
        <v>10305</v>
      </c>
    </row>
    <row r="9785" spans="5:5" x14ac:dyDescent="0.25">
      <c r="E9785" s="5" t="s">
        <v>10306</v>
      </c>
    </row>
    <row r="9786" spans="5:5" x14ac:dyDescent="0.25">
      <c r="E9786" s="5" t="s">
        <v>10307</v>
      </c>
    </row>
    <row r="9787" spans="5:5" x14ac:dyDescent="0.25">
      <c r="E9787" s="5" t="s">
        <v>10308</v>
      </c>
    </row>
    <row r="9788" spans="5:5" x14ac:dyDescent="0.25">
      <c r="E9788" s="5" t="s">
        <v>10309</v>
      </c>
    </row>
    <row r="9789" spans="5:5" x14ac:dyDescent="0.25">
      <c r="E9789" s="5" t="s">
        <v>10310</v>
      </c>
    </row>
    <row r="9790" spans="5:5" x14ac:dyDescent="0.25">
      <c r="E9790" s="5" t="s">
        <v>10311</v>
      </c>
    </row>
    <row r="9791" spans="5:5" x14ac:dyDescent="0.25">
      <c r="E9791" s="5" t="s">
        <v>10312</v>
      </c>
    </row>
    <row r="9792" spans="5:5" x14ac:dyDescent="0.25">
      <c r="E9792" s="5" t="s">
        <v>10313</v>
      </c>
    </row>
    <row r="9793" spans="5:5" x14ac:dyDescent="0.25">
      <c r="E9793" s="5" t="s">
        <v>10314</v>
      </c>
    </row>
    <row r="9794" spans="5:5" x14ac:dyDescent="0.25">
      <c r="E9794" s="5" t="s">
        <v>10315</v>
      </c>
    </row>
    <row r="9795" spans="5:5" x14ac:dyDescent="0.25">
      <c r="E9795" s="5" t="s">
        <v>10316</v>
      </c>
    </row>
    <row r="9796" spans="5:5" x14ac:dyDescent="0.25">
      <c r="E9796" s="5" t="s">
        <v>10317</v>
      </c>
    </row>
    <row r="9797" spans="5:5" x14ac:dyDescent="0.25">
      <c r="E9797" s="5" t="s">
        <v>10318</v>
      </c>
    </row>
    <row r="9798" spans="5:5" x14ac:dyDescent="0.25">
      <c r="E9798" s="5" t="s">
        <v>10319</v>
      </c>
    </row>
    <row r="9799" spans="5:5" x14ac:dyDescent="0.25">
      <c r="E9799" s="5" t="s">
        <v>10320</v>
      </c>
    </row>
    <row r="9800" spans="5:5" x14ac:dyDescent="0.25">
      <c r="E9800" s="5" t="s">
        <v>10321</v>
      </c>
    </row>
    <row r="9801" spans="5:5" x14ac:dyDescent="0.25">
      <c r="E9801" s="5" t="s">
        <v>10322</v>
      </c>
    </row>
    <row r="9802" spans="5:5" x14ac:dyDescent="0.25">
      <c r="E9802" s="5" t="s">
        <v>10323</v>
      </c>
    </row>
    <row r="9803" spans="5:5" x14ac:dyDescent="0.25">
      <c r="E9803" s="5" t="s">
        <v>10324</v>
      </c>
    </row>
    <row r="9804" spans="5:5" x14ac:dyDescent="0.25">
      <c r="E9804" s="5" t="s">
        <v>10325</v>
      </c>
    </row>
    <row r="9805" spans="5:5" x14ac:dyDescent="0.25">
      <c r="E9805" s="5" t="s">
        <v>10326</v>
      </c>
    </row>
    <row r="9806" spans="5:5" x14ac:dyDescent="0.25">
      <c r="E9806" s="5" t="s">
        <v>10327</v>
      </c>
    </row>
    <row r="9807" spans="5:5" x14ac:dyDescent="0.25">
      <c r="E9807" s="5" t="s">
        <v>10328</v>
      </c>
    </row>
    <row r="9808" spans="5:5" x14ac:dyDescent="0.25">
      <c r="E9808" s="5" t="s">
        <v>10329</v>
      </c>
    </row>
    <row r="9809" spans="5:5" x14ac:dyDescent="0.25">
      <c r="E9809" s="5" t="s">
        <v>10330</v>
      </c>
    </row>
    <row r="9810" spans="5:5" x14ac:dyDescent="0.25">
      <c r="E9810" s="5" t="s">
        <v>10331</v>
      </c>
    </row>
    <row r="9811" spans="5:5" x14ac:dyDescent="0.25">
      <c r="E9811" s="5" t="s">
        <v>10332</v>
      </c>
    </row>
    <row r="9812" spans="5:5" x14ac:dyDescent="0.25">
      <c r="E9812" s="5" t="s">
        <v>10333</v>
      </c>
    </row>
    <row r="9813" spans="5:5" x14ac:dyDescent="0.25">
      <c r="E9813" s="5" t="s">
        <v>10334</v>
      </c>
    </row>
    <row r="9814" spans="5:5" x14ac:dyDescent="0.25">
      <c r="E9814" s="5" t="s">
        <v>10335</v>
      </c>
    </row>
    <row r="9815" spans="5:5" x14ac:dyDescent="0.25">
      <c r="E9815" s="5" t="s">
        <v>10336</v>
      </c>
    </row>
    <row r="9816" spans="5:5" x14ac:dyDescent="0.25">
      <c r="E9816" s="5" t="s">
        <v>10337</v>
      </c>
    </row>
    <row r="9817" spans="5:5" x14ac:dyDescent="0.25">
      <c r="E9817" s="5" t="s">
        <v>10338</v>
      </c>
    </row>
    <row r="9818" spans="5:5" x14ac:dyDescent="0.25">
      <c r="E9818" s="5" t="s">
        <v>10339</v>
      </c>
    </row>
    <row r="9819" spans="5:5" x14ac:dyDescent="0.25">
      <c r="E9819" s="5" t="s">
        <v>10340</v>
      </c>
    </row>
    <row r="9820" spans="5:5" x14ac:dyDescent="0.25">
      <c r="E9820" s="5" t="s">
        <v>10341</v>
      </c>
    </row>
    <row r="9821" spans="5:5" x14ac:dyDescent="0.25">
      <c r="E9821" s="5" t="s">
        <v>10342</v>
      </c>
    </row>
    <row r="9822" spans="5:5" x14ac:dyDescent="0.25">
      <c r="E9822" s="5" t="s">
        <v>10343</v>
      </c>
    </row>
    <row r="9823" spans="5:5" x14ac:dyDescent="0.25">
      <c r="E9823" s="5" t="s">
        <v>10344</v>
      </c>
    </row>
    <row r="9824" spans="5:5" x14ac:dyDescent="0.25">
      <c r="E9824" s="5" t="s">
        <v>10345</v>
      </c>
    </row>
    <row r="9825" spans="5:5" x14ac:dyDescent="0.25">
      <c r="E9825" s="5" t="s">
        <v>10346</v>
      </c>
    </row>
    <row r="9826" spans="5:5" x14ac:dyDescent="0.25">
      <c r="E9826" s="5" t="s">
        <v>10347</v>
      </c>
    </row>
    <row r="9827" spans="5:5" x14ac:dyDescent="0.25">
      <c r="E9827" s="5" t="s">
        <v>10348</v>
      </c>
    </row>
    <row r="9828" spans="5:5" x14ac:dyDescent="0.25">
      <c r="E9828" s="5" t="s">
        <v>10349</v>
      </c>
    </row>
    <row r="9829" spans="5:5" x14ac:dyDescent="0.25">
      <c r="E9829" s="5" t="s">
        <v>10350</v>
      </c>
    </row>
    <row r="9830" spans="5:5" x14ac:dyDescent="0.25">
      <c r="E9830" s="5" t="s">
        <v>10351</v>
      </c>
    </row>
    <row r="9831" spans="5:5" x14ac:dyDescent="0.25">
      <c r="E9831" s="5" t="s">
        <v>10352</v>
      </c>
    </row>
    <row r="9832" spans="5:5" x14ac:dyDescent="0.25">
      <c r="E9832" s="5" t="s">
        <v>10353</v>
      </c>
    </row>
    <row r="9833" spans="5:5" x14ac:dyDescent="0.25">
      <c r="E9833" s="5" t="s">
        <v>10354</v>
      </c>
    </row>
    <row r="9834" spans="5:5" x14ac:dyDescent="0.25">
      <c r="E9834" s="5" t="s">
        <v>10355</v>
      </c>
    </row>
    <row r="9835" spans="5:5" x14ac:dyDescent="0.25">
      <c r="E9835" s="5" t="s">
        <v>10356</v>
      </c>
    </row>
    <row r="9836" spans="5:5" x14ac:dyDescent="0.25">
      <c r="E9836" s="5" t="s">
        <v>10357</v>
      </c>
    </row>
    <row r="9837" spans="5:5" x14ac:dyDescent="0.25">
      <c r="E9837" s="5" t="s">
        <v>10358</v>
      </c>
    </row>
    <row r="9838" spans="5:5" x14ac:dyDescent="0.25">
      <c r="E9838" s="5" t="s">
        <v>10359</v>
      </c>
    </row>
    <row r="9839" spans="5:5" x14ac:dyDescent="0.25">
      <c r="E9839" s="5" t="s">
        <v>10360</v>
      </c>
    </row>
    <row r="9840" spans="5:5" x14ac:dyDescent="0.25">
      <c r="E9840" s="5" t="s">
        <v>10361</v>
      </c>
    </row>
    <row r="9841" spans="5:5" x14ac:dyDescent="0.25">
      <c r="E9841" s="5" t="s">
        <v>10362</v>
      </c>
    </row>
    <row r="9842" spans="5:5" x14ac:dyDescent="0.25">
      <c r="E9842" s="5" t="s">
        <v>10363</v>
      </c>
    </row>
    <row r="9843" spans="5:5" x14ac:dyDescent="0.25">
      <c r="E9843" s="5" t="s">
        <v>10364</v>
      </c>
    </row>
    <row r="9844" spans="5:5" x14ac:dyDescent="0.25">
      <c r="E9844" s="5" t="s">
        <v>10365</v>
      </c>
    </row>
    <row r="9845" spans="5:5" x14ac:dyDescent="0.25">
      <c r="E9845" s="5" t="s">
        <v>10366</v>
      </c>
    </row>
    <row r="9846" spans="5:5" x14ac:dyDescent="0.25">
      <c r="E9846" s="5" t="s">
        <v>10367</v>
      </c>
    </row>
    <row r="9847" spans="5:5" x14ac:dyDescent="0.25">
      <c r="E9847" s="5" t="s">
        <v>10368</v>
      </c>
    </row>
    <row r="9848" spans="5:5" x14ac:dyDescent="0.25">
      <c r="E9848" s="5" t="s">
        <v>10369</v>
      </c>
    </row>
    <row r="9849" spans="5:5" x14ac:dyDescent="0.25">
      <c r="E9849" s="5" t="s">
        <v>10370</v>
      </c>
    </row>
    <row r="9850" spans="5:5" x14ac:dyDescent="0.25">
      <c r="E9850" s="5" t="s">
        <v>10371</v>
      </c>
    </row>
    <row r="9851" spans="5:5" x14ac:dyDescent="0.25">
      <c r="E9851" s="5" t="s">
        <v>10372</v>
      </c>
    </row>
    <row r="9852" spans="5:5" x14ac:dyDescent="0.25">
      <c r="E9852" s="5" t="s">
        <v>10373</v>
      </c>
    </row>
    <row r="9853" spans="5:5" x14ac:dyDescent="0.25">
      <c r="E9853" s="5" t="s">
        <v>10374</v>
      </c>
    </row>
    <row r="9854" spans="5:5" x14ac:dyDescent="0.25">
      <c r="E9854" s="5" t="s">
        <v>10375</v>
      </c>
    </row>
    <row r="9855" spans="5:5" x14ac:dyDescent="0.25">
      <c r="E9855" s="5" t="s">
        <v>10376</v>
      </c>
    </row>
    <row r="9856" spans="5:5" x14ac:dyDescent="0.25">
      <c r="E9856" s="5" t="s">
        <v>10377</v>
      </c>
    </row>
    <row r="9857" spans="5:5" x14ac:dyDescent="0.25">
      <c r="E9857" s="5" t="s">
        <v>10378</v>
      </c>
    </row>
    <row r="9858" spans="5:5" x14ac:dyDescent="0.25">
      <c r="E9858" s="5" t="s">
        <v>10379</v>
      </c>
    </row>
    <row r="9859" spans="5:5" x14ac:dyDescent="0.25">
      <c r="E9859" s="5" t="s">
        <v>10380</v>
      </c>
    </row>
    <row r="9860" spans="5:5" x14ac:dyDescent="0.25">
      <c r="E9860" s="5" t="s">
        <v>10381</v>
      </c>
    </row>
    <row r="9861" spans="5:5" x14ac:dyDescent="0.25">
      <c r="E9861" s="5" t="s">
        <v>10382</v>
      </c>
    </row>
    <row r="9862" spans="5:5" x14ac:dyDescent="0.25">
      <c r="E9862" s="5" t="s">
        <v>10383</v>
      </c>
    </row>
    <row r="9863" spans="5:5" x14ac:dyDescent="0.25">
      <c r="E9863" s="5" t="s">
        <v>10384</v>
      </c>
    </row>
    <row r="9864" spans="5:5" x14ac:dyDescent="0.25">
      <c r="E9864" s="5" t="s">
        <v>10385</v>
      </c>
    </row>
    <row r="9865" spans="5:5" x14ac:dyDescent="0.25">
      <c r="E9865" s="5" t="s">
        <v>10386</v>
      </c>
    </row>
    <row r="9866" spans="5:5" x14ac:dyDescent="0.25">
      <c r="E9866" s="5" t="s">
        <v>10387</v>
      </c>
    </row>
    <row r="9867" spans="5:5" x14ac:dyDescent="0.25">
      <c r="E9867" s="5" t="s">
        <v>10388</v>
      </c>
    </row>
    <row r="9868" spans="5:5" x14ac:dyDescent="0.25">
      <c r="E9868" s="5" t="s">
        <v>10389</v>
      </c>
    </row>
    <row r="9869" spans="5:5" x14ac:dyDescent="0.25">
      <c r="E9869" s="5" t="s">
        <v>10390</v>
      </c>
    </row>
    <row r="9870" spans="5:5" x14ac:dyDescent="0.25">
      <c r="E9870" s="5" t="s">
        <v>10391</v>
      </c>
    </row>
    <row r="9871" spans="5:5" x14ac:dyDescent="0.25">
      <c r="E9871" s="5" t="s">
        <v>10392</v>
      </c>
    </row>
    <row r="9872" spans="5:5" x14ac:dyDescent="0.25">
      <c r="E9872" s="5" t="s">
        <v>10393</v>
      </c>
    </row>
    <row r="9873" spans="5:5" x14ac:dyDescent="0.25">
      <c r="E9873" s="5" t="s">
        <v>10394</v>
      </c>
    </row>
    <row r="9874" spans="5:5" x14ac:dyDescent="0.25">
      <c r="E9874" s="5" t="s">
        <v>10395</v>
      </c>
    </row>
    <row r="9875" spans="5:5" x14ac:dyDescent="0.25">
      <c r="E9875" s="5" t="s">
        <v>10396</v>
      </c>
    </row>
    <row r="9876" spans="5:5" x14ac:dyDescent="0.25">
      <c r="E9876" s="5" t="s">
        <v>10397</v>
      </c>
    </row>
    <row r="9877" spans="5:5" x14ac:dyDescent="0.25">
      <c r="E9877" s="5" t="s">
        <v>10398</v>
      </c>
    </row>
    <row r="9878" spans="5:5" x14ac:dyDescent="0.25">
      <c r="E9878" s="5" t="s">
        <v>10399</v>
      </c>
    </row>
    <row r="9879" spans="5:5" x14ac:dyDescent="0.25">
      <c r="E9879" s="5" t="s">
        <v>10400</v>
      </c>
    </row>
    <row r="9880" spans="5:5" x14ac:dyDescent="0.25">
      <c r="E9880" s="5" t="s">
        <v>10401</v>
      </c>
    </row>
    <row r="9881" spans="5:5" x14ac:dyDescent="0.25">
      <c r="E9881" s="5" t="s">
        <v>10402</v>
      </c>
    </row>
    <row r="9882" spans="5:5" x14ac:dyDescent="0.25">
      <c r="E9882" s="5" t="s">
        <v>10403</v>
      </c>
    </row>
    <row r="9883" spans="5:5" x14ac:dyDescent="0.25">
      <c r="E9883" s="5" t="s">
        <v>10404</v>
      </c>
    </row>
    <row r="9884" spans="5:5" x14ac:dyDescent="0.25">
      <c r="E9884" s="5" t="s">
        <v>10405</v>
      </c>
    </row>
    <row r="9885" spans="5:5" x14ac:dyDescent="0.25">
      <c r="E9885" s="5" t="s">
        <v>10406</v>
      </c>
    </row>
    <row r="9886" spans="5:5" x14ac:dyDescent="0.25">
      <c r="E9886" s="5" t="s">
        <v>10407</v>
      </c>
    </row>
    <row r="9887" spans="5:5" x14ac:dyDescent="0.25">
      <c r="E9887" s="5" t="s">
        <v>10408</v>
      </c>
    </row>
    <row r="9888" spans="5:5" x14ac:dyDescent="0.25">
      <c r="E9888" s="5" t="s">
        <v>10409</v>
      </c>
    </row>
    <row r="9889" spans="5:5" x14ac:dyDescent="0.25">
      <c r="E9889" s="5" t="s">
        <v>10410</v>
      </c>
    </row>
    <row r="9890" spans="5:5" x14ac:dyDescent="0.25">
      <c r="E9890" s="5" t="s">
        <v>10411</v>
      </c>
    </row>
    <row r="9891" spans="5:5" x14ac:dyDescent="0.25">
      <c r="E9891" s="5" t="s">
        <v>10412</v>
      </c>
    </row>
    <row r="9892" spans="5:5" x14ac:dyDescent="0.25">
      <c r="E9892" s="5" t="s">
        <v>10413</v>
      </c>
    </row>
    <row r="9893" spans="5:5" x14ac:dyDescent="0.25">
      <c r="E9893" s="5" t="s">
        <v>10414</v>
      </c>
    </row>
    <row r="9894" spans="5:5" x14ac:dyDescent="0.25">
      <c r="E9894" s="5" t="s">
        <v>10415</v>
      </c>
    </row>
    <row r="9895" spans="5:5" x14ac:dyDescent="0.25">
      <c r="E9895" s="5" t="s">
        <v>10416</v>
      </c>
    </row>
    <row r="9896" spans="5:5" x14ac:dyDescent="0.25">
      <c r="E9896" s="5" t="s">
        <v>10417</v>
      </c>
    </row>
    <row r="9897" spans="5:5" x14ac:dyDescent="0.25">
      <c r="E9897" s="5" t="s">
        <v>10418</v>
      </c>
    </row>
    <row r="9898" spans="5:5" x14ac:dyDescent="0.25">
      <c r="E9898" s="5" t="s">
        <v>10419</v>
      </c>
    </row>
    <row r="9899" spans="5:5" x14ac:dyDescent="0.25">
      <c r="E9899" s="5" t="s">
        <v>10420</v>
      </c>
    </row>
    <row r="9900" spans="5:5" x14ac:dyDescent="0.25">
      <c r="E9900" s="5" t="s">
        <v>10421</v>
      </c>
    </row>
    <row r="9901" spans="5:5" x14ac:dyDescent="0.25">
      <c r="E9901" s="5" t="s">
        <v>10422</v>
      </c>
    </row>
    <row r="9902" spans="5:5" x14ac:dyDescent="0.25">
      <c r="E9902" s="5" t="s">
        <v>10423</v>
      </c>
    </row>
    <row r="9903" spans="5:5" x14ac:dyDescent="0.25">
      <c r="E9903" s="5" t="s">
        <v>10424</v>
      </c>
    </row>
    <row r="9904" spans="5:5" x14ac:dyDescent="0.25">
      <c r="E9904" s="5" t="s">
        <v>10425</v>
      </c>
    </row>
    <row r="9905" spans="5:5" x14ac:dyDescent="0.25">
      <c r="E9905" s="5" t="s">
        <v>10426</v>
      </c>
    </row>
    <row r="9906" spans="5:5" x14ac:dyDescent="0.25">
      <c r="E9906" s="5" t="s">
        <v>10427</v>
      </c>
    </row>
    <row r="9907" spans="5:5" x14ac:dyDescent="0.25">
      <c r="E9907" s="5" t="s">
        <v>10428</v>
      </c>
    </row>
    <row r="9908" spans="5:5" x14ac:dyDescent="0.25">
      <c r="E9908" s="5" t="s">
        <v>10429</v>
      </c>
    </row>
    <row r="9909" spans="5:5" x14ac:dyDescent="0.25">
      <c r="E9909" s="5" t="s">
        <v>10430</v>
      </c>
    </row>
    <row r="9910" spans="5:5" x14ac:dyDescent="0.25">
      <c r="E9910" s="5" t="s">
        <v>10431</v>
      </c>
    </row>
    <row r="9911" spans="5:5" x14ac:dyDescent="0.25">
      <c r="E9911" s="5" t="s">
        <v>10432</v>
      </c>
    </row>
    <row r="9912" spans="5:5" x14ac:dyDescent="0.25">
      <c r="E9912" s="5" t="s">
        <v>10433</v>
      </c>
    </row>
    <row r="9913" spans="5:5" x14ac:dyDescent="0.25">
      <c r="E9913" s="5" t="s">
        <v>10434</v>
      </c>
    </row>
    <row r="9914" spans="5:5" x14ac:dyDescent="0.25">
      <c r="E9914" s="5" t="s">
        <v>10435</v>
      </c>
    </row>
    <row r="9915" spans="5:5" x14ac:dyDescent="0.25">
      <c r="E9915" s="5" t="s">
        <v>10436</v>
      </c>
    </row>
    <row r="9916" spans="5:5" x14ac:dyDescent="0.25">
      <c r="E9916" s="5" t="s">
        <v>10437</v>
      </c>
    </row>
    <row r="9917" spans="5:5" x14ac:dyDescent="0.25">
      <c r="E9917" s="5" t="s">
        <v>10438</v>
      </c>
    </row>
    <row r="9918" spans="5:5" x14ac:dyDescent="0.25">
      <c r="E9918" s="5" t="s">
        <v>10439</v>
      </c>
    </row>
    <row r="9919" spans="5:5" x14ac:dyDescent="0.25">
      <c r="E9919" s="5" t="s">
        <v>10440</v>
      </c>
    </row>
    <row r="9920" spans="5:5" x14ac:dyDescent="0.25">
      <c r="E9920" s="5" t="s">
        <v>10441</v>
      </c>
    </row>
    <row r="9921" spans="5:5" x14ac:dyDescent="0.25">
      <c r="E9921" s="5" t="s">
        <v>10442</v>
      </c>
    </row>
    <row r="9922" spans="5:5" x14ac:dyDescent="0.25">
      <c r="E9922" s="5" t="s">
        <v>10443</v>
      </c>
    </row>
    <row r="9923" spans="5:5" x14ac:dyDescent="0.25">
      <c r="E9923" s="5" t="s">
        <v>10444</v>
      </c>
    </row>
    <row r="9924" spans="5:5" x14ac:dyDescent="0.25">
      <c r="E9924" s="5" t="s">
        <v>10445</v>
      </c>
    </row>
    <row r="9925" spans="5:5" x14ac:dyDescent="0.25">
      <c r="E9925" s="5" t="s">
        <v>10446</v>
      </c>
    </row>
    <row r="9926" spans="5:5" x14ac:dyDescent="0.25">
      <c r="E9926" s="5" t="s">
        <v>10447</v>
      </c>
    </row>
    <row r="9927" spans="5:5" x14ac:dyDescent="0.25">
      <c r="E9927" s="5" t="s">
        <v>10448</v>
      </c>
    </row>
    <row r="9928" spans="5:5" x14ac:dyDescent="0.25">
      <c r="E9928" s="5" t="s">
        <v>10449</v>
      </c>
    </row>
    <row r="9929" spans="5:5" x14ac:dyDescent="0.25">
      <c r="E9929" s="5" t="s">
        <v>10450</v>
      </c>
    </row>
    <row r="9930" spans="5:5" x14ac:dyDescent="0.25">
      <c r="E9930" s="5" t="s">
        <v>10451</v>
      </c>
    </row>
    <row r="9931" spans="5:5" x14ac:dyDescent="0.25">
      <c r="E9931" s="5" t="s">
        <v>10452</v>
      </c>
    </row>
    <row r="9932" spans="5:5" x14ac:dyDescent="0.25">
      <c r="E9932" s="5" t="s">
        <v>10453</v>
      </c>
    </row>
    <row r="9933" spans="5:5" x14ac:dyDescent="0.25">
      <c r="E9933" s="5" t="s">
        <v>10454</v>
      </c>
    </row>
    <row r="9934" spans="5:5" x14ac:dyDescent="0.25">
      <c r="E9934" s="5" t="s">
        <v>10455</v>
      </c>
    </row>
    <row r="9935" spans="5:5" x14ac:dyDescent="0.25">
      <c r="E9935" s="5" t="s">
        <v>10456</v>
      </c>
    </row>
    <row r="9936" spans="5:5" x14ac:dyDescent="0.25">
      <c r="E9936" s="5" t="s">
        <v>10457</v>
      </c>
    </row>
    <row r="9937" spans="5:5" x14ac:dyDescent="0.25">
      <c r="E9937" s="5" t="s">
        <v>10458</v>
      </c>
    </row>
    <row r="9938" spans="5:5" x14ac:dyDescent="0.25">
      <c r="E9938" s="5" t="s">
        <v>10459</v>
      </c>
    </row>
    <row r="9939" spans="5:5" x14ac:dyDescent="0.25">
      <c r="E9939" s="5" t="s">
        <v>10460</v>
      </c>
    </row>
    <row r="9940" spans="5:5" x14ac:dyDescent="0.25">
      <c r="E9940" s="5" t="s">
        <v>10461</v>
      </c>
    </row>
    <row r="9941" spans="5:5" x14ac:dyDescent="0.25">
      <c r="E9941" s="5" t="s">
        <v>10462</v>
      </c>
    </row>
    <row r="9942" spans="5:5" x14ac:dyDescent="0.25">
      <c r="E9942" s="5" t="s">
        <v>10463</v>
      </c>
    </row>
    <row r="9943" spans="5:5" x14ac:dyDescent="0.25">
      <c r="E9943" s="5" t="s">
        <v>10464</v>
      </c>
    </row>
    <row r="9944" spans="5:5" x14ac:dyDescent="0.25">
      <c r="E9944" s="5" t="s">
        <v>10465</v>
      </c>
    </row>
    <row r="9945" spans="5:5" x14ac:dyDescent="0.25">
      <c r="E9945" s="5" t="s">
        <v>10466</v>
      </c>
    </row>
    <row r="9946" spans="5:5" x14ac:dyDescent="0.25">
      <c r="E9946" s="5" t="s">
        <v>10467</v>
      </c>
    </row>
    <row r="9947" spans="5:5" x14ac:dyDescent="0.25">
      <c r="E9947" s="5" t="s">
        <v>10468</v>
      </c>
    </row>
    <row r="9948" spans="5:5" x14ac:dyDescent="0.25">
      <c r="E9948" s="5" t="s">
        <v>10469</v>
      </c>
    </row>
    <row r="9949" spans="5:5" x14ac:dyDescent="0.25">
      <c r="E9949" s="5" t="s">
        <v>10470</v>
      </c>
    </row>
    <row r="9950" spans="5:5" x14ac:dyDescent="0.25">
      <c r="E9950" s="5" t="s">
        <v>10471</v>
      </c>
    </row>
    <row r="9951" spans="5:5" x14ac:dyDescent="0.25">
      <c r="E9951" s="5" t="s">
        <v>10472</v>
      </c>
    </row>
    <row r="9952" spans="5:5" x14ac:dyDescent="0.25">
      <c r="E9952" s="5" t="s">
        <v>10473</v>
      </c>
    </row>
    <row r="9953" spans="5:5" x14ac:dyDescent="0.25">
      <c r="E9953" s="5" t="s">
        <v>10474</v>
      </c>
    </row>
    <row r="9954" spans="5:5" x14ac:dyDescent="0.25">
      <c r="E9954" s="5" t="s">
        <v>10475</v>
      </c>
    </row>
    <row r="9955" spans="5:5" x14ac:dyDescent="0.25">
      <c r="E9955" s="5" t="s">
        <v>10476</v>
      </c>
    </row>
    <row r="9956" spans="5:5" x14ac:dyDescent="0.25">
      <c r="E9956" s="5" t="s">
        <v>10477</v>
      </c>
    </row>
    <row r="9957" spans="5:5" x14ac:dyDescent="0.25">
      <c r="E9957" s="5" t="s">
        <v>10478</v>
      </c>
    </row>
    <row r="9958" spans="5:5" x14ac:dyDescent="0.25">
      <c r="E9958" s="5" t="s">
        <v>10479</v>
      </c>
    </row>
    <row r="9959" spans="5:5" x14ac:dyDescent="0.25">
      <c r="E9959" s="5" t="s">
        <v>10480</v>
      </c>
    </row>
    <row r="9960" spans="5:5" x14ac:dyDescent="0.25">
      <c r="E9960" s="5" t="s">
        <v>10481</v>
      </c>
    </row>
    <row r="9961" spans="5:5" x14ac:dyDescent="0.25">
      <c r="E9961" s="5" t="s">
        <v>10482</v>
      </c>
    </row>
    <row r="9962" spans="5:5" x14ac:dyDescent="0.25">
      <c r="E9962" s="5" t="s">
        <v>10483</v>
      </c>
    </row>
    <row r="9963" spans="5:5" x14ac:dyDescent="0.25">
      <c r="E9963" s="5" t="s">
        <v>10484</v>
      </c>
    </row>
    <row r="9964" spans="5:5" x14ac:dyDescent="0.25">
      <c r="E9964" s="5" t="s">
        <v>10485</v>
      </c>
    </row>
    <row r="9965" spans="5:5" x14ac:dyDescent="0.25">
      <c r="E9965" s="5" t="s">
        <v>10486</v>
      </c>
    </row>
    <row r="9966" spans="5:5" x14ac:dyDescent="0.25">
      <c r="E9966" s="5" t="s">
        <v>10487</v>
      </c>
    </row>
    <row r="9967" spans="5:5" x14ac:dyDescent="0.25">
      <c r="E9967" s="5" t="s">
        <v>10488</v>
      </c>
    </row>
    <row r="9968" spans="5:5" x14ac:dyDescent="0.25">
      <c r="E9968" s="5" t="s">
        <v>10489</v>
      </c>
    </row>
    <row r="9969" spans="5:5" x14ac:dyDescent="0.25">
      <c r="E9969" s="5" t="s">
        <v>10490</v>
      </c>
    </row>
    <row r="9970" spans="5:5" x14ac:dyDescent="0.25">
      <c r="E9970" s="5" t="s">
        <v>10491</v>
      </c>
    </row>
    <row r="9971" spans="5:5" x14ac:dyDescent="0.25">
      <c r="E9971" s="5" t="s">
        <v>10492</v>
      </c>
    </row>
    <row r="9972" spans="5:5" x14ac:dyDescent="0.25">
      <c r="E9972" s="5" t="s">
        <v>10493</v>
      </c>
    </row>
    <row r="9973" spans="5:5" x14ac:dyDescent="0.25">
      <c r="E9973" s="5" t="s">
        <v>10494</v>
      </c>
    </row>
    <row r="9974" spans="5:5" x14ac:dyDescent="0.25">
      <c r="E9974" s="5" t="s">
        <v>10495</v>
      </c>
    </row>
    <row r="9975" spans="5:5" x14ac:dyDescent="0.25">
      <c r="E9975" s="5" t="s">
        <v>10496</v>
      </c>
    </row>
    <row r="9976" spans="5:5" x14ac:dyDescent="0.25">
      <c r="E9976" s="5" t="s">
        <v>10497</v>
      </c>
    </row>
    <row r="9977" spans="5:5" x14ac:dyDescent="0.25">
      <c r="E9977" s="5" t="s">
        <v>10498</v>
      </c>
    </row>
    <row r="9978" spans="5:5" x14ac:dyDescent="0.25">
      <c r="E9978" s="5" t="s">
        <v>10499</v>
      </c>
    </row>
    <row r="9979" spans="5:5" x14ac:dyDescent="0.25">
      <c r="E9979" s="5" t="s">
        <v>10500</v>
      </c>
    </row>
    <row r="9980" spans="5:5" x14ac:dyDescent="0.25">
      <c r="E9980" s="5" t="s">
        <v>10501</v>
      </c>
    </row>
    <row r="9981" spans="5:5" x14ac:dyDescent="0.25">
      <c r="E9981" s="5" t="s">
        <v>10502</v>
      </c>
    </row>
    <row r="9982" spans="5:5" x14ac:dyDescent="0.25">
      <c r="E9982" s="5" t="s">
        <v>10503</v>
      </c>
    </row>
    <row r="9983" spans="5:5" x14ac:dyDescent="0.25">
      <c r="E9983" s="5" t="s">
        <v>10504</v>
      </c>
    </row>
    <row r="9984" spans="5:5" x14ac:dyDescent="0.25">
      <c r="E9984" s="5" t="s">
        <v>10505</v>
      </c>
    </row>
    <row r="9985" spans="5:5" x14ac:dyDescent="0.25">
      <c r="E9985" s="5" t="s">
        <v>10506</v>
      </c>
    </row>
    <row r="9986" spans="5:5" x14ac:dyDescent="0.25">
      <c r="E9986" s="5" t="s">
        <v>10507</v>
      </c>
    </row>
    <row r="9987" spans="5:5" x14ac:dyDescent="0.25">
      <c r="E9987" s="5" t="s">
        <v>10508</v>
      </c>
    </row>
    <row r="9988" spans="5:5" x14ac:dyDescent="0.25">
      <c r="E9988" s="5" t="s">
        <v>10509</v>
      </c>
    </row>
    <row r="9989" spans="5:5" x14ac:dyDescent="0.25">
      <c r="E9989" s="5" t="s">
        <v>10510</v>
      </c>
    </row>
    <row r="9990" spans="5:5" x14ac:dyDescent="0.25">
      <c r="E9990" s="5" t="s">
        <v>10511</v>
      </c>
    </row>
    <row r="9991" spans="5:5" x14ac:dyDescent="0.25">
      <c r="E9991" s="5" t="s">
        <v>10512</v>
      </c>
    </row>
    <row r="9992" spans="5:5" x14ac:dyDescent="0.25">
      <c r="E9992" s="5" t="s">
        <v>10513</v>
      </c>
    </row>
    <row r="9993" spans="5:5" x14ac:dyDescent="0.25">
      <c r="E9993" s="5" t="s">
        <v>10514</v>
      </c>
    </row>
    <row r="9994" spans="5:5" x14ac:dyDescent="0.25">
      <c r="E9994" s="5" t="s">
        <v>10515</v>
      </c>
    </row>
    <row r="9995" spans="5:5" x14ac:dyDescent="0.25">
      <c r="E9995" s="5" t="s">
        <v>10516</v>
      </c>
    </row>
    <row r="9996" spans="5:5" x14ac:dyDescent="0.25">
      <c r="E9996" s="5" t="s">
        <v>10517</v>
      </c>
    </row>
    <row r="9997" spans="5:5" x14ac:dyDescent="0.25">
      <c r="E9997" s="5" t="s">
        <v>10518</v>
      </c>
    </row>
    <row r="9998" spans="5:5" x14ac:dyDescent="0.25">
      <c r="E9998" s="5" t="s">
        <v>10519</v>
      </c>
    </row>
    <row r="9999" spans="5:5" x14ac:dyDescent="0.25">
      <c r="E9999" s="5" t="s">
        <v>10520</v>
      </c>
    </row>
    <row r="10000" spans="5:5" x14ac:dyDescent="0.25">
      <c r="E10000" s="5" t="s">
        <v>10521</v>
      </c>
    </row>
    <row r="10001" spans="5:5" x14ac:dyDescent="0.25">
      <c r="E10001" s="5" t="s">
        <v>10522</v>
      </c>
    </row>
    <row r="10002" spans="5:5" x14ac:dyDescent="0.25">
      <c r="E10002" s="5" t="s">
        <v>10523</v>
      </c>
    </row>
    <row r="10003" spans="5:5" x14ac:dyDescent="0.25">
      <c r="E10003" s="5" t="s">
        <v>10524</v>
      </c>
    </row>
    <row r="10004" spans="5:5" x14ac:dyDescent="0.25">
      <c r="E10004" s="5" t="s">
        <v>10525</v>
      </c>
    </row>
    <row r="10005" spans="5:5" x14ac:dyDescent="0.25">
      <c r="E10005" s="5" t="s">
        <v>10526</v>
      </c>
    </row>
    <row r="10006" spans="5:5" x14ac:dyDescent="0.25">
      <c r="E10006" s="5" t="s">
        <v>10527</v>
      </c>
    </row>
    <row r="10007" spans="5:5" x14ac:dyDescent="0.25">
      <c r="E10007" s="5" t="s">
        <v>10528</v>
      </c>
    </row>
    <row r="10008" spans="5:5" x14ac:dyDescent="0.25">
      <c r="E10008" s="5" t="s">
        <v>10529</v>
      </c>
    </row>
    <row r="10009" spans="5:5" x14ac:dyDescent="0.25">
      <c r="E10009" s="5" t="s">
        <v>10530</v>
      </c>
    </row>
    <row r="10010" spans="5:5" x14ac:dyDescent="0.25">
      <c r="E10010" s="5" t="s">
        <v>10531</v>
      </c>
    </row>
    <row r="10011" spans="5:5" x14ac:dyDescent="0.25">
      <c r="E10011" s="5" t="s">
        <v>10532</v>
      </c>
    </row>
    <row r="10012" spans="5:5" x14ac:dyDescent="0.25">
      <c r="E10012" s="5" t="s">
        <v>10533</v>
      </c>
    </row>
    <row r="10013" spans="5:5" x14ac:dyDescent="0.25">
      <c r="E10013" s="5" t="s">
        <v>10534</v>
      </c>
    </row>
    <row r="10014" spans="5:5" x14ac:dyDescent="0.25">
      <c r="E10014" s="5" t="s">
        <v>10535</v>
      </c>
    </row>
    <row r="10015" spans="5:5" x14ac:dyDescent="0.25">
      <c r="E10015" s="5" t="s">
        <v>10536</v>
      </c>
    </row>
    <row r="10016" spans="5:5" x14ac:dyDescent="0.25">
      <c r="E10016" s="5" t="s">
        <v>10537</v>
      </c>
    </row>
    <row r="10017" spans="5:5" x14ac:dyDescent="0.25">
      <c r="E10017" s="5" t="s">
        <v>10538</v>
      </c>
    </row>
    <row r="10018" spans="5:5" x14ac:dyDescent="0.25">
      <c r="E10018" s="5" t="s">
        <v>10539</v>
      </c>
    </row>
    <row r="10019" spans="5:5" x14ac:dyDescent="0.25">
      <c r="E10019" s="5" t="s">
        <v>10540</v>
      </c>
    </row>
    <row r="10020" spans="5:5" x14ac:dyDescent="0.25">
      <c r="E10020" s="5" t="s">
        <v>10541</v>
      </c>
    </row>
    <row r="10021" spans="5:5" x14ac:dyDescent="0.25">
      <c r="E10021" s="5" t="s">
        <v>10542</v>
      </c>
    </row>
    <row r="10022" spans="5:5" x14ac:dyDescent="0.25">
      <c r="E10022" s="5" t="s">
        <v>10543</v>
      </c>
    </row>
    <row r="10023" spans="5:5" x14ac:dyDescent="0.25">
      <c r="E10023" s="5" t="s">
        <v>10544</v>
      </c>
    </row>
    <row r="10024" spans="5:5" x14ac:dyDescent="0.25">
      <c r="E10024" s="5" t="s">
        <v>10545</v>
      </c>
    </row>
    <row r="10025" spans="5:5" x14ac:dyDescent="0.25">
      <c r="E10025" s="5" t="s">
        <v>10546</v>
      </c>
    </row>
    <row r="10026" spans="5:5" x14ac:dyDescent="0.25">
      <c r="E10026" s="5" t="s">
        <v>10547</v>
      </c>
    </row>
    <row r="10027" spans="5:5" x14ac:dyDescent="0.25">
      <c r="E10027" s="5" t="s">
        <v>10548</v>
      </c>
    </row>
    <row r="10028" spans="5:5" x14ac:dyDescent="0.25">
      <c r="E10028" s="5" t="s">
        <v>10549</v>
      </c>
    </row>
    <row r="10029" spans="5:5" x14ac:dyDescent="0.25">
      <c r="E10029" s="5" t="s">
        <v>10550</v>
      </c>
    </row>
    <row r="10030" spans="5:5" x14ac:dyDescent="0.25">
      <c r="E10030" s="5" t="s">
        <v>10551</v>
      </c>
    </row>
    <row r="10031" spans="5:5" x14ac:dyDescent="0.25">
      <c r="E10031" s="5" t="s">
        <v>10552</v>
      </c>
    </row>
    <row r="10032" spans="5:5" x14ac:dyDescent="0.25">
      <c r="E10032" s="5" t="s">
        <v>10553</v>
      </c>
    </row>
    <row r="10033" spans="5:5" x14ac:dyDescent="0.25">
      <c r="E10033" s="5" t="s">
        <v>10554</v>
      </c>
    </row>
    <row r="10034" spans="5:5" x14ac:dyDescent="0.25">
      <c r="E10034" s="5" t="s">
        <v>10555</v>
      </c>
    </row>
    <row r="10035" spans="5:5" x14ac:dyDescent="0.25">
      <c r="E10035" s="5" t="s">
        <v>10556</v>
      </c>
    </row>
    <row r="10036" spans="5:5" x14ac:dyDescent="0.25">
      <c r="E10036" s="5" t="s">
        <v>10557</v>
      </c>
    </row>
    <row r="10037" spans="5:5" x14ac:dyDescent="0.25">
      <c r="E10037" s="5" t="s">
        <v>10558</v>
      </c>
    </row>
    <row r="10038" spans="5:5" x14ac:dyDescent="0.25">
      <c r="E10038" s="5" t="s">
        <v>10559</v>
      </c>
    </row>
    <row r="10039" spans="5:5" x14ac:dyDescent="0.25">
      <c r="E10039" s="5" t="s">
        <v>10560</v>
      </c>
    </row>
    <row r="10040" spans="5:5" x14ac:dyDescent="0.25">
      <c r="E10040" s="5" t="s">
        <v>10561</v>
      </c>
    </row>
    <row r="10041" spans="5:5" x14ac:dyDescent="0.25">
      <c r="E10041" s="5" t="s">
        <v>10562</v>
      </c>
    </row>
    <row r="10042" spans="5:5" x14ac:dyDescent="0.25">
      <c r="E10042" s="5" t="s">
        <v>10563</v>
      </c>
    </row>
    <row r="10043" spans="5:5" x14ac:dyDescent="0.25">
      <c r="E10043" s="5" t="s">
        <v>10564</v>
      </c>
    </row>
    <row r="10044" spans="5:5" x14ac:dyDescent="0.25">
      <c r="E10044" s="5" t="s">
        <v>10565</v>
      </c>
    </row>
    <row r="10045" spans="5:5" x14ac:dyDescent="0.25">
      <c r="E10045" s="5" t="s">
        <v>10566</v>
      </c>
    </row>
    <row r="10046" spans="5:5" x14ac:dyDescent="0.25">
      <c r="E10046" s="5" t="s">
        <v>10567</v>
      </c>
    </row>
    <row r="10047" spans="5:5" x14ac:dyDescent="0.25">
      <c r="E10047" s="5" t="s">
        <v>10568</v>
      </c>
    </row>
    <row r="10048" spans="5:5" x14ac:dyDescent="0.25">
      <c r="E10048" s="5" t="s">
        <v>10569</v>
      </c>
    </row>
    <row r="10049" spans="5:5" x14ac:dyDescent="0.25">
      <c r="E10049" s="5" t="s">
        <v>10570</v>
      </c>
    </row>
    <row r="10050" spans="5:5" x14ac:dyDescent="0.25">
      <c r="E10050" s="5" t="s">
        <v>10571</v>
      </c>
    </row>
    <row r="10051" spans="5:5" x14ac:dyDescent="0.25">
      <c r="E10051" s="5" t="s">
        <v>10572</v>
      </c>
    </row>
    <row r="10052" spans="5:5" x14ac:dyDescent="0.25">
      <c r="E10052" s="5" t="s">
        <v>10573</v>
      </c>
    </row>
    <row r="10053" spans="5:5" x14ac:dyDescent="0.25">
      <c r="E10053" s="5" t="s">
        <v>10574</v>
      </c>
    </row>
    <row r="10054" spans="5:5" x14ac:dyDescent="0.25">
      <c r="E10054" s="5" t="s">
        <v>10575</v>
      </c>
    </row>
    <row r="10055" spans="5:5" x14ac:dyDescent="0.25">
      <c r="E10055" s="5" t="s">
        <v>10576</v>
      </c>
    </row>
    <row r="10056" spans="5:5" x14ac:dyDescent="0.25">
      <c r="E10056" s="5" t="s">
        <v>10577</v>
      </c>
    </row>
    <row r="10057" spans="5:5" x14ac:dyDescent="0.25">
      <c r="E10057" s="5" t="s">
        <v>10578</v>
      </c>
    </row>
    <row r="10058" spans="5:5" x14ac:dyDescent="0.25">
      <c r="E10058" s="5" t="s">
        <v>10579</v>
      </c>
    </row>
    <row r="10059" spans="5:5" x14ac:dyDescent="0.25">
      <c r="E10059" s="5" t="s">
        <v>10580</v>
      </c>
    </row>
    <row r="10060" spans="5:5" x14ac:dyDescent="0.25">
      <c r="E10060" s="5" t="s">
        <v>10581</v>
      </c>
    </row>
    <row r="10061" spans="5:5" x14ac:dyDescent="0.25">
      <c r="E10061" s="5" t="s">
        <v>10582</v>
      </c>
    </row>
    <row r="10062" spans="5:5" x14ac:dyDescent="0.25">
      <c r="E10062" s="5" t="s">
        <v>10583</v>
      </c>
    </row>
    <row r="10063" spans="5:5" x14ac:dyDescent="0.25">
      <c r="E10063" s="5" t="s">
        <v>10584</v>
      </c>
    </row>
    <row r="10064" spans="5:5" x14ac:dyDescent="0.25">
      <c r="E10064" s="5" t="s">
        <v>10585</v>
      </c>
    </row>
    <row r="10065" spans="5:5" x14ac:dyDescent="0.25">
      <c r="E10065" s="5" t="s">
        <v>10586</v>
      </c>
    </row>
    <row r="10066" spans="5:5" x14ac:dyDescent="0.25">
      <c r="E10066" s="5" t="s">
        <v>10587</v>
      </c>
    </row>
    <row r="10067" spans="5:5" x14ac:dyDescent="0.25">
      <c r="E10067" s="5" t="s">
        <v>10588</v>
      </c>
    </row>
    <row r="10068" spans="5:5" x14ac:dyDescent="0.25">
      <c r="E10068" s="5" t="s">
        <v>10589</v>
      </c>
    </row>
    <row r="10069" spans="5:5" x14ac:dyDescent="0.25">
      <c r="E10069" s="5" t="s">
        <v>10590</v>
      </c>
    </row>
    <row r="10070" spans="5:5" x14ac:dyDescent="0.25">
      <c r="E10070" s="5" t="s">
        <v>10591</v>
      </c>
    </row>
    <row r="10071" spans="5:5" x14ac:dyDescent="0.25">
      <c r="E10071" s="5" t="s">
        <v>10592</v>
      </c>
    </row>
    <row r="10072" spans="5:5" x14ac:dyDescent="0.25">
      <c r="E10072" s="5" t="s">
        <v>10593</v>
      </c>
    </row>
    <row r="10073" spans="5:5" x14ac:dyDescent="0.25">
      <c r="E10073" s="5" t="s">
        <v>10594</v>
      </c>
    </row>
    <row r="10074" spans="5:5" x14ac:dyDescent="0.25">
      <c r="E10074" s="5" t="s">
        <v>10595</v>
      </c>
    </row>
    <row r="10075" spans="5:5" x14ac:dyDescent="0.25">
      <c r="E10075" s="5" t="s">
        <v>10596</v>
      </c>
    </row>
    <row r="10076" spans="5:5" x14ac:dyDescent="0.25">
      <c r="E10076" s="5" t="s">
        <v>10597</v>
      </c>
    </row>
    <row r="10077" spans="5:5" x14ac:dyDescent="0.25">
      <c r="E10077" s="5" t="s">
        <v>10598</v>
      </c>
    </row>
    <row r="10078" spans="5:5" x14ac:dyDescent="0.25">
      <c r="E10078" s="5" t="s">
        <v>10599</v>
      </c>
    </row>
    <row r="10079" spans="5:5" x14ac:dyDescent="0.25">
      <c r="E10079" s="5" t="s">
        <v>10600</v>
      </c>
    </row>
    <row r="10080" spans="5:5" x14ac:dyDescent="0.25">
      <c r="E10080" s="5" t="s">
        <v>10601</v>
      </c>
    </row>
    <row r="10081" spans="5:5" x14ac:dyDescent="0.25">
      <c r="E10081" s="5" t="s">
        <v>10602</v>
      </c>
    </row>
    <row r="10082" spans="5:5" x14ac:dyDescent="0.25">
      <c r="E10082" s="5" t="s">
        <v>10603</v>
      </c>
    </row>
    <row r="10083" spans="5:5" x14ac:dyDescent="0.25">
      <c r="E10083" s="5" t="s">
        <v>10604</v>
      </c>
    </row>
    <row r="10084" spans="5:5" x14ac:dyDescent="0.25">
      <c r="E10084" s="5" t="s">
        <v>10605</v>
      </c>
    </row>
    <row r="10085" spans="5:5" x14ac:dyDescent="0.25">
      <c r="E10085" s="5" t="s">
        <v>10606</v>
      </c>
    </row>
    <row r="10086" spans="5:5" x14ac:dyDescent="0.25">
      <c r="E10086" s="5" t="s">
        <v>10607</v>
      </c>
    </row>
    <row r="10087" spans="5:5" x14ac:dyDescent="0.25">
      <c r="E10087" s="5" t="s">
        <v>10608</v>
      </c>
    </row>
    <row r="10088" spans="5:5" x14ac:dyDescent="0.25">
      <c r="E10088" s="5" t="s">
        <v>10609</v>
      </c>
    </row>
    <row r="10089" spans="5:5" x14ac:dyDescent="0.25">
      <c r="E10089" s="5" t="s">
        <v>10610</v>
      </c>
    </row>
    <row r="10090" spans="5:5" x14ac:dyDescent="0.25">
      <c r="E10090" s="5" t="s">
        <v>10611</v>
      </c>
    </row>
    <row r="10091" spans="5:5" x14ac:dyDescent="0.25">
      <c r="E10091" s="5" t="s">
        <v>10612</v>
      </c>
    </row>
    <row r="10092" spans="5:5" x14ac:dyDescent="0.25">
      <c r="E10092" s="5" t="s">
        <v>10613</v>
      </c>
    </row>
    <row r="10093" spans="5:5" x14ac:dyDescent="0.25">
      <c r="E10093" s="5" t="s">
        <v>10614</v>
      </c>
    </row>
    <row r="10094" spans="5:5" x14ac:dyDescent="0.25">
      <c r="E10094" s="5" t="s">
        <v>10615</v>
      </c>
    </row>
    <row r="10095" spans="5:5" x14ac:dyDescent="0.25">
      <c r="E10095" s="5" t="s">
        <v>10616</v>
      </c>
    </row>
    <row r="10096" spans="5:5" x14ac:dyDescent="0.25">
      <c r="E10096" s="5" t="s">
        <v>10617</v>
      </c>
    </row>
    <row r="10097" spans="5:5" x14ac:dyDescent="0.25">
      <c r="E10097" s="5" t="s">
        <v>10618</v>
      </c>
    </row>
    <row r="10098" spans="5:5" x14ac:dyDescent="0.25">
      <c r="E10098" s="5" t="s">
        <v>10619</v>
      </c>
    </row>
    <row r="10099" spans="5:5" x14ac:dyDescent="0.25">
      <c r="E10099" s="5" t="s">
        <v>10620</v>
      </c>
    </row>
    <row r="10100" spans="5:5" x14ac:dyDescent="0.25">
      <c r="E10100" s="5" t="s">
        <v>10621</v>
      </c>
    </row>
    <row r="10101" spans="5:5" x14ac:dyDescent="0.25">
      <c r="E10101" s="5" t="s">
        <v>10622</v>
      </c>
    </row>
    <row r="10102" spans="5:5" x14ac:dyDescent="0.25">
      <c r="E10102" s="5" t="s">
        <v>10623</v>
      </c>
    </row>
    <row r="10103" spans="5:5" x14ac:dyDescent="0.25">
      <c r="E10103" s="5" t="s">
        <v>10624</v>
      </c>
    </row>
    <row r="10104" spans="5:5" x14ac:dyDescent="0.25">
      <c r="E10104" s="5" t="s">
        <v>10625</v>
      </c>
    </row>
    <row r="10105" spans="5:5" x14ac:dyDescent="0.25">
      <c r="E10105" s="5" t="s">
        <v>10626</v>
      </c>
    </row>
    <row r="10106" spans="5:5" x14ac:dyDescent="0.25">
      <c r="E10106" s="5" t="s">
        <v>10627</v>
      </c>
    </row>
    <row r="10107" spans="5:5" x14ac:dyDescent="0.25">
      <c r="E10107" s="5" t="s">
        <v>10628</v>
      </c>
    </row>
    <row r="10108" spans="5:5" x14ac:dyDescent="0.25">
      <c r="E10108" s="5" t="s">
        <v>10629</v>
      </c>
    </row>
    <row r="10109" spans="5:5" x14ac:dyDescent="0.25">
      <c r="E10109" s="5" t="s">
        <v>10630</v>
      </c>
    </row>
    <row r="10110" spans="5:5" x14ac:dyDescent="0.25">
      <c r="E10110" s="5" t="s">
        <v>10631</v>
      </c>
    </row>
    <row r="10111" spans="5:5" x14ac:dyDescent="0.25">
      <c r="E10111" s="5" t="s">
        <v>10632</v>
      </c>
    </row>
    <row r="10112" spans="5:5" x14ac:dyDescent="0.25">
      <c r="E10112" s="5" t="s">
        <v>10633</v>
      </c>
    </row>
    <row r="10113" spans="5:5" x14ac:dyDescent="0.25">
      <c r="E10113" s="5" t="s">
        <v>10634</v>
      </c>
    </row>
    <row r="10114" spans="5:5" x14ac:dyDescent="0.25">
      <c r="E10114" s="5" t="s">
        <v>10635</v>
      </c>
    </row>
    <row r="10115" spans="5:5" x14ac:dyDescent="0.25">
      <c r="E10115" s="5" t="s">
        <v>10636</v>
      </c>
    </row>
    <row r="10116" spans="5:5" x14ac:dyDescent="0.25">
      <c r="E10116" s="5" t="s">
        <v>10637</v>
      </c>
    </row>
    <row r="10117" spans="5:5" x14ac:dyDescent="0.25">
      <c r="E10117" s="5" t="s">
        <v>10638</v>
      </c>
    </row>
    <row r="10118" spans="5:5" x14ac:dyDescent="0.25">
      <c r="E10118" s="5" t="s">
        <v>10639</v>
      </c>
    </row>
    <row r="10119" spans="5:5" x14ac:dyDescent="0.25">
      <c r="E10119" s="5" t="s">
        <v>10640</v>
      </c>
    </row>
    <row r="10120" spans="5:5" x14ac:dyDescent="0.25">
      <c r="E10120" s="5" t="s">
        <v>10641</v>
      </c>
    </row>
    <row r="10121" spans="5:5" x14ac:dyDescent="0.25">
      <c r="E10121" s="5" t="s">
        <v>10642</v>
      </c>
    </row>
    <row r="10122" spans="5:5" x14ac:dyDescent="0.25">
      <c r="E10122" s="5" t="s">
        <v>10643</v>
      </c>
    </row>
    <row r="10123" spans="5:5" x14ac:dyDescent="0.25">
      <c r="E10123" s="5" t="s">
        <v>10644</v>
      </c>
    </row>
    <row r="10124" spans="5:5" x14ac:dyDescent="0.25">
      <c r="E10124" s="5" t="s">
        <v>10645</v>
      </c>
    </row>
    <row r="10125" spans="5:5" x14ac:dyDescent="0.25">
      <c r="E10125" s="5" t="s">
        <v>10646</v>
      </c>
    </row>
    <row r="10126" spans="5:5" x14ac:dyDescent="0.25">
      <c r="E10126" s="5" t="s">
        <v>10647</v>
      </c>
    </row>
    <row r="10127" spans="5:5" x14ac:dyDescent="0.25">
      <c r="E10127" s="5" t="s">
        <v>10648</v>
      </c>
    </row>
    <row r="10128" spans="5:5" x14ac:dyDescent="0.25">
      <c r="E10128" s="5" t="s">
        <v>10649</v>
      </c>
    </row>
    <row r="10129" spans="5:5" x14ac:dyDescent="0.25">
      <c r="E10129" s="5" t="s">
        <v>10650</v>
      </c>
    </row>
    <row r="10130" spans="5:5" x14ac:dyDescent="0.25">
      <c r="E10130" s="5" t="s">
        <v>10651</v>
      </c>
    </row>
    <row r="10131" spans="5:5" x14ac:dyDescent="0.25">
      <c r="E10131" s="5" t="s">
        <v>10652</v>
      </c>
    </row>
    <row r="10132" spans="5:5" x14ac:dyDescent="0.25">
      <c r="E10132" s="5" t="s">
        <v>10653</v>
      </c>
    </row>
    <row r="10133" spans="5:5" x14ac:dyDescent="0.25">
      <c r="E10133" s="5" t="s">
        <v>10654</v>
      </c>
    </row>
    <row r="10134" spans="5:5" x14ac:dyDescent="0.25">
      <c r="E10134" s="5" t="s">
        <v>10655</v>
      </c>
    </row>
    <row r="10135" spans="5:5" x14ac:dyDescent="0.25">
      <c r="E10135" s="5" t="s">
        <v>10656</v>
      </c>
    </row>
    <row r="10136" spans="5:5" x14ac:dyDescent="0.25">
      <c r="E10136" s="5" t="s">
        <v>10657</v>
      </c>
    </row>
    <row r="10137" spans="5:5" x14ac:dyDescent="0.25">
      <c r="E10137" s="5" t="s">
        <v>10658</v>
      </c>
    </row>
    <row r="10138" spans="5:5" x14ac:dyDescent="0.25">
      <c r="E10138" s="5" t="s">
        <v>10659</v>
      </c>
    </row>
    <row r="10139" spans="5:5" x14ac:dyDescent="0.25">
      <c r="E10139" s="5" t="s">
        <v>10660</v>
      </c>
    </row>
    <row r="10140" spans="5:5" x14ac:dyDescent="0.25">
      <c r="E10140" s="5" t="s">
        <v>10661</v>
      </c>
    </row>
    <row r="10141" spans="5:5" x14ac:dyDescent="0.25">
      <c r="E10141" s="5" t="s">
        <v>10662</v>
      </c>
    </row>
    <row r="10142" spans="5:5" x14ac:dyDescent="0.25">
      <c r="E10142" s="5" t="s">
        <v>10663</v>
      </c>
    </row>
    <row r="10143" spans="5:5" x14ac:dyDescent="0.25">
      <c r="E10143" s="5" t="s">
        <v>10664</v>
      </c>
    </row>
    <row r="10144" spans="5:5" x14ac:dyDescent="0.25">
      <c r="E10144" s="5" t="s">
        <v>10665</v>
      </c>
    </row>
    <row r="10145" spans="5:5" x14ac:dyDescent="0.25">
      <c r="E10145" s="5" t="s">
        <v>10666</v>
      </c>
    </row>
    <row r="10146" spans="5:5" x14ac:dyDescent="0.25">
      <c r="E10146" s="5" t="s">
        <v>10667</v>
      </c>
    </row>
    <row r="10147" spans="5:5" x14ac:dyDescent="0.25">
      <c r="E10147" s="5" t="s">
        <v>10668</v>
      </c>
    </row>
    <row r="10148" spans="5:5" x14ac:dyDescent="0.25">
      <c r="E10148" s="5" t="s">
        <v>10669</v>
      </c>
    </row>
    <row r="10149" spans="5:5" x14ac:dyDescent="0.25">
      <c r="E10149" s="5" t="s">
        <v>10670</v>
      </c>
    </row>
    <row r="10150" spans="5:5" x14ac:dyDescent="0.25">
      <c r="E10150" s="5" t="s">
        <v>10671</v>
      </c>
    </row>
    <row r="10151" spans="5:5" x14ac:dyDescent="0.25">
      <c r="E10151" s="5" t="s">
        <v>10672</v>
      </c>
    </row>
    <row r="10152" spans="5:5" x14ac:dyDescent="0.25">
      <c r="E10152" s="5" t="s">
        <v>10673</v>
      </c>
    </row>
    <row r="10153" spans="5:5" x14ac:dyDescent="0.25">
      <c r="E10153" s="5" t="s">
        <v>10674</v>
      </c>
    </row>
    <row r="10154" spans="5:5" x14ac:dyDescent="0.25">
      <c r="E10154" s="5" t="s">
        <v>10675</v>
      </c>
    </row>
    <row r="10155" spans="5:5" x14ac:dyDescent="0.25">
      <c r="E10155" s="5" t="s">
        <v>10676</v>
      </c>
    </row>
    <row r="10156" spans="5:5" x14ac:dyDescent="0.25">
      <c r="E10156" s="5" t="s">
        <v>10677</v>
      </c>
    </row>
    <row r="10157" spans="5:5" x14ac:dyDescent="0.25">
      <c r="E10157" s="5" t="s">
        <v>10678</v>
      </c>
    </row>
    <row r="10158" spans="5:5" x14ac:dyDescent="0.25">
      <c r="E10158" s="5" t="s">
        <v>10679</v>
      </c>
    </row>
    <row r="10159" spans="5:5" x14ac:dyDescent="0.25">
      <c r="E10159" s="5" t="s">
        <v>10680</v>
      </c>
    </row>
    <row r="10160" spans="5:5" x14ac:dyDescent="0.25">
      <c r="E10160" s="5" t="s">
        <v>10681</v>
      </c>
    </row>
    <row r="10161" spans="5:5" x14ac:dyDescent="0.25">
      <c r="E10161" s="5" t="s">
        <v>10682</v>
      </c>
    </row>
    <row r="10162" spans="5:5" x14ac:dyDescent="0.25">
      <c r="E10162" s="5" t="s">
        <v>10683</v>
      </c>
    </row>
    <row r="10163" spans="5:5" x14ac:dyDescent="0.25">
      <c r="E10163" s="5" t="s">
        <v>10684</v>
      </c>
    </row>
    <row r="10164" spans="5:5" x14ac:dyDescent="0.25">
      <c r="E10164" s="5" t="s">
        <v>10685</v>
      </c>
    </row>
    <row r="10165" spans="5:5" x14ac:dyDescent="0.25">
      <c r="E10165" s="5" t="s">
        <v>10686</v>
      </c>
    </row>
    <row r="10166" spans="5:5" x14ac:dyDescent="0.25">
      <c r="E10166" s="5" t="s">
        <v>10687</v>
      </c>
    </row>
    <row r="10167" spans="5:5" x14ac:dyDescent="0.25">
      <c r="E10167" s="5" t="s">
        <v>10688</v>
      </c>
    </row>
    <row r="10168" spans="5:5" x14ac:dyDescent="0.25">
      <c r="E10168" s="5" t="s">
        <v>10689</v>
      </c>
    </row>
    <row r="10169" spans="5:5" x14ac:dyDescent="0.25">
      <c r="E10169" s="5" t="s">
        <v>10690</v>
      </c>
    </row>
    <row r="10170" spans="5:5" x14ac:dyDescent="0.25">
      <c r="E10170" s="5" t="s">
        <v>10691</v>
      </c>
    </row>
    <row r="10171" spans="5:5" x14ac:dyDescent="0.25">
      <c r="E10171" s="5" t="s">
        <v>10692</v>
      </c>
    </row>
    <row r="10172" spans="5:5" x14ac:dyDescent="0.25">
      <c r="E10172" s="5" t="s">
        <v>10693</v>
      </c>
    </row>
    <row r="10173" spans="5:5" x14ac:dyDescent="0.25">
      <c r="E10173" s="5" t="s">
        <v>10694</v>
      </c>
    </row>
    <row r="10174" spans="5:5" x14ac:dyDescent="0.25">
      <c r="E10174" s="5" t="s">
        <v>10695</v>
      </c>
    </row>
    <row r="10175" spans="5:5" x14ac:dyDescent="0.25">
      <c r="E10175" s="5" t="s">
        <v>10696</v>
      </c>
    </row>
    <row r="10176" spans="5:5" x14ac:dyDescent="0.25">
      <c r="E10176" s="5" t="s">
        <v>10697</v>
      </c>
    </row>
    <row r="10177" spans="5:5" x14ac:dyDescent="0.25">
      <c r="E10177" s="5" t="s">
        <v>10698</v>
      </c>
    </row>
    <row r="10178" spans="5:5" x14ac:dyDescent="0.25">
      <c r="E10178" s="5" t="s">
        <v>10699</v>
      </c>
    </row>
    <row r="10179" spans="5:5" x14ac:dyDescent="0.25">
      <c r="E10179" s="5" t="s">
        <v>10700</v>
      </c>
    </row>
    <row r="10180" spans="5:5" x14ac:dyDescent="0.25">
      <c r="E10180" s="5" t="s">
        <v>10701</v>
      </c>
    </row>
    <row r="10181" spans="5:5" x14ac:dyDescent="0.25">
      <c r="E10181" s="5" t="s">
        <v>10702</v>
      </c>
    </row>
    <row r="10182" spans="5:5" x14ac:dyDescent="0.25">
      <c r="E10182" s="5" t="s">
        <v>10703</v>
      </c>
    </row>
    <row r="10183" spans="5:5" x14ac:dyDescent="0.25">
      <c r="E10183" s="5" t="s">
        <v>10704</v>
      </c>
    </row>
    <row r="10184" spans="5:5" x14ac:dyDescent="0.25">
      <c r="E10184" s="5" t="s">
        <v>10705</v>
      </c>
    </row>
    <row r="10185" spans="5:5" x14ac:dyDescent="0.25">
      <c r="E10185" s="5" t="s">
        <v>10706</v>
      </c>
    </row>
    <row r="10186" spans="5:5" x14ac:dyDescent="0.25">
      <c r="E10186" s="5" t="s">
        <v>10707</v>
      </c>
    </row>
    <row r="10187" spans="5:5" x14ac:dyDescent="0.25">
      <c r="E10187" s="5" t="s">
        <v>10708</v>
      </c>
    </row>
    <row r="10188" spans="5:5" x14ac:dyDescent="0.25">
      <c r="E10188" s="5" t="s">
        <v>10709</v>
      </c>
    </row>
    <row r="10189" spans="5:5" x14ac:dyDescent="0.25">
      <c r="E10189" s="5" t="s">
        <v>10710</v>
      </c>
    </row>
    <row r="10190" spans="5:5" x14ac:dyDescent="0.25">
      <c r="E10190" s="5" t="s">
        <v>10711</v>
      </c>
    </row>
    <row r="10191" spans="5:5" x14ac:dyDescent="0.25">
      <c r="E10191" s="5" t="s">
        <v>10712</v>
      </c>
    </row>
    <row r="10192" spans="5:5" x14ac:dyDescent="0.25">
      <c r="E10192" s="5" t="s">
        <v>10713</v>
      </c>
    </row>
    <row r="10193" spans="5:5" x14ac:dyDescent="0.25">
      <c r="E10193" s="5" t="s">
        <v>10714</v>
      </c>
    </row>
    <row r="10194" spans="5:5" x14ac:dyDescent="0.25">
      <c r="E10194" s="5" t="s">
        <v>10715</v>
      </c>
    </row>
    <row r="10195" spans="5:5" x14ac:dyDescent="0.25">
      <c r="E10195" s="5" t="s">
        <v>10716</v>
      </c>
    </row>
    <row r="10196" spans="5:5" x14ac:dyDescent="0.25">
      <c r="E10196" s="5" t="s">
        <v>10717</v>
      </c>
    </row>
    <row r="10197" spans="5:5" x14ac:dyDescent="0.25">
      <c r="E10197" s="5" t="s">
        <v>10718</v>
      </c>
    </row>
    <row r="10198" spans="5:5" x14ac:dyDescent="0.25">
      <c r="E10198" s="5" t="s">
        <v>10719</v>
      </c>
    </row>
    <row r="10199" spans="5:5" x14ac:dyDescent="0.25">
      <c r="E10199" s="5" t="s">
        <v>10720</v>
      </c>
    </row>
    <row r="10200" spans="5:5" x14ac:dyDescent="0.25">
      <c r="E10200" s="5" t="s">
        <v>10721</v>
      </c>
    </row>
    <row r="10201" spans="5:5" x14ac:dyDescent="0.25">
      <c r="E10201" s="5" t="s">
        <v>10722</v>
      </c>
    </row>
    <row r="10202" spans="5:5" x14ac:dyDescent="0.25">
      <c r="E10202" s="5" t="s">
        <v>10723</v>
      </c>
    </row>
    <row r="10203" spans="5:5" x14ac:dyDescent="0.25">
      <c r="E10203" s="5" t="s">
        <v>10724</v>
      </c>
    </row>
    <row r="10204" spans="5:5" x14ac:dyDescent="0.25">
      <c r="E10204" s="5" t="s">
        <v>10725</v>
      </c>
    </row>
    <row r="10205" spans="5:5" x14ac:dyDescent="0.25">
      <c r="E10205" s="5" t="s">
        <v>10726</v>
      </c>
    </row>
    <row r="10206" spans="5:5" x14ac:dyDescent="0.25">
      <c r="E10206" s="5" t="s">
        <v>10727</v>
      </c>
    </row>
    <row r="10207" spans="5:5" x14ac:dyDescent="0.25">
      <c r="E10207" s="5" t="s">
        <v>10728</v>
      </c>
    </row>
    <row r="10208" spans="5:5" x14ac:dyDescent="0.25">
      <c r="E10208" s="5" t="s">
        <v>10729</v>
      </c>
    </row>
    <row r="10209" spans="5:5" x14ac:dyDescent="0.25">
      <c r="E10209" s="5" t="s">
        <v>10730</v>
      </c>
    </row>
    <row r="10210" spans="5:5" x14ac:dyDescent="0.25">
      <c r="E10210" s="5" t="s">
        <v>10731</v>
      </c>
    </row>
    <row r="10211" spans="5:5" x14ac:dyDescent="0.25">
      <c r="E10211" s="5" t="s">
        <v>10732</v>
      </c>
    </row>
    <row r="10212" spans="5:5" x14ac:dyDescent="0.25">
      <c r="E10212" s="5" t="s">
        <v>10733</v>
      </c>
    </row>
    <row r="10213" spans="5:5" x14ac:dyDescent="0.25">
      <c r="E10213" s="5" t="s">
        <v>10734</v>
      </c>
    </row>
    <row r="10214" spans="5:5" x14ac:dyDescent="0.25">
      <c r="E10214" s="5" t="s">
        <v>10735</v>
      </c>
    </row>
    <row r="10215" spans="5:5" x14ac:dyDescent="0.25">
      <c r="E10215" s="5" t="s">
        <v>10736</v>
      </c>
    </row>
    <row r="10216" spans="5:5" x14ac:dyDescent="0.25">
      <c r="E10216" s="5" t="s">
        <v>10737</v>
      </c>
    </row>
    <row r="10217" spans="5:5" x14ac:dyDescent="0.25">
      <c r="E10217" s="5" t="s">
        <v>10738</v>
      </c>
    </row>
    <row r="10218" spans="5:5" x14ac:dyDescent="0.25">
      <c r="E10218" s="5" t="s">
        <v>10739</v>
      </c>
    </row>
    <row r="10219" spans="5:5" x14ac:dyDescent="0.25">
      <c r="E10219" s="5" t="s">
        <v>10740</v>
      </c>
    </row>
    <row r="10220" spans="5:5" x14ac:dyDescent="0.25">
      <c r="E10220" s="5" t="s">
        <v>10741</v>
      </c>
    </row>
    <row r="10221" spans="5:5" x14ac:dyDescent="0.25">
      <c r="E10221" s="5" t="s">
        <v>10742</v>
      </c>
    </row>
    <row r="10222" spans="5:5" x14ac:dyDescent="0.25">
      <c r="E10222" s="5" t="s">
        <v>10743</v>
      </c>
    </row>
    <row r="10223" spans="5:5" x14ac:dyDescent="0.25">
      <c r="E10223" s="5" t="s">
        <v>10744</v>
      </c>
    </row>
    <row r="10224" spans="5:5" x14ac:dyDescent="0.25">
      <c r="E10224" s="5" t="s">
        <v>10745</v>
      </c>
    </row>
    <row r="10225" spans="5:5" x14ac:dyDescent="0.25">
      <c r="E10225" s="5" t="s">
        <v>10746</v>
      </c>
    </row>
    <row r="10226" spans="5:5" x14ac:dyDescent="0.25">
      <c r="E10226" s="5" t="s">
        <v>10747</v>
      </c>
    </row>
    <row r="10227" spans="5:5" x14ac:dyDescent="0.25">
      <c r="E10227" s="5" t="s">
        <v>10748</v>
      </c>
    </row>
    <row r="10228" spans="5:5" x14ac:dyDescent="0.25">
      <c r="E10228" s="5" t="s">
        <v>10749</v>
      </c>
    </row>
    <row r="10229" spans="5:5" x14ac:dyDescent="0.25">
      <c r="E10229" s="5" t="s">
        <v>10750</v>
      </c>
    </row>
    <row r="10230" spans="5:5" x14ac:dyDescent="0.25">
      <c r="E10230" s="5" t="s">
        <v>10751</v>
      </c>
    </row>
    <row r="10231" spans="5:5" x14ac:dyDescent="0.25">
      <c r="E10231" s="5" t="s">
        <v>10752</v>
      </c>
    </row>
    <row r="10232" spans="5:5" x14ac:dyDescent="0.25">
      <c r="E10232" s="5" t="s">
        <v>10753</v>
      </c>
    </row>
    <row r="10233" spans="5:5" x14ac:dyDescent="0.25">
      <c r="E10233" s="5" t="s">
        <v>10754</v>
      </c>
    </row>
    <row r="10234" spans="5:5" x14ac:dyDescent="0.25">
      <c r="E10234" s="5" t="s">
        <v>10755</v>
      </c>
    </row>
    <row r="10235" spans="5:5" x14ac:dyDescent="0.25">
      <c r="E10235" s="5" t="s">
        <v>10756</v>
      </c>
    </row>
    <row r="10236" spans="5:5" x14ac:dyDescent="0.25">
      <c r="E10236" s="5" t="s">
        <v>10757</v>
      </c>
    </row>
    <row r="10237" spans="5:5" x14ac:dyDescent="0.25">
      <c r="E10237" s="5" t="s">
        <v>10758</v>
      </c>
    </row>
    <row r="10238" spans="5:5" x14ac:dyDescent="0.25">
      <c r="E10238" s="5" t="s">
        <v>10759</v>
      </c>
    </row>
    <row r="10239" spans="5:5" x14ac:dyDescent="0.25">
      <c r="E10239" s="5" t="s">
        <v>10760</v>
      </c>
    </row>
    <row r="10240" spans="5:5" x14ac:dyDescent="0.25">
      <c r="E10240" s="5" t="s">
        <v>10761</v>
      </c>
    </row>
    <row r="10241" spans="5:5" x14ac:dyDescent="0.25">
      <c r="E10241" s="5" t="s">
        <v>10762</v>
      </c>
    </row>
    <row r="10242" spans="5:5" x14ac:dyDescent="0.25">
      <c r="E10242" s="5" t="s">
        <v>10763</v>
      </c>
    </row>
    <row r="10243" spans="5:5" x14ac:dyDescent="0.25">
      <c r="E10243" s="5" t="s">
        <v>10764</v>
      </c>
    </row>
    <row r="10244" spans="5:5" x14ac:dyDescent="0.25">
      <c r="E10244" s="5" t="s">
        <v>10765</v>
      </c>
    </row>
    <row r="10245" spans="5:5" x14ac:dyDescent="0.25">
      <c r="E10245" s="5" t="s">
        <v>10766</v>
      </c>
    </row>
    <row r="10246" spans="5:5" x14ac:dyDescent="0.25">
      <c r="E10246" s="5" t="s">
        <v>10767</v>
      </c>
    </row>
    <row r="10247" spans="5:5" x14ac:dyDescent="0.25">
      <c r="E10247" s="5" t="s">
        <v>10768</v>
      </c>
    </row>
    <row r="10248" spans="5:5" x14ac:dyDescent="0.25">
      <c r="E10248" s="5" t="s">
        <v>10769</v>
      </c>
    </row>
    <row r="10249" spans="5:5" x14ac:dyDescent="0.25">
      <c r="E10249" s="5" t="s">
        <v>10770</v>
      </c>
    </row>
    <row r="10250" spans="5:5" x14ac:dyDescent="0.25">
      <c r="E10250" s="5" t="s">
        <v>10771</v>
      </c>
    </row>
    <row r="10251" spans="5:5" x14ac:dyDescent="0.25">
      <c r="E10251" s="5" t="s">
        <v>10772</v>
      </c>
    </row>
    <row r="10252" spans="5:5" x14ac:dyDescent="0.25">
      <c r="E10252" s="5" t="s">
        <v>10773</v>
      </c>
    </row>
    <row r="10253" spans="5:5" x14ac:dyDescent="0.25">
      <c r="E10253" s="5" t="s">
        <v>10774</v>
      </c>
    </row>
    <row r="10254" spans="5:5" x14ac:dyDescent="0.25">
      <c r="E10254" s="5" t="s">
        <v>10775</v>
      </c>
    </row>
    <row r="10255" spans="5:5" x14ac:dyDescent="0.25">
      <c r="E10255" s="5" t="s">
        <v>10776</v>
      </c>
    </row>
    <row r="10256" spans="5:5" x14ac:dyDescent="0.25">
      <c r="E10256" s="5" t="s">
        <v>10777</v>
      </c>
    </row>
    <row r="10257" spans="5:5" x14ac:dyDescent="0.25">
      <c r="E10257" s="5" t="s">
        <v>10778</v>
      </c>
    </row>
    <row r="10258" spans="5:5" x14ac:dyDescent="0.25">
      <c r="E10258" s="5" t="s">
        <v>10779</v>
      </c>
    </row>
    <row r="10259" spans="5:5" x14ac:dyDescent="0.25">
      <c r="E10259" s="5" t="s">
        <v>10780</v>
      </c>
    </row>
    <row r="10260" spans="5:5" x14ac:dyDescent="0.25">
      <c r="E10260" s="5" t="s">
        <v>10781</v>
      </c>
    </row>
    <row r="10261" spans="5:5" x14ac:dyDescent="0.25">
      <c r="E10261" s="5" t="s">
        <v>10782</v>
      </c>
    </row>
    <row r="10262" spans="5:5" x14ac:dyDescent="0.25">
      <c r="E10262" s="5" t="s">
        <v>10783</v>
      </c>
    </row>
    <row r="10263" spans="5:5" x14ac:dyDescent="0.25">
      <c r="E10263" s="5" t="s">
        <v>10784</v>
      </c>
    </row>
    <row r="10264" spans="5:5" x14ac:dyDescent="0.25">
      <c r="E10264" s="5" t="s">
        <v>10785</v>
      </c>
    </row>
    <row r="10265" spans="5:5" x14ac:dyDescent="0.25">
      <c r="E10265" s="5" t="s">
        <v>10786</v>
      </c>
    </row>
    <row r="10266" spans="5:5" x14ac:dyDescent="0.25">
      <c r="E10266" s="5" t="s">
        <v>10787</v>
      </c>
    </row>
    <row r="10267" spans="5:5" x14ac:dyDescent="0.25">
      <c r="E10267" s="5" t="s">
        <v>10788</v>
      </c>
    </row>
    <row r="10268" spans="5:5" x14ac:dyDescent="0.25">
      <c r="E10268" s="5" t="s">
        <v>10789</v>
      </c>
    </row>
    <row r="10269" spans="5:5" x14ac:dyDescent="0.25">
      <c r="E10269" s="5" t="s">
        <v>10790</v>
      </c>
    </row>
    <row r="10270" spans="5:5" x14ac:dyDescent="0.25">
      <c r="E10270" s="5" t="s">
        <v>10791</v>
      </c>
    </row>
    <row r="10271" spans="5:5" x14ac:dyDescent="0.25">
      <c r="E10271" s="5" t="s">
        <v>10792</v>
      </c>
    </row>
    <row r="10272" spans="5:5" x14ac:dyDescent="0.25">
      <c r="E10272" s="5" t="s">
        <v>10793</v>
      </c>
    </row>
    <row r="10273" spans="5:5" x14ac:dyDescent="0.25">
      <c r="E10273" s="5" t="s">
        <v>10794</v>
      </c>
    </row>
    <row r="10274" spans="5:5" x14ac:dyDescent="0.25">
      <c r="E10274" s="5" t="s">
        <v>10795</v>
      </c>
    </row>
    <row r="10275" spans="5:5" x14ac:dyDescent="0.25">
      <c r="E10275" s="5" t="s">
        <v>10796</v>
      </c>
    </row>
    <row r="10276" spans="5:5" x14ac:dyDescent="0.25">
      <c r="E10276" s="5" t="s">
        <v>10797</v>
      </c>
    </row>
    <row r="10277" spans="5:5" x14ac:dyDescent="0.25">
      <c r="E10277" s="5" t="s">
        <v>10798</v>
      </c>
    </row>
    <row r="10278" spans="5:5" x14ac:dyDescent="0.25">
      <c r="E10278" s="5" t="s">
        <v>10799</v>
      </c>
    </row>
    <row r="10279" spans="5:5" x14ac:dyDescent="0.25">
      <c r="E10279" s="5" t="s">
        <v>10800</v>
      </c>
    </row>
    <row r="10280" spans="5:5" x14ac:dyDescent="0.25">
      <c r="E10280" s="5" t="s">
        <v>10801</v>
      </c>
    </row>
    <row r="10281" spans="5:5" x14ac:dyDescent="0.25">
      <c r="E10281" s="5" t="s">
        <v>10802</v>
      </c>
    </row>
    <row r="10282" spans="5:5" x14ac:dyDescent="0.25">
      <c r="E10282" s="5" t="s">
        <v>10803</v>
      </c>
    </row>
    <row r="10283" spans="5:5" x14ac:dyDescent="0.25">
      <c r="E10283" s="5" t="s">
        <v>10804</v>
      </c>
    </row>
    <row r="10284" spans="5:5" x14ac:dyDescent="0.25">
      <c r="E10284" s="5" t="s">
        <v>10805</v>
      </c>
    </row>
    <row r="10285" spans="5:5" x14ac:dyDescent="0.25">
      <c r="E10285" s="5" t="s">
        <v>10806</v>
      </c>
    </row>
    <row r="10286" spans="5:5" x14ac:dyDescent="0.25">
      <c r="E10286" s="5" t="s">
        <v>10807</v>
      </c>
    </row>
    <row r="10287" spans="5:5" x14ac:dyDescent="0.25">
      <c r="E10287" s="5" t="s">
        <v>10808</v>
      </c>
    </row>
    <row r="10288" spans="5:5" x14ac:dyDescent="0.25">
      <c r="E10288" s="5" t="s">
        <v>10809</v>
      </c>
    </row>
    <row r="10289" spans="5:5" x14ac:dyDescent="0.25">
      <c r="E10289" s="5" t="s">
        <v>10810</v>
      </c>
    </row>
    <row r="10290" spans="5:5" x14ac:dyDescent="0.25">
      <c r="E10290" s="5" t="s">
        <v>10811</v>
      </c>
    </row>
    <row r="10291" spans="5:5" x14ac:dyDescent="0.25">
      <c r="E10291" s="5" t="s">
        <v>10812</v>
      </c>
    </row>
    <row r="10292" spans="5:5" x14ac:dyDescent="0.25">
      <c r="E10292" s="5" t="s">
        <v>10813</v>
      </c>
    </row>
    <row r="10293" spans="5:5" x14ac:dyDescent="0.25">
      <c r="E10293" s="5" t="s">
        <v>10814</v>
      </c>
    </row>
    <row r="10294" spans="5:5" x14ac:dyDescent="0.25">
      <c r="E10294" s="5" t="s">
        <v>10815</v>
      </c>
    </row>
    <row r="10295" spans="5:5" x14ac:dyDescent="0.25">
      <c r="E10295" s="5" t="s">
        <v>10816</v>
      </c>
    </row>
    <row r="10296" spans="5:5" x14ac:dyDescent="0.25">
      <c r="E10296" s="5" t="s">
        <v>10817</v>
      </c>
    </row>
    <row r="10297" spans="5:5" x14ac:dyDescent="0.25">
      <c r="E10297" s="5" t="s">
        <v>10818</v>
      </c>
    </row>
    <row r="10298" spans="5:5" x14ac:dyDescent="0.25">
      <c r="E10298" s="5" t="s">
        <v>10819</v>
      </c>
    </row>
    <row r="10299" spans="5:5" x14ac:dyDescent="0.25">
      <c r="E10299" s="5" t="s">
        <v>10820</v>
      </c>
    </row>
    <row r="10300" spans="5:5" x14ac:dyDescent="0.25">
      <c r="E10300" s="5" t="s">
        <v>10821</v>
      </c>
    </row>
    <row r="10301" spans="5:5" x14ac:dyDescent="0.25">
      <c r="E10301" s="5" t="s">
        <v>10822</v>
      </c>
    </row>
    <row r="10302" spans="5:5" x14ac:dyDescent="0.25">
      <c r="E10302" s="5" t="s">
        <v>10823</v>
      </c>
    </row>
    <row r="10303" spans="5:5" x14ac:dyDescent="0.25">
      <c r="E10303" s="5" t="s">
        <v>10824</v>
      </c>
    </row>
    <row r="10304" spans="5:5" x14ac:dyDescent="0.25">
      <c r="E10304" s="5" t="s">
        <v>10825</v>
      </c>
    </row>
    <row r="10305" spans="5:5" x14ac:dyDescent="0.25">
      <c r="E10305" s="5" t="s">
        <v>10826</v>
      </c>
    </row>
    <row r="10306" spans="5:5" x14ac:dyDescent="0.25">
      <c r="E10306" s="5" t="s">
        <v>10827</v>
      </c>
    </row>
    <row r="10307" spans="5:5" x14ac:dyDescent="0.25">
      <c r="E10307" s="5" t="s">
        <v>10828</v>
      </c>
    </row>
    <row r="10308" spans="5:5" x14ac:dyDescent="0.25">
      <c r="E10308" s="5" t="s">
        <v>10829</v>
      </c>
    </row>
    <row r="10309" spans="5:5" x14ac:dyDescent="0.25">
      <c r="E10309" s="5" t="s">
        <v>10830</v>
      </c>
    </row>
    <row r="10310" spans="5:5" x14ac:dyDescent="0.25">
      <c r="E10310" s="5" t="s">
        <v>10831</v>
      </c>
    </row>
    <row r="10311" spans="5:5" x14ac:dyDescent="0.25">
      <c r="E10311" s="5" t="s">
        <v>10832</v>
      </c>
    </row>
    <row r="10312" spans="5:5" x14ac:dyDescent="0.25">
      <c r="E10312" s="5" t="s">
        <v>10833</v>
      </c>
    </row>
    <row r="10313" spans="5:5" x14ac:dyDescent="0.25">
      <c r="E10313" s="5" t="s">
        <v>10834</v>
      </c>
    </row>
    <row r="10314" spans="5:5" x14ac:dyDescent="0.25">
      <c r="E10314" s="5" t="s">
        <v>10835</v>
      </c>
    </row>
    <row r="10315" spans="5:5" x14ac:dyDescent="0.25">
      <c r="E10315" s="5" t="s">
        <v>10836</v>
      </c>
    </row>
    <row r="10316" spans="5:5" x14ac:dyDescent="0.25">
      <c r="E10316" s="5" t="s">
        <v>10837</v>
      </c>
    </row>
    <row r="10317" spans="5:5" x14ac:dyDescent="0.25">
      <c r="E10317" s="5" t="s">
        <v>10838</v>
      </c>
    </row>
    <row r="10318" spans="5:5" x14ac:dyDescent="0.25">
      <c r="E10318" s="5" t="s">
        <v>10839</v>
      </c>
    </row>
    <row r="10319" spans="5:5" x14ac:dyDescent="0.25">
      <c r="E10319" s="5" t="s">
        <v>10840</v>
      </c>
    </row>
    <row r="10320" spans="5:5" x14ac:dyDescent="0.25">
      <c r="E10320" s="5" t="s">
        <v>10841</v>
      </c>
    </row>
    <row r="10321" spans="5:5" x14ac:dyDescent="0.25">
      <c r="E10321" s="5" t="s">
        <v>10842</v>
      </c>
    </row>
    <row r="10322" spans="5:5" x14ac:dyDescent="0.25">
      <c r="E10322" s="5" t="s">
        <v>10843</v>
      </c>
    </row>
    <row r="10323" spans="5:5" x14ac:dyDescent="0.25">
      <c r="E10323" s="5" t="s">
        <v>10844</v>
      </c>
    </row>
    <row r="10324" spans="5:5" x14ac:dyDescent="0.25">
      <c r="E10324" s="5" t="s">
        <v>10845</v>
      </c>
    </row>
    <row r="10325" spans="5:5" x14ac:dyDescent="0.25">
      <c r="E10325" s="5" t="s">
        <v>10846</v>
      </c>
    </row>
    <row r="10326" spans="5:5" x14ac:dyDescent="0.25">
      <c r="E10326" s="5" t="s">
        <v>10847</v>
      </c>
    </row>
    <row r="10327" spans="5:5" x14ac:dyDescent="0.25">
      <c r="E10327" s="5" t="s">
        <v>10848</v>
      </c>
    </row>
    <row r="10328" spans="5:5" x14ac:dyDescent="0.25">
      <c r="E10328" s="5" t="s">
        <v>10849</v>
      </c>
    </row>
    <row r="10329" spans="5:5" x14ac:dyDescent="0.25">
      <c r="E10329" s="5" t="s">
        <v>10850</v>
      </c>
    </row>
    <row r="10330" spans="5:5" x14ac:dyDescent="0.25">
      <c r="E10330" s="5" t="s">
        <v>10851</v>
      </c>
    </row>
    <row r="10331" spans="5:5" x14ac:dyDescent="0.25">
      <c r="E10331" s="5" t="s">
        <v>10852</v>
      </c>
    </row>
    <row r="10332" spans="5:5" x14ac:dyDescent="0.25">
      <c r="E10332" s="5" t="s">
        <v>10853</v>
      </c>
    </row>
    <row r="10333" spans="5:5" x14ac:dyDescent="0.25">
      <c r="E10333" s="5" t="s">
        <v>10854</v>
      </c>
    </row>
    <row r="10334" spans="5:5" x14ac:dyDescent="0.25">
      <c r="E10334" s="5" t="s">
        <v>10855</v>
      </c>
    </row>
    <row r="10335" spans="5:5" x14ac:dyDescent="0.25">
      <c r="E10335" s="5" t="s">
        <v>10856</v>
      </c>
    </row>
    <row r="10336" spans="5:5" x14ac:dyDescent="0.25">
      <c r="E10336" s="5" t="s">
        <v>10857</v>
      </c>
    </row>
    <row r="10337" spans="5:5" x14ac:dyDescent="0.25">
      <c r="E10337" s="5" t="s">
        <v>10858</v>
      </c>
    </row>
    <row r="10338" spans="5:5" x14ac:dyDescent="0.25">
      <c r="E10338" s="5" t="s">
        <v>10859</v>
      </c>
    </row>
    <row r="10339" spans="5:5" x14ac:dyDescent="0.25">
      <c r="E10339" s="5" t="s">
        <v>10860</v>
      </c>
    </row>
    <row r="10340" spans="5:5" x14ac:dyDescent="0.25">
      <c r="E10340" s="5" t="s">
        <v>10861</v>
      </c>
    </row>
    <row r="10341" spans="5:5" x14ac:dyDescent="0.25">
      <c r="E10341" s="5" t="s">
        <v>10862</v>
      </c>
    </row>
    <row r="10342" spans="5:5" x14ac:dyDescent="0.25">
      <c r="E10342" s="5" t="s">
        <v>10863</v>
      </c>
    </row>
    <row r="10343" spans="5:5" x14ac:dyDescent="0.25">
      <c r="E10343" s="5" t="s">
        <v>10864</v>
      </c>
    </row>
    <row r="10344" spans="5:5" x14ac:dyDescent="0.25">
      <c r="E10344" s="5" t="s">
        <v>10865</v>
      </c>
    </row>
    <row r="10345" spans="5:5" x14ac:dyDescent="0.25">
      <c r="E10345" s="5" t="s">
        <v>10866</v>
      </c>
    </row>
    <row r="10346" spans="5:5" x14ac:dyDescent="0.25">
      <c r="E10346" s="5" t="s">
        <v>10867</v>
      </c>
    </row>
    <row r="10347" spans="5:5" x14ac:dyDescent="0.25">
      <c r="E10347" s="5" t="s">
        <v>10868</v>
      </c>
    </row>
    <row r="10348" spans="5:5" x14ac:dyDescent="0.25">
      <c r="E10348" s="5" t="s">
        <v>10869</v>
      </c>
    </row>
    <row r="10349" spans="5:5" x14ac:dyDescent="0.25">
      <c r="E10349" s="5" t="s">
        <v>10870</v>
      </c>
    </row>
    <row r="10350" spans="5:5" x14ac:dyDescent="0.25">
      <c r="E10350" s="5" t="s">
        <v>10871</v>
      </c>
    </row>
    <row r="10351" spans="5:5" x14ac:dyDescent="0.25">
      <c r="E10351" s="5" t="s">
        <v>10872</v>
      </c>
    </row>
    <row r="10352" spans="5:5" x14ac:dyDescent="0.25">
      <c r="E10352" s="5" t="s">
        <v>10873</v>
      </c>
    </row>
    <row r="10353" spans="5:5" x14ac:dyDescent="0.25">
      <c r="E10353" s="5" t="s">
        <v>10874</v>
      </c>
    </row>
    <row r="10354" spans="5:5" x14ac:dyDescent="0.25">
      <c r="E10354" s="5" t="s">
        <v>10875</v>
      </c>
    </row>
    <row r="10355" spans="5:5" x14ac:dyDescent="0.25">
      <c r="E10355" s="5" t="s">
        <v>10876</v>
      </c>
    </row>
    <row r="10356" spans="5:5" x14ac:dyDescent="0.25">
      <c r="E10356" s="5" t="s">
        <v>10877</v>
      </c>
    </row>
    <row r="10357" spans="5:5" x14ac:dyDescent="0.25">
      <c r="E10357" s="5" t="s">
        <v>10878</v>
      </c>
    </row>
    <row r="10358" spans="5:5" x14ac:dyDescent="0.25">
      <c r="E10358" s="5" t="s">
        <v>10879</v>
      </c>
    </row>
    <row r="10359" spans="5:5" x14ac:dyDescent="0.25">
      <c r="E10359" s="5" t="s">
        <v>10880</v>
      </c>
    </row>
    <row r="10360" spans="5:5" x14ac:dyDescent="0.25">
      <c r="E10360" s="5" t="s">
        <v>10881</v>
      </c>
    </row>
    <row r="10361" spans="5:5" x14ac:dyDescent="0.25">
      <c r="E10361" s="5" t="s">
        <v>10882</v>
      </c>
    </row>
    <row r="10362" spans="5:5" x14ac:dyDescent="0.25">
      <c r="E10362" s="5" t="s">
        <v>10883</v>
      </c>
    </row>
    <row r="10363" spans="5:5" x14ac:dyDescent="0.25">
      <c r="E10363" s="5" t="s">
        <v>10884</v>
      </c>
    </row>
    <row r="10364" spans="5:5" x14ac:dyDescent="0.25">
      <c r="E10364" s="5" t="s">
        <v>10885</v>
      </c>
    </row>
    <row r="10365" spans="5:5" x14ac:dyDescent="0.25">
      <c r="E10365" s="5" t="s">
        <v>10886</v>
      </c>
    </row>
    <row r="10366" spans="5:5" x14ac:dyDescent="0.25">
      <c r="E10366" s="5" t="s">
        <v>10887</v>
      </c>
    </row>
    <row r="10367" spans="5:5" x14ac:dyDescent="0.25">
      <c r="E10367" s="5" t="s">
        <v>10888</v>
      </c>
    </row>
    <row r="10368" spans="5:5" x14ac:dyDescent="0.25">
      <c r="E10368" s="5" t="s">
        <v>10889</v>
      </c>
    </row>
    <row r="10369" spans="5:5" x14ac:dyDescent="0.25">
      <c r="E10369" s="5" t="s">
        <v>10890</v>
      </c>
    </row>
    <row r="10370" spans="5:5" x14ac:dyDescent="0.25">
      <c r="E10370" s="5" t="s">
        <v>10891</v>
      </c>
    </row>
    <row r="10371" spans="5:5" x14ac:dyDescent="0.25">
      <c r="E10371" s="5" t="s">
        <v>10892</v>
      </c>
    </row>
    <row r="10372" spans="5:5" x14ac:dyDescent="0.25">
      <c r="E10372" s="5" t="s">
        <v>10893</v>
      </c>
    </row>
    <row r="10373" spans="5:5" x14ac:dyDescent="0.25">
      <c r="E10373" s="5" t="s">
        <v>10894</v>
      </c>
    </row>
    <row r="10374" spans="5:5" x14ac:dyDescent="0.25">
      <c r="E10374" s="5" t="s">
        <v>10895</v>
      </c>
    </row>
    <row r="10375" spans="5:5" x14ac:dyDescent="0.25">
      <c r="E10375" s="5" t="s">
        <v>10896</v>
      </c>
    </row>
    <row r="10376" spans="5:5" x14ac:dyDescent="0.25">
      <c r="E10376" s="5" t="s">
        <v>10897</v>
      </c>
    </row>
    <row r="10377" spans="5:5" x14ac:dyDescent="0.25">
      <c r="E10377" s="5" t="s">
        <v>10898</v>
      </c>
    </row>
    <row r="10378" spans="5:5" x14ac:dyDescent="0.25">
      <c r="E10378" s="5" t="s">
        <v>10899</v>
      </c>
    </row>
    <row r="10379" spans="5:5" x14ac:dyDescent="0.25">
      <c r="E10379" s="5" t="s">
        <v>10900</v>
      </c>
    </row>
    <row r="10380" spans="5:5" x14ac:dyDescent="0.25">
      <c r="E10380" s="5" t="s">
        <v>10901</v>
      </c>
    </row>
    <row r="10381" spans="5:5" x14ac:dyDescent="0.25">
      <c r="E10381" s="5" t="s">
        <v>10902</v>
      </c>
    </row>
    <row r="10382" spans="5:5" x14ac:dyDescent="0.25">
      <c r="E10382" s="5" t="s">
        <v>10903</v>
      </c>
    </row>
    <row r="10383" spans="5:5" x14ac:dyDescent="0.25">
      <c r="E10383" s="5" t="s">
        <v>10904</v>
      </c>
    </row>
    <row r="10384" spans="5:5" x14ac:dyDescent="0.25">
      <c r="E10384" s="5" t="s">
        <v>10905</v>
      </c>
    </row>
    <row r="10385" spans="5:5" x14ac:dyDescent="0.25">
      <c r="E10385" s="5" t="s">
        <v>10906</v>
      </c>
    </row>
    <row r="10386" spans="5:5" x14ac:dyDescent="0.25">
      <c r="E10386" s="5" t="s">
        <v>10907</v>
      </c>
    </row>
    <row r="10387" spans="5:5" x14ac:dyDescent="0.25">
      <c r="E10387" s="5" t="s">
        <v>10908</v>
      </c>
    </row>
    <row r="10388" spans="5:5" x14ac:dyDescent="0.25">
      <c r="E10388" s="5" t="s">
        <v>10909</v>
      </c>
    </row>
    <row r="10389" spans="5:5" x14ac:dyDescent="0.25">
      <c r="E10389" s="5" t="s">
        <v>10910</v>
      </c>
    </row>
    <row r="10390" spans="5:5" x14ac:dyDescent="0.25">
      <c r="E10390" s="5" t="s">
        <v>10911</v>
      </c>
    </row>
    <row r="10391" spans="5:5" x14ac:dyDescent="0.25">
      <c r="E10391" s="5" t="s">
        <v>10912</v>
      </c>
    </row>
    <row r="10392" spans="5:5" x14ac:dyDescent="0.25">
      <c r="E10392" s="5" t="s">
        <v>10913</v>
      </c>
    </row>
    <row r="10393" spans="5:5" x14ac:dyDescent="0.25">
      <c r="E10393" s="5" t="s">
        <v>10914</v>
      </c>
    </row>
    <row r="10394" spans="5:5" x14ac:dyDescent="0.25">
      <c r="E10394" s="5" t="s">
        <v>10915</v>
      </c>
    </row>
    <row r="10395" spans="5:5" x14ac:dyDescent="0.25">
      <c r="E10395" s="5" t="s">
        <v>10916</v>
      </c>
    </row>
    <row r="10396" spans="5:5" x14ac:dyDescent="0.25">
      <c r="E10396" s="5" t="s">
        <v>10917</v>
      </c>
    </row>
    <row r="10397" spans="5:5" x14ac:dyDescent="0.25">
      <c r="E10397" s="5" t="s">
        <v>10918</v>
      </c>
    </row>
    <row r="10398" spans="5:5" x14ac:dyDescent="0.25">
      <c r="E10398" s="5" t="s">
        <v>10919</v>
      </c>
    </row>
    <row r="10399" spans="5:5" x14ac:dyDescent="0.25">
      <c r="E10399" s="5" t="s">
        <v>10920</v>
      </c>
    </row>
    <row r="10400" spans="5:5" x14ac:dyDescent="0.25">
      <c r="E10400" s="5" t="s">
        <v>10921</v>
      </c>
    </row>
    <row r="10401" spans="5:5" x14ac:dyDescent="0.25">
      <c r="E10401" s="5" t="s">
        <v>10922</v>
      </c>
    </row>
    <row r="10402" spans="5:5" x14ac:dyDescent="0.25">
      <c r="E10402" s="5" t="s">
        <v>10923</v>
      </c>
    </row>
    <row r="10403" spans="5:5" x14ac:dyDescent="0.25">
      <c r="E10403" s="5" t="s">
        <v>10924</v>
      </c>
    </row>
    <row r="10404" spans="5:5" x14ac:dyDescent="0.25">
      <c r="E10404" s="5" t="s">
        <v>10925</v>
      </c>
    </row>
    <row r="10405" spans="5:5" x14ac:dyDescent="0.25">
      <c r="E10405" s="5" t="s">
        <v>10926</v>
      </c>
    </row>
    <row r="10406" spans="5:5" x14ac:dyDescent="0.25">
      <c r="E10406" s="5" t="s">
        <v>10927</v>
      </c>
    </row>
    <row r="10407" spans="5:5" x14ac:dyDescent="0.25">
      <c r="E10407" s="5" t="s">
        <v>10928</v>
      </c>
    </row>
    <row r="10408" spans="5:5" x14ac:dyDescent="0.25">
      <c r="E10408" s="5" t="s">
        <v>10929</v>
      </c>
    </row>
    <row r="10409" spans="5:5" x14ac:dyDescent="0.25">
      <c r="E10409" s="5" t="s">
        <v>10930</v>
      </c>
    </row>
    <row r="10410" spans="5:5" x14ac:dyDescent="0.25">
      <c r="E10410" s="5" t="s">
        <v>10931</v>
      </c>
    </row>
    <row r="10411" spans="5:5" x14ac:dyDescent="0.25">
      <c r="E10411" s="5" t="s">
        <v>10932</v>
      </c>
    </row>
    <row r="10412" spans="5:5" x14ac:dyDescent="0.25">
      <c r="E10412" s="5" t="s">
        <v>10933</v>
      </c>
    </row>
    <row r="10413" spans="5:5" x14ac:dyDescent="0.25">
      <c r="E10413" s="5" t="s">
        <v>10934</v>
      </c>
    </row>
    <row r="10414" spans="5:5" x14ac:dyDescent="0.25">
      <c r="E10414" s="5" t="s">
        <v>10935</v>
      </c>
    </row>
    <row r="10415" spans="5:5" x14ac:dyDescent="0.25">
      <c r="E10415" s="5" t="s">
        <v>10936</v>
      </c>
    </row>
    <row r="10416" spans="5:5" x14ac:dyDescent="0.25">
      <c r="E10416" s="5" t="s">
        <v>10937</v>
      </c>
    </row>
    <row r="10417" spans="5:5" x14ac:dyDescent="0.25">
      <c r="E10417" s="5" t="s">
        <v>10938</v>
      </c>
    </row>
    <row r="10418" spans="5:5" x14ac:dyDescent="0.25">
      <c r="E10418" s="5" t="s">
        <v>10939</v>
      </c>
    </row>
    <row r="10419" spans="5:5" x14ac:dyDescent="0.25">
      <c r="E10419" s="5" t="s">
        <v>10940</v>
      </c>
    </row>
    <row r="10420" spans="5:5" x14ac:dyDescent="0.25">
      <c r="E10420" s="5" t="s">
        <v>10941</v>
      </c>
    </row>
    <row r="10421" spans="5:5" x14ac:dyDescent="0.25">
      <c r="E10421" s="5" t="s">
        <v>10942</v>
      </c>
    </row>
    <row r="10422" spans="5:5" x14ac:dyDescent="0.25">
      <c r="E10422" s="5" t="s">
        <v>10943</v>
      </c>
    </row>
    <row r="10423" spans="5:5" x14ac:dyDescent="0.25">
      <c r="E10423" s="5" t="s">
        <v>10944</v>
      </c>
    </row>
    <row r="10424" spans="5:5" x14ac:dyDescent="0.25">
      <c r="E10424" s="5" t="s">
        <v>10945</v>
      </c>
    </row>
    <row r="10425" spans="5:5" x14ac:dyDescent="0.25">
      <c r="E10425" s="5" t="s">
        <v>10946</v>
      </c>
    </row>
    <row r="10426" spans="5:5" x14ac:dyDescent="0.25">
      <c r="E10426" s="5" t="s">
        <v>10947</v>
      </c>
    </row>
    <row r="10427" spans="5:5" x14ac:dyDescent="0.25">
      <c r="E10427" s="5" t="s">
        <v>10948</v>
      </c>
    </row>
    <row r="10428" spans="5:5" x14ac:dyDescent="0.25">
      <c r="E10428" s="5" t="s">
        <v>10949</v>
      </c>
    </row>
    <row r="10429" spans="5:5" x14ac:dyDescent="0.25">
      <c r="E10429" s="5" t="s">
        <v>10950</v>
      </c>
    </row>
    <row r="10430" spans="5:5" x14ac:dyDescent="0.25">
      <c r="E10430" s="5" t="s">
        <v>10951</v>
      </c>
    </row>
    <row r="10431" spans="5:5" x14ac:dyDescent="0.25">
      <c r="E10431" s="5" t="s">
        <v>10952</v>
      </c>
    </row>
    <row r="10432" spans="5:5" x14ac:dyDescent="0.25">
      <c r="E10432" s="5" t="s">
        <v>10953</v>
      </c>
    </row>
    <row r="10433" spans="5:5" x14ac:dyDescent="0.25">
      <c r="E10433" s="5" t="s">
        <v>10954</v>
      </c>
    </row>
    <row r="10434" spans="5:5" x14ac:dyDescent="0.25">
      <c r="E10434" s="5" t="s">
        <v>10955</v>
      </c>
    </row>
    <row r="10435" spans="5:5" x14ac:dyDescent="0.25">
      <c r="E10435" s="5" t="s">
        <v>10956</v>
      </c>
    </row>
    <row r="10436" spans="5:5" x14ac:dyDescent="0.25">
      <c r="E10436" s="5" t="s">
        <v>10957</v>
      </c>
    </row>
    <row r="10437" spans="5:5" x14ac:dyDescent="0.25">
      <c r="E10437" s="5" t="s">
        <v>10958</v>
      </c>
    </row>
    <row r="10438" spans="5:5" x14ac:dyDescent="0.25">
      <c r="E10438" s="5" t="s">
        <v>10959</v>
      </c>
    </row>
    <row r="10439" spans="5:5" x14ac:dyDescent="0.25">
      <c r="E10439" s="5" t="s">
        <v>10960</v>
      </c>
    </row>
    <row r="10440" spans="5:5" x14ac:dyDescent="0.25">
      <c r="E10440" s="5" t="s">
        <v>10961</v>
      </c>
    </row>
    <row r="10441" spans="5:5" x14ac:dyDescent="0.25">
      <c r="E10441" s="5" t="s">
        <v>10962</v>
      </c>
    </row>
    <row r="10442" spans="5:5" x14ac:dyDescent="0.25">
      <c r="E10442" s="5" t="s">
        <v>10963</v>
      </c>
    </row>
    <row r="10443" spans="5:5" x14ac:dyDescent="0.25">
      <c r="E10443" s="5" t="s">
        <v>10964</v>
      </c>
    </row>
    <row r="10444" spans="5:5" x14ac:dyDescent="0.25">
      <c r="E10444" s="5" t="s">
        <v>10965</v>
      </c>
    </row>
    <row r="10445" spans="5:5" x14ac:dyDescent="0.25">
      <c r="E10445" s="5" t="s">
        <v>10966</v>
      </c>
    </row>
    <row r="10446" spans="5:5" x14ac:dyDescent="0.25">
      <c r="E10446" s="5" t="s">
        <v>10967</v>
      </c>
    </row>
    <row r="10447" spans="5:5" x14ac:dyDescent="0.25">
      <c r="E10447" s="5" t="s">
        <v>10968</v>
      </c>
    </row>
    <row r="10448" spans="5:5" x14ac:dyDescent="0.25">
      <c r="E10448" s="5" t="s">
        <v>10969</v>
      </c>
    </row>
    <row r="10449" spans="5:5" x14ac:dyDescent="0.25">
      <c r="E10449" s="5" t="s">
        <v>10970</v>
      </c>
    </row>
    <row r="10450" spans="5:5" x14ac:dyDescent="0.25">
      <c r="E10450" s="5" t="s">
        <v>10971</v>
      </c>
    </row>
    <row r="10451" spans="5:5" x14ac:dyDescent="0.25">
      <c r="E10451" s="5" t="s">
        <v>10972</v>
      </c>
    </row>
    <row r="10452" spans="5:5" x14ac:dyDescent="0.25">
      <c r="E10452" s="5" t="s">
        <v>10973</v>
      </c>
    </row>
    <row r="10453" spans="5:5" x14ac:dyDescent="0.25">
      <c r="E10453" s="5" t="s">
        <v>10974</v>
      </c>
    </row>
    <row r="10454" spans="5:5" x14ac:dyDescent="0.25">
      <c r="E10454" s="5" t="s">
        <v>10975</v>
      </c>
    </row>
    <row r="10455" spans="5:5" x14ac:dyDescent="0.25">
      <c r="E10455" s="5" t="s">
        <v>10976</v>
      </c>
    </row>
    <row r="10456" spans="5:5" x14ac:dyDescent="0.25">
      <c r="E10456" s="5" t="s">
        <v>10977</v>
      </c>
    </row>
    <row r="10457" spans="5:5" x14ac:dyDescent="0.25">
      <c r="E10457" s="5" t="s">
        <v>10978</v>
      </c>
    </row>
    <row r="10458" spans="5:5" x14ac:dyDescent="0.25">
      <c r="E10458" s="5" t="s">
        <v>10979</v>
      </c>
    </row>
    <row r="10459" spans="5:5" x14ac:dyDescent="0.25">
      <c r="E10459" s="5" t="s">
        <v>10980</v>
      </c>
    </row>
    <row r="10460" spans="5:5" x14ac:dyDescent="0.25">
      <c r="E10460" s="5" t="s">
        <v>10981</v>
      </c>
    </row>
    <row r="10461" spans="5:5" x14ac:dyDescent="0.25">
      <c r="E10461" s="5" t="s">
        <v>10982</v>
      </c>
    </row>
    <row r="10462" spans="5:5" x14ac:dyDescent="0.25">
      <c r="E10462" s="5" t="s">
        <v>10983</v>
      </c>
    </row>
    <row r="10463" spans="5:5" x14ac:dyDescent="0.25">
      <c r="E10463" s="5" t="s">
        <v>10984</v>
      </c>
    </row>
    <row r="10464" spans="5:5" x14ac:dyDescent="0.25">
      <c r="E10464" s="5" t="s">
        <v>10985</v>
      </c>
    </row>
    <row r="10465" spans="5:5" x14ac:dyDescent="0.25">
      <c r="E10465" s="5" t="s">
        <v>10986</v>
      </c>
    </row>
    <row r="10466" spans="5:5" x14ac:dyDescent="0.25">
      <c r="E10466" s="5" t="s">
        <v>10987</v>
      </c>
    </row>
    <row r="10467" spans="5:5" x14ac:dyDescent="0.25">
      <c r="E10467" s="5" t="s">
        <v>10988</v>
      </c>
    </row>
    <row r="10468" spans="5:5" x14ac:dyDescent="0.25">
      <c r="E10468" s="5" t="s">
        <v>10989</v>
      </c>
    </row>
    <row r="10469" spans="5:5" x14ac:dyDescent="0.25">
      <c r="E10469" s="5" t="s">
        <v>10990</v>
      </c>
    </row>
    <row r="10470" spans="5:5" x14ac:dyDescent="0.25">
      <c r="E10470" s="5" t="s">
        <v>10991</v>
      </c>
    </row>
    <row r="10471" spans="5:5" x14ac:dyDescent="0.25">
      <c r="E10471" s="5" t="s">
        <v>10992</v>
      </c>
    </row>
    <row r="10472" spans="5:5" x14ac:dyDescent="0.25">
      <c r="E10472" s="5" t="s">
        <v>10993</v>
      </c>
    </row>
    <row r="10473" spans="5:5" x14ac:dyDescent="0.25">
      <c r="E10473" s="5" t="s">
        <v>10994</v>
      </c>
    </row>
    <row r="10474" spans="5:5" x14ac:dyDescent="0.25">
      <c r="E10474" s="5" t="s">
        <v>10995</v>
      </c>
    </row>
    <row r="10475" spans="5:5" x14ac:dyDescent="0.25">
      <c r="E10475" s="5" t="s">
        <v>10996</v>
      </c>
    </row>
    <row r="10476" spans="5:5" x14ac:dyDescent="0.25">
      <c r="E10476" s="5" t="s">
        <v>10997</v>
      </c>
    </row>
    <row r="10477" spans="5:5" x14ac:dyDescent="0.25">
      <c r="E10477" s="5" t="s">
        <v>10998</v>
      </c>
    </row>
    <row r="10478" spans="5:5" x14ac:dyDescent="0.25">
      <c r="E10478" s="5" t="s">
        <v>10999</v>
      </c>
    </row>
    <row r="10479" spans="5:5" x14ac:dyDescent="0.25">
      <c r="E10479" s="5" t="s">
        <v>11000</v>
      </c>
    </row>
    <row r="10480" spans="5:5" x14ac:dyDescent="0.25">
      <c r="E10480" s="5" t="s">
        <v>11001</v>
      </c>
    </row>
    <row r="10481" spans="5:5" x14ac:dyDescent="0.25">
      <c r="E10481" s="5" t="s">
        <v>11002</v>
      </c>
    </row>
    <row r="10482" spans="5:5" x14ac:dyDescent="0.25">
      <c r="E10482" s="5" t="s">
        <v>11003</v>
      </c>
    </row>
    <row r="10483" spans="5:5" x14ac:dyDescent="0.25">
      <c r="E10483" s="5" t="s">
        <v>11004</v>
      </c>
    </row>
    <row r="10484" spans="5:5" x14ac:dyDescent="0.25">
      <c r="E10484" s="5" t="s">
        <v>11005</v>
      </c>
    </row>
    <row r="10485" spans="5:5" x14ac:dyDescent="0.25">
      <c r="E10485" s="5" t="s">
        <v>11006</v>
      </c>
    </row>
    <row r="10486" spans="5:5" x14ac:dyDescent="0.25">
      <c r="E10486" s="5" t="s">
        <v>11007</v>
      </c>
    </row>
    <row r="10487" spans="5:5" x14ac:dyDescent="0.25">
      <c r="E10487" s="5" t="s">
        <v>11008</v>
      </c>
    </row>
    <row r="10488" spans="5:5" x14ac:dyDescent="0.25">
      <c r="E10488" s="5" t="s">
        <v>11009</v>
      </c>
    </row>
    <row r="10489" spans="5:5" x14ac:dyDescent="0.25">
      <c r="E10489" s="5" t="s">
        <v>11010</v>
      </c>
    </row>
    <row r="10490" spans="5:5" x14ac:dyDescent="0.25">
      <c r="E10490" s="5" t="s">
        <v>11011</v>
      </c>
    </row>
    <row r="10491" spans="5:5" x14ac:dyDescent="0.25">
      <c r="E10491" s="5" t="s">
        <v>11012</v>
      </c>
    </row>
    <row r="10492" spans="5:5" x14ac:dyDescent="0.25">
      <c r="E10492" s="5" t="s">
        <v>11013</v>
      </c>
    </row>
    <row r="10493" spans="5:5" x14ac:dyDescent="0.25">
      <c r="E10493" s="5" t="s">
        <v>11014</v>
      </c>
    </row>
    <row r="10494" spans="5:5" x14ac:dyDescent="0.25">
      <c r="E10494" s="5" t="s">
        <v>11015</v>
      </c>
    </row>
    <row r="10495" spans="5:5" x14ac:dyDescent="0.25">
      <c r="E10495" s="5" t="s">
        <v>11016</v>
      </c>
    </row>
    <row r="10496" spans="5:5" x14ac:dyDescent="0.25">
      <c r="E10496" s="5" t="s">
        <v>11017</v>
      </c>
    </row>
    <row r="10497" spans="5:5" x14ac:dyDescent="0.25">
      <c r="E10497" s="5" t="s">
        <v>11018</v>
      </c>
    </row>
    <row r="10498" spans="5:5" x14ac:dyDescent="0.25">
      <c r="E10498" s="5" t="s">
        <v>11019</v>
      </c>
    </row>
    <row r="10499" spans="5:5" x14ac:dyDescent="0.25">
      <c r="E10499" s="5" t="s">
        <v>11020</v>
      </c>
    </row>
    <row r="10500" spans="5:5" x14ac:dyDescent="0.25">
      <c r="E10500" s="5" t="s">
        <v>11021</v>
      </c>
    </row>
    <row r="10501" spans="5:5" x14ac:dyDescent="0.25">
      <c r="E10501" s="5" t="s">
        <v>11022</v>
      </c>
    </row>
    <row r="10502" spans="5:5" x14ac:dyDescent="0.25">
      <c r="E10502" s="5" t="s">
        <v>11023</v>
      </c>
    </row>
    <row r="10503" spans="5:5" x14ac:dyDescent="0.25">
      <c r="E10503" s="5" t="s">
        <v>11024</v>
      </c>
    </row>
    <row r="10504" spans="5:5" x14ac:dyDescent="0.25">
      <c r="E10504" s="5" t="s">
        <v>11025</v>
      </c>
    </row>
    <row r="10505" spans="5:5" x14ac:dyDescent="0.25">
      <c r="E10505" s="5" t="s">
        <v>11026</v>
      </c>
    </row>
    <row r="10506" spans="5:5" x14ac:dyDescent="0.25">
      <c r="E10506" s="5" t="s">
        <v>11027</v>
      </c>
    </row>
    <row r="10507" spans="5:5" x14ac:dyDescent="0.25">
      <c r="E10507" s="5" t="s">
        <v>11028</v>
      </c>
    </row>
    <row r="10508" spans="5:5" x14ac:dyDescent="0.25">
      <c r="E10508" s="5" t="s">
        <v>11029</v>
      </c>
    </row>
    <row r="10509" spans="5:5" x14ac:dyDescent="0.25">
      <c r="E10509" s="5" t="s">
        <v>11030</v>
      </c>
    </row>
    <row r="10510" spans="5:5" x14ac:dyDescent="0.25">
      <c r="E10510" s="5" t="s">
        <v>11031</v>
      </c>
    </row>
    <row r="10511" spans="5:5" x14ac:dyDescent="0.25">
      <c r="E10511" s="5" t="s">
        <v>11032</v>
      </c>
    </row>
    <row r="10512" spans="5:5" x14ac:dyDescent="0.25">
      <c r="E10512" s="5" t="s">
        <v>11033</v>
      </c>
    </row>
    <row r="10513" spans="5:5" x14ac:dyDescent="0.25">
      <c r="E10513" s="5" t="s">
        <v>11034</v>
      </c>
    </row>
    <row r="10514" spans="5:5" x14ac:dyDescent="0.25">
      <c r="E10514" s="5" t="s">
        <v>11035</v>
      </c>
    </row>
    <row r="10515" spans="5:5" x14ac:dyDescent="0.25">
      <c r="E10515" s="5" t="s">
        <v>11036</v>
      </c>
    </row>
    <row r="10516" spans="5:5" x14ac:dyDescent="0.25">
      <c r="E10516" s="5" t="s">
        <v>11037</v>
      </c>
    </row>
    <row r="10517" spans="5:5" x14ac:dyDescent="0.25">
      <c r="E10517" s="5" t="s">
        <v>11038</v>
      </c>
    </row>
    <row r="10518" spans="5:5" x14ac:dyDescent="0.25">
      <c r="E10518" s="5" t="s">
        <v>11039</v>
      </c>
    </row>
    <row r="10519" spans="5:5" x14ac:dyDescent="0.25">
      <c r="E10519" s="5" t="s">
        <v>11040</v>
      </c>
    </row>
    <row r="10520" spans="5:5" x14ac:dyDescent="0.25">
      <c r="E10520" s="5" t="s">
        <v>11041</v>
      </c>
    </row>
    <row r="10521" spans="5:5" x14ac:dyDescent="0.25">
      <c r="E10521" s="5" t="s">
        <v>11042</v>
      </c>
    </row>
    <row r="10522" spans="5:5" x14ac:dyDescent="0.25">
      <c r="E10522" s="5" t="s">
        <v>11043</v>
      </c>
    </row>
    <row r="10523" spans="5:5" x14ac:dyDescent="0.25">
      <c r="E10523" s="5" t="s">
        <v>11044</v>
      </c>
    </row>
    <row r="10524" spans="5:5" x14ac:dyDescent="0.25">
      <c r="E10524" s="5" t="s">
        <v>11045</v>
      </c>
    </row>
    <row r="10525" spans="5:5" x14ac:dyDescent="0.25">
      <c r="E10525" s="5" t="s">
        <v>11046</v>
      </c>
    </row>
    <row r="10526" spans="5:5" x14ac:dyDescent="0.25">
      <c r="E10526" s="5" t="s">
        <v>11047</v>
      </c>
    </row>
    <row r="10527" spans="5:5" x14ac:dyDescent="0.25">
      <c r="E10527" s="5" t="s">
        <v>11048</v>
      </c>
    </row>
    <row r="10528" spans="5:5" x14ac:dyDescent="0.25">
      <c r="E10528" s="5" t="s">
        <v>11049</v>
      </c>
    </row>
    <row r="10529" spans="5:5" x14ac:dyDescent="0.25">
      <c r="E10529" s="5" t="s">
        <v>11050</v>
      </c>
    </row>
    <row r="10530" spans="5:5" x14ac:dyDescent="0.25">
      <c r="E10530" s="5" t="s">
        <v>11051</v>
      </c>
    </row>
    <row r="10531" spans="5:5" x14ac:dyDescent="0.25">
      <c r="E10531" s="5" t="s">
        <v>11052</v>
      </c>
    </row>
    <row r="10532" spans="5:5" x14ac:dyDescent="0.25">
      <c r="E10532" s="5" t="s">
        <v>11053</v>
      </c>
    </row>
    <row r="10533" spans="5:5" x14ac:dyDescent="0.25">
      <c r="E10533" s="5" t="s">
        <v>11054</v>
      </c>
    </row>
    <row r="10534" spans="5:5" x14ac:dyDescent="0.25">
      <c r="E10534" s="5" t="s">
        <v>11055</v>
      </c>
    </row>
    <row r="10535" spans="5:5" x14ac:dyDescent="0.25">
      <c r="E10535" s="5" t="s">
        <v>11056</v>
      </c>
    </row>
    <row r="10536" spans="5:5" x14ac:dyDescent="0.25">
      <c r="E10536" s="5" t="s">
        <v>11057</v>
      </c>
    </row>
    <row r="10537" spans="5:5" x14ac:dyDescent="0.25">
      <c r="E10537" s="5" t="s">
        <v>11058</v>
      </c>
    </row>
    <row r="10538" spans="5:5" x14ac:dyDescent="0.25">
      <c r="E10538" s="5" t="s">
        <v>11059</v>
      </c>
    </row>
    <row r="10539" spans="5:5" x14ac:dyDescent="0.25">
      <c r="E10539" s="5" t="s">
        <v>11060</v>
      </c>
    </row>
    <row r="10540" spans="5:5" x14ac:dyDescent="0.25">
      <c r="E10540" s="5" t="s">
        <v>11061</v>
      </c>
    </row>
    <row r="10541" spans="5:5" x14ac:dyDescent="0.25">
      <c r="E10541" s="5" t="s">
        <v>11062</v>
      </c>
    </row>
    <row r="10542" spans="5:5" x14ac:dyDescent="0.25">
      <c r="E10542" s="5" t="s">
        <v>11063</v>
      </c>
    </row>
    <row r="10543" spans="5:5" x14ac:dyDescent="0.25">
      <c r="E10543" s="5" t="s">
        <v>11064</v>
      </c>
    </row>
    <row r="10544" spans="5:5" x14ac:dyDescent="0.25">
      <c r="E10544" s="5" t="s">
        <v>11065</v>
      </c>
    </row>
    <row r="10545" spans="5:5" x14ac:dyDescent="0.25">
      <c r="E10545" s="5" t="s">
        <v>11066</v>
      </c>
    </row>
    <row r="10546" spans="5:5" x14ac:dyDescent="0.25">
      <c r="E10546" s="5" t="s">
        <v>11067</v>
      </c>
    </row>
    <row r="10547" spans="5:5" x14ac:dyDescent="0.25">
      <c r="E10547" s="5" t="s">
        <v>11068</v>
      </c>
    </row>
    <row r="10548" spans="5:5" x14ac:dyDescent="0.25">
      <c r="E10548" s="5" t="s">
        <v>11069</v>
      </c>
    </row>
    <row r="10549" spans="5:5" x14ac:dyDescent="0.25">
      <c r="E10549" s="5" t="s">
        <v>11070</v>
      </c>
    </row>
    <row r="10550" spans="5:5" x14ac:dyDescent="0.25">
      <c r="E10550" s="5" t="s">
        <v>11071</v>
      </c>
    </row>
    <row r="10551" spans="5:5" x14ac:dyDescent="0.25">
      <c r="E10551" s="5" t="s">
        <v>11072</v>
      </c>
    </row>
    <row r="10552" spans="5:5" x14ac:dyDescent="0.25">
      <c r="E10552" s="5" t="s">
        <v>11073</v>
      </c>
    </row>
    <row r="10553" spans="5:5" x14ac:dyDescent="0.25">
      <c r="E10553" s="5" t="s">
        <v>11074</v>
      </c>
    </row>
    <row r="10554" spans="5:5" x14ac:dyDescent="0.25">
      <c r="E10554" s="5" t="s">
        <v>11075</v>
      </c>
    </row>
    <row r="10555" spans="5:5" x14ac:dyDescent="0.25">
      <c r="E10555" s="5" t="s">
        <v>11076</v>
      </c>
    </row>
    <row r="10556" spans="5:5" x14ac:dyDescent="0.25">
      <c r="E10556" s="5" t="s">
        <v>11077</v>
      </c>
    </row>
    <row r="10557" spans="5:5" x14ac:dyDescent="0.25">
      <c r="E10557" s="5" t="s">
        <v>11078</v>
      </c>
    </row>
    <row r="10558" spans="5:5" x14ac:dyDescent="0.25">
      <c r="E10558" s="5" t="s">
        <v>11079</v>
      </c>
    </row>
    <row r="10559" spans="5:5" x14ac:dyDescent="0.25">
      <c r="E10559" s="5" t="s">
        <v>11080</v>
      </c>
    </row>
    <row r="10560" spans="5:5" x14ac:dyDescent="0.25">
      <c r="E10560" s="5" t="s">
        <v>11081</v>
      </c>
    </row>
    <row r="10561" spans="5:5" x14ac:dyDescent="0.25">
      <c r="E10561" s="5" t="s">
        <v>11082</v>
      </c>
    </row>
    <row r="10562" spans="5:5" x14ac:dyDescent="0.25">
      <c r="E10562" s="5" t="s">
        <v>11083</v>
      </c>
    </row>
    <row r="10563" spans="5:5" x14ac:dyDescent="0.25">
      <c r="E10563" s="5" t="s">
        <v>11084</v>
      </c>
    </row>
    <row r="10564" spans="5:5" x14ac:dyDescent="0.25">
      <c r="E10564" s="5" t="s">
        <v>11085</v>
      </c>
    </row>
    <row r="10565" spans="5:5" x14ac:dyDescent="0.25">
      <c r="E10565" s="5" t="s">
        <v>11086</v>
      </c>
    </row>
    <row r="10566" spans="5:5" x14ac:dyDescent="0.25">
      <c r="E10566" s="5" t="s">
        <v>11087</v>
      </c>
    </row>
    <row r="10567" spans="5:5" x14ac:dyDescent="0.25">
      <c r="E10567" s="5" t="s">
        <v>11088</v>
      </c>
    </row>
    <row r="10568" spans="5:5" x14ac:dyDescent="0.25">
      <c r="E10568" s="5" t="s">
        <v>11089</v>
      </c>
    </row>
    <row r="10569" spans="5:5" x14ac:dyDescent="0.25">
      <c r="E10569" s="5" t="s">
        <v>11090</v>
      </c>
    </row>
    <row r="10570" spans="5:5" x14ac:dyDescent="0.25">
      <c r="E10570" s="5" t="s">
        <v>11091</v>
      </c>
    </row>
    <row r="10571" spans="5:5" x14ac:dyDescent="0.25">
      <c r="E10571" s="5" t="s">
        <v>11092</v>
      </c>
    </row>
    <row r="10572" spans="5:5" x14ac:dyDescent="0.25">
      <c r="E10572" s="5" t="s">
        <v>11093</v>
      </c>
    </row>
    <row r="10573" spans="5:5" x14ac:dyDescent="0.25">
      <c r="E10573" s="5" t="s">
        <v>11094</v>
      </c>
    </row>
    <row r="10574" spans="5:5" x14ac:dyDescent="0.25">
      <c r="E10574" s="5" t="s">
        <v>11095</v>
      </c>
    </row>
    <row r="10575" spans="5:5" x14ac:dyDescent="0.25">
      <c r="E10575" s="5" t="s">
        <v>11096</v>
      </c>
    </row>
    <row r="10576" spans="5:5" x14ac:dyDescent="0.25">
      <c r="E10576" s="5" t="s">
        <v>11097</v>
      </c>
    </row>
    <row r="10577" spans="5:5" x14ac:dyDescent="0.25">
      <c r="E10577" s="5" t="s">
        <v>11098</v>
      </c>
    </row>
    <row r="10578" spans="5:5" x14ac:dyDescent="0.25">
      <c r="E10578" s="5" t="s">
        <v>11099</v>
      </c>
    </row>
    <row r="10579" spans="5:5" x14ac:dyDescent="0.25">
      <c r="E10579" s="5" t="s">
        <v>11100</v>
      </c>
    </row>
    <row r="10580" spans="5:5" x14ac:dyDescent="0.25">
      <c r="E10580" s="5" t="s">
        <v>11101</v>
      </c>
    </row>
    <row r="10581" spans="5:5" x14ac:dyDescent="0.25">
      <c r="E10581" s="5" t="s">
        <v>11102</v>
      </c>
    </row>
    <row r="10582" spans="5:5" x14ac:dyDescent="0.25">
      <c r="E10582" s="5" t="s">
        <v>11103</v>
      </c>
    </row>
    <row r="10583" spans="5:5" x14ac:dyDescent="0.25">
      <c r="E10583" s="5" t="s">
        <v>11104</v>
      </c>
    </row>
    <row r="10584" spans="5:5" x14ac:dyDescent="0.25">
      <c r="E10584" s="5" t="s">
        <v>11105</v>
      </c>
    </row>
    <row r="10585" spans="5:5" x14ac:dyDescent="0.25">
      <c r="E10585" s="5" t="s">
        <v>11106</v>
      </c>
    </row>
    <row r="10586" spans="5:5" x14ac:dyDescent="0.25">
      <c r="E10586" s="5" t="s">
        <v>11107</v>
      </c>
    </row>
    <row r="10587" spans="5:5" x14ac:dyDescent="0.25">
      <c r="E10587" s="5" t="s">
        <v>11108</v>
      </c>
    </row>
    <row r="10588" spans="5:5" x14ac:dyDescent="0.25">
      <c r="E10588" s="5" t="s">
        <v>11109</v>
      </c>
    </row>
    <row r="10589" spans="5:5" x14ac:dyDescent="0.25">
      <c r="E10589" s="5" t="s">
        <v>11110</v>
      </c>
    </row>
    <row r="10590" spans="5:5" x14ac:dyDescent="0.25">
      <c r="E10590" s="5" t="s">
        <v>11111</v>
      </c>
    </row>
    <row r="10591" spans="5:5" x14ac:dyDescent="0.25">
      <c r="E10591" s="5" t="s">
        <v>11112</v>
      </c>
    </row>
    <row r="10592" spans="5:5" x14ac:dyDescent="0.25">
      <c r="E10592" s="5" t="s">
        <v>11113</v>
      </c>
    </row>
    <row r="10593" spans="5:5" x14ac:dyDescent="0.25">
      <c r="E10593" s="5" t="s">
        <v>11114</v>
      </c>
    </row>
    <row r="10594" spans="5:5" x14ac:dyDescent="0.25">
      <c r="E10594" s="5" t="s">
        <v>11115</v>
      </c>
    </row>
    <row r="10595" spans="5:5" x14ac:dyDescent="0.25">
      <c r="E10595" s="5" t="s">
        <v>11116</v>
      </c>
    </row>
    <row r="10596" spans="5:5" x14ac:dyDescent="0.25">
      <c r="E10596" s="5" t="s">
        <v>11117</v>
      </c>
    </row>
    <row r="10597" spans="5:5" x14ac:dyDescent="0.25">
      <c r="E10597" s="5" t="s">
        <v>11118</v>
      </c>
    </row>
    <row r="10598" spans="5:5" x14ac:dyDescent="0.25">
      <c r="E10598" s="5" t="s">
        <v>11119</v>
      </c>
    </row>
    <row r="10599" spans="5:5" x14ac:dyDescent="0.25">
      <c r="E10599" s="5" t="s">
        <v>11120</v>
      </c>
    </row>
    <row r="10600" spans="5:5" x14ac:dyDescent="0.25">
      <c r="E10600" s="5" t="s">
        <v>11121</v>
      </c>
    </row>
    <row r="10601" spans="5:5" x14ac:dyDescent="0.25">
      <c r="E10601" s="5" t="s">
        <v>11122</v>
      </c>
    </row>
    <row r="10602" spans="5:5" x14ac:dyDescent="0.25">
      <c r="E10602" s="5" t="s">
        <v>11123</v>
      </c>
    </row>
    <row r="10603" spans="5:5" x14ac:dyDescent="0.25">
      <c r="E10603" s="5" t="s">
        <v>11124</v>
      </c>
    </row>
    <row r="10604" spans="5:5" x14ac:dyDescent="0.25">
      <c r="E10604" s="5" t="s">
        <v>11125</v>
      </c>
    </row>
    <row r="10605" spans="5:5" x14ac:dyDescent="0.25">
      <c r="E10605" s="5" t="s">
        <v>11126</v>
      </c>
    </row>
    <row r="10606" spans="5:5" x14ac:dyDescent="0.25">
      <c r="E10606" s="5" t="s">
        <v>11127</v>
      </c>
    </row>
    <row r="10607" spans="5:5" x14ac:dyDescent="0.25">
      <c r="E10607" s="5" t="s">
        <v>11128</v>
      </c>
    </row>
    <row r="10608" spans="5:5" x14ac:dyDescent="0.25">
      <c r="E10608" s="5" t="s">
        <v>11129</v>
      </c>
    </row>
    <row r="10609" spans="5:5" x14ac:dyDescent="0.25">
      <c r="E10609" s="5" t="s">
        <v>11130</v>
      </c>
    </row>
    <row r="10610" spans="5:5" x14ac:dyDescent="0.25">
      <c r="E10610" s="5" t="s">
        <v>11131</v>
      </c>
    </row>
    <row r="10611" spans="5:5" x14ac:dyDescent="0.25">
      <c r="E10611" s="5" t="s">
        <v>11132</v>
      </c>
    </row>
    <row r="10612" spans="5:5" x14ac:dyDescent="0.25">
      <c r="E10612" s="5" t="s">
        <v>11133</v>
      </c>
    </row>
    <row r="10613" spans="5:5" x14ac:dyDescent="0.25">
      <c r="E10613" s="5" t="s">
        <v>11134</v>
      </c>
    </row>
    <row r="10614" spans="5:5" x14ac:dyDescent="0.25">
      <c r="E10614" s="5" t="s">
        <v>11135</v>
      </c>
    </row>
    <row r="10615" spans="5:5" x14ac:dyDescent="0.25">
      <c r="E10615" s="5" t="s">
        <v>11136</v>
      </c>
    </row>
    <row r="10616" spans="5:5" x14ac:dyDescent="0.25">
      <c r="E10616" s="5" t="s">
        <v>11137</v>
      </c>
    </row>
    <row r="10617" spans="5:5" x14ac:dyDescent="0.25">
      <c r="E10617" s="5" t="s">
        <v>11138</v>
      </c>
    </row>
    <row r="10618" spans="5:5" x14ac:dyDescent="0.25">
      <c r="E10618" s="5" t="s">
        <v>11139</v>
      </c>
    </row>
    <row r="10619" spans="5:5" x14ac:dyDescent="0.25">
      <c r="E10619" s="5" t="s">
        <v>11140</v>
      </c>
    </row>
    <row r="10620" spans="5:5" x14ac:dyDescent="0.25">
      <c r="E10620" s="5" t="s">
        <v>11141</v>
      </c>
    </row>
    <row r="10621" spans="5:5" x14ac:dyDescent="0.25">
      <c r="E10621" s="5" t="s">
        <v>11142</v>
      </c>
    </row>
    <row r="10622" spans="5:5" x14ac:dyDescent="0.25">
      <c r="E10622" s="5" t="s">
        <v>11143</v>
      </c>
    </row>
    <row r="10623" spans="5:5" x14ac:dyDescent="0.25">
      <c r="E10623" s="5" t="s">
        <v>11144</v>
      </c>
    </row>
    <row r="10624" spans="5:5" x14ac:dyDescent="0.25">
      <c r="E10624" s="5" t="s">
        <v>11145</v>
      </c>
    </row>
    <row r="10625" spans="5:5" x14ac:dyDescent="0.25">
      <c r="E10625" s="5" t="s">
        <v>11146</v>
      </c>
    </row>
    <row r="10626" spans="5:5" x14ac:dyDescent="0.25">
      <c r="E10626" s="5" t="s">
        <v>11147</v>
      </c>
    </row>
    <row r="10627" spans="5:5" x14ac:dyDescent="0.25">
      <c r="E10627" s="5" t="s">
        <v>11148</v>
      </c>
    </row>
    <row r="10628" spans="5:5" x14ac:dyDescent="0.25">
      <c r="E10628" s="5" t="s">
        <v>11149</v>
      </c>
    </row>
    <row r="10629" spans="5:5" x14ac:dyDescent="0.25">
      <c r="E10629" s="5" t="s">
        <v>11150</v>
      </c>
    </row>
    <row r="10630" spans="5:5" x14ac:dyDescent="0.25">
      <c r="E10630" s="5" t="s">
        <v>11151</v>
      </c>
    </row>
    <row r="10631" spans="5:5" x14ac:dyDescent="0.25">
      <c r="E10631" s="5" t="s">
        <v>11152</v>
      </c>
    </row>
    <row r="10632" spans="5:5" x14ac:dyDescent="0.25">
      <c r="E10632" s="5" t="s">
        <v>11153</v>
      </c>
    </row>
    <row r="10633" spans="5:5" x14ac:dyDescent="0.25">
      <c r="E10633" s="5" t="s">
        <v>11154</v>
      </c>
    </row>
    <row r="10634" spans="5:5" x14ac:dyDescent="0.25">
      <c r="E10634" s="5" t="s">
        <v>11155</v>
      </c>
    </row>
    <row r="10635" spans="5:5" x14ac:dyDescent="0.25">
      <c r="E10635" s="5" t="s">
        <v>11156</v>
      </c>
    </row>
    <row r="10636" spans="5:5" x14ac:dyDescent="0.25">
      <c r="E10636" s="5" t="s">
        <v>11157</v>
      </c>
    </row>
    <row r="10637" spans="5:5" x14ac:dyDescent="0.25">
      <c r="E10637" s="5" t="s">
        <v>11158</v>
      </c>
    </row>
    <row r="10638" spans="5:5" x14ac:dyDescent="0.25">
      <c r="E10638" s="5" t="s">
        <v>11159</v>
      </c>
    </row>
    <row r="10639" spans="5:5" x14ac:dyDescent="0.25">
      <c r="E10639" s="5" t="s">
        <v>11160</v>
      </c>
    </row>
    <row r="10640" spans="5:5" x14ac:dyDescent="0.25">
      <c r="E10640" s="5" t="s">
        <v>11161</v>
      </c>
    </row>
    <row r="10641" spans="5:5" x14ac:dyDescent="0.25">
      <c r="E10641" s="5" t="s">
        <v>11162</v>
      </c>
    </row>
    <row r="10642" spans="5:5" x14ac:dyDescent="0.25">
      <c r="E10642" s="5" t="s">
        <v>11163</v>
      </c>
    </row>
    <row r="10643" spans="5:5" x14ac:dyDescent="0.25">
      <c r="E10643" s="5" t="s">
        <v>11164</v>
      </c>
    </row>
    <row r="10644" spans="5:5" x14ac:dyDescent="0.25">
      <c r="E10644" s="5" t="s">
        <v>11165</v>
      </c>
    </row>
    <row r="10645" spans="5:5" x14ac:dyDescent="0.25">
      <c r="E10645" s="5" t="s">
        <v>11166</v>
      </c>
    </row>
    <row r="10646" spans="5:5" x14ac:dyDescent="0.25">
      <c r="E10646" s="5" t="s">
        <v>11167</v>
      </c>
    </row>
    <row r="10647" spans="5:5" x14ac:dyDescent="0.25">
      <c r="E10647" s="5" t="s">
        <v>11168</v>
      </c>
    </row>
    <row r="10648" spans="5:5" x14ac:dyDescent="0.25">
      <c r="E10648" s="5" t="s">
        <v>11169</v>
      </c>
    </row>
    <row r="10649" spans="5:5" x14ac:dyDescent="0.25">
      <c r="E10649" s="5" t="s">
        <v>11170</v>
      </c>
    </row>
    <row r="10650" spans="5:5" x14ac:dyDescent="0.25">
      <c r="E10650" s="5" t="s">
        <v>11171</v>
      </c>
    </row>
    <row r="10651" spans="5:5" x14ac:dyDescent="0.25">
      <c r="E10651" s="5" t="s">
        <v>11172</v>
      </c>
    </row>
    <row r="10652" spans="5:5" x14ac:dyDescent="0.25">
      <c r="E10652" s="5" t="s">
        <v>11173</v>
      </c>
    </row>
    <row r="10653" spans="5:5" x14ac:dyDescent="0.25">
      <c r="E10653" s="5" t="s">
        <v>11174</v>
      </c>
    </row>
    <row r="10654" spans="5:5" x14ac:dyDescent="0.25">
      <c r="E10654" s="5" t="s">
        <v>11175</v>
      </c>
    </row>
    <row r="10655" spans="5:5" x14ac:dyDescent="0.25">
      <c r="E10655" s="5" t="s">
        <v>11176</v>
      </c>
    </row>
    <row r="10656" spans="5:5" x14ac:dyDescent="0.25">
      <c r="E10656" s="5" t="s">
        <v>11177</v>
      </c>
    </row>
    <row r="10657" spans="5:5" x14ac:dyDescent="0.25">
      <c r="E10657" s="5" t="s">
        <v>11178</v>
      </c>
    </row>
    <row r="10658" spans="5:5" x14ac:dyDescent="0.25">
      <c r="E10658" s="5" t="s">
        <v>11179</v>
      </c>
    </row>
    <row r="10659" spans="5:5" x14ac:dyDescent="0.25">
      <c r="E10659" s="5" t="s">
        <v>11180</v>
      </c>
    </row>
    <row r="10660" spans="5:5" x14ac:dyDescent="0.25">
      <c r="E10660" s="5" t="s">
        <v>11181</v>
      </c>
    </row>
    <row r="10661" spans="5:5" x14ac:dyDescent="0.25">
      <c r="E10661" s="5" t="s">
        <v>11182</v>
      </c>
    </row>
    <row r="10662" spans="5:5" x14ac:dyDescent="0.25">
      <c r="E10662" s="5" t="s">
        <v>11183</v>
      </c>
    </row>
    <row r="10663" spans="5:5" x14ac:dyDescent="0.25">
      <c r="E10663" s="5" t="s">
        <v>11184</v>
      </c>
    </row>
    <row r="10664" spans="5:5" x14ac:dyDescent="0.25">
      <c r="E10664" s="5" t="s">
        <v>11185</v>
      </c>
    </row>
    <row r="10665" spans="5:5" x14ac:dyDescent="0.25">
      <c r="E10665" s="5" t="s">
        <v>11186</v>
      </c>
    </row>
    <row r="10666" spans="5:5" x14ac:dyDescent="0.25">
      <c r="E10666" s="5" t="s">
        <v>11187</v>
      </c>
    </row>
    <row r="10667" spans="5:5" x14ac:dyDescent="0.25">
      <c r="E10667" s="5" t="s">
        <v>11188</v>
      </c>
    </row>
    <row r="10668" spans="5:5" x14ac:dyDescent="0.25">
      <c r="E10668" s="5" t="s">
        <v>11189</v>
      </c>
    </row>
    <row r="10669" spans="5:5" x14ac:dyDescent="0.25">
      <c r="E10669" s="5" t="s">
        <v>11190</v>
      </c>
    </row>
    <row r="10670" spans="5:5" x14ac:dyDescent="0.25">
      <c r="E10670" s="5" t="s">
        <v>11191</v>
      </c>
    </row>
    <row r="10671" spans="5:5" x14ac:dyDescent="0.25">
      <c r="E10671" s="5" t="s">
        <v>11192</v>
      </c>
    </row>
    <row r="10672" spans="5:5" x14ac:dyDescent="0.25">
      <c r="E10672" s="5" t="s">
        <v>11193</v>
      </c>
    </row>
    <row r="10673" spans="5:5" x14ac:dyDescent="0.25">
      <c r="E10673" s="5" t="s">
        <v>11194</v>
      </c>
    </row>
    <row r="10674" spans="5:5" x14ac:dyDescent="0.25">
      <c r="E10674" s="5" t="s">
        <v>11195</v>
      </c>
    </row>
    <row r="10675" spans="5:5" x14ac:dyDescent="0.25">
      <c r="E10675" s="5" t="s">
        <v>11196</v>
      </c>
    </row>
    <row r="10676" spans="5:5" x14ac:dyDescent="0.25">
      <c r="E10676" s="5" t="s">
        <v>11197</v>
      </c>
    </row>
    <row r="10677" spans="5:5" x14ac:dyDescent="0.25">
      <c r="E10677" s="5" t="s">
        <v>11198</v>
      </c>
    </row>
    <row r="10678" spans="5:5" x14ac:dyDescent="0.25">
      <c r="E10678" s="5" t="s">
        <v>11199</v>
      </c>
    </row>
    <row r="10679" spans="5:5" x14ac:dyDescent="0.25">
      <c r="E10679" s="5" t="s">
        <v>11200</v>
      </c>
    </row>
    <row r="10680" spans="5:5" x14ac:dyDescent="0.25">
      <c r="E10680" s="5" t="s">
        <v>11201</v>
      </c>
    </row>
    <row r="10681" spans="5:5" x14ac:dyDescent="0.25">
      <c r="E10681" s="5" t="s">
        <v>11202</v>
      </c>
    </row>
    <row r="10682" spans="5:5" x14ac:dyDescent="0.25">
      <c r="E10682" s="5" t="s">
        <v>11203</v>
      </c>
    </row>
    <row r="10683" spans="5:5" x14ac:dyDescent="0.25">
      <c r="E10683" s="5" t="s">
        <v>11204</v>
      </c>
    </row>
    <row r="10684" spans="5:5" x14ac:dyDescent="0.25">
      <c r="E10684" s="5" t="s">
        <v>11205</v>
      </c>
    </row>
    <row r="10685" spans="5:5" x14ac:dyDescent="0.25">
      <c r="E10685" s="5" t="s">
        <v>11206</v>
      </c>
    </row>
    <row r="10686" spans="5:5" x14ac:dyDescent="0.25">
      <c r="E10686" s="5" t="s">
        <v>11207</v>
      </c>
    </row>
    <row r="10687" spans="5:5" x14ac:dyDescent="0.25">
      <c r="E10687" s="5" t="s">
        <v>11208</v>
      </c>
    </row>
    <row r="10688" spans="5:5" x14ac:dyDescent="0.25">
      <c r="E10688" s="5" t="s">
        <v>11209</v>
      </c>
    </row>
    <row r="10689" spans="5:5" x14ac:dyDescent="0.25">
      <c r="E10689" s="5" t="s">
        <v>11210</v>
      </c>
    </row>
    <row r="10690" spans="5:5" x14ac:dyDescent="0.25">
      <c r="E10690" s="5" t="s">
        <v>11211</v>
      </c>
    </row>
    <row r="10691" spans="5:5" x14ac:dyDescent="0.25">
      <c r="E10691" s="5" t="s">
        <v>11212</v>
      </c>
    </row>
    <row r="10692" spans="5:5" x14ac:dyDescent="0.25">
      <c r="E10692" s="5" t="s">
        <v>11213</v>
      </c>
    </row>
    <row r="10693" spans="5:5" x14ac:dyDescent="0.25">
      <c r="E10693" s="5" t="s">
        <v>11214</v>
      </c>
    </row>
    <row r="10694" spans="5:5" x14ac:dyDescent="0.25">
      <c r="E10694" s="5" t="s">
        <v>11215</v>
      </c>
    </row>
    <row r="10695" spans="5:5" x14ac:dyDescent="0.25">
      <c r="E10695" s="5" t="s">
        <v>11216</v>
      </c>
    </row>
    <row r="10696" spans="5:5" x14ac:dyDescent="0.25">
      <c r="E10696" s="5" t="s">
        <v>11217</v>
      </c>
    </row>
    <row r="10697" spans="5:5" x14ac:dyDescent="0.25">
      <c r="E10697" s="5" t="s">
        <v>11218</v>
      </c>
    </row>
    <row r="10698" spans="5:5" x14ac:dyDescent="0.25">
      <c r="E10698" s="5" t="s">
        <v>11219</v>
      </c>
    </row>
    <row r="10699" spans="5:5" x14ac:dyDescent="0.25">
      <c r="E10699" s="5" t="s">
        <v>11220</v>
      </c>
    </row>
    <row r="10700" spans="5:5" x14ac:dyDescent="0.25">
      <c r="E10700" s="5" t="s">
        <v>11221</v>
      </c>
    </row>
    <row r="10701" spans="5:5" x14ac:dyDescent="0.25">
      <c r="E10701" s="5" t="s">
        <v>11222</v>
      </c>
    </row>
    <row r="10702" spans="5:5" x14ac:dyDescent="0.25">
      <c r="E10702" s="5" t="s">
        <v>11223</v>
      </c>
    </row>
    <row r="10703" spans="5:5" x14ac:dyDescent="0.25">
      <c r="E10703" s="5" t="s">
        <v>11224</v>
      </c>
    </row>
    <row r="10704" spans="5:5" x14ac:dyDescent="0.25">
      <c r="E10704" s="5" t="s">
        <v>11225</v>
      </c>
    </row>
    <row r="10705" spans="5:5" x14ac:dyDescent="0.25">
      <c r="E10705" s="5" t="s">
        <v>11226</v>
      </c>
    </row>
    <row r="10706" spans="5:5" x14ac:dyDescent="0.25">
      <c r="E10706" s="5" t="s">
        <v>11227</v>
      </c>
    </row>
    <row r="10707" spans="5:5" x14ac:dyDescent="0.25">
      <c r="E10707" s="5" t="s">
        <v>11228</v>
      </c>
    </row>
    <row r="10708" spans="5:5" x14ac:dyDescent="0.25">
      <c r="E10708" s="5" t="s">
        <v>11229</v>
      </c>
    </row>
    <row r="10709" spans="5:5" x14ac:dyDescent="0.25">
      <c r="E10709" s="5" t="s">
        <v>11230</v>
      </c>
    </row>
    <row r="10710" spans="5:5" x14ac:dyDescent="0.25">
      <c r="E10710" s="5" t="s">
        <v>11231</v>
      </c>
    </row>
    <row r="10711" spans="5:5" x14ac:dyDescent="0.25">
      <c r="E10711" s="5" t="s">
        <v>11232</v>
      </c>
    </row>
    <row r="10712" spans="5:5" x14ac:dyDescent="0.25">
      <c r="E10712" s="5" t="s">
        <v>11233</v>
      </c>
    </row>
    <row r="10713" spans="5:5" x14ac:dyDescent="0.25">
      <c r="E10713" s="5" t="s">
        <v>11234</v>
      </c>
    </row>
    <row r="10714" spans="5:5" x14ac:dyDescent="0.25">
      <c r="E10714" s="5" t="s">
        <v>11235</v>
      </c>
    </row>
    <row r="10715" spans="5:5" x14ac:dyDescent="0.25">
      <c r="E10715" s="5" t="s">
        <v>11236</v>
      </c>
    </row>
    <row r="10716" spans="5:5" x14ac:dyDescent="0.25">
      <c r="E10716" s="5" t="s">
        <v>11237</v>
      </c>
    </row>
    <row r="10717" spans="5:5" x14ac:dyDescent="0.25">
      <c r="E10717" s="5" t="s">
        <v>11238</v>
      </c>
    </row>
    <row r="10718" spans="5:5" x14ac:dyDescent="0.25">
      <c r="E10718" s="5" t="s">
        <v>11239</v>
      </c>
    </row>
    <row r="10719" spans="5:5" x14ac:dyDescent="0.25">
      <c r="E10719" s="5" t="s">
        <v>11240</v>
      </c>
    </row>
    <row r="10720" spans="5:5" x14ac:dyDescent="0.25">
      <c r="E10720" s="5" t="s">
        <v>11241</v>
      </c>
    </row>
    <row r="10721" spans="5:5" x14ac:dyDescent="0.25">
      <c r="E10721" s="5" t="s">
        <v>11242</v>
      </c>
    </row>
    <row r="10722" spans="5:5" x14ac:dyDescent="0.25">
      <c r="E10722" s="5" t="s">
        <v>11243</v>
      </c>
    </row>
    <row r="10723" spans="5:5" x14ac:dyDescent="0.25">
      <c r="E10723" s="5" t="s">
        <v>11244</v>
      </c>
    </row>
    <row r="10724" spans="5:5" x14ac:dyDescent="0.25">
      <c r="E10724" s="5" t="s">
        <v>11245</v>
      </c>
    </row>
    <row r="10725" spans="5:5" x14ac:dyDescent="0.25">
      <c r="E10725" s="5" t="s">
        <v>11246</v>
      </c>
    </row>
    <row r="10726" spans="5:5" x14ac:dyDescent="0.25">
      <c r="E10726" s="5" t="s">
        <v>11247</v>
      </c>
    </row>
    <row r="10727" spans="5:5" x14ac:dyDescent="0.25">
      <c r="E10727" s="5" t="s">
        <v>11248</v>
      </c>
    </row>
    <row r="10728" spans="5:5" x14ac:dyDescent="0.25">
      <c r="E10728" s="5" t="s">
        <v>11249</v>
      </c>
    </row>
    <row r="10729" spans="5:5" x14ac:dyDescent="0.25">
      <c r="E10729" s="5" t="s">
        <v>11250</v>
      </c>
    </row>
    <row r="10730" spans="5:5" x14ac:dyDescent="0.25">
      <c r="E10730" s="5" t="s">
        <v>11251</v>
      </c>
    </row>
    <row r="10731" spans="5:5" x14ac:dyDescent="0.25">
      <c r="E10731" s="5" t="s">
        <v>11252</v>
      </c>
    </row>
    <row r="10732" spans="5:5" x14ac:dyDescent="0.25">
      <c r="E10732" s="5" t="s">
        <v>11253</v>
      </c>
    </row>
    <row r="10733" spans="5:5" x14ac:dyDescent="0.25">
      <c r="E10733" s="5" t="s">
        <v>11254</v>
      </c>
    </row>
    <row r="10734" spans="5:5" x14ac:dyDescent="0.25">
      <c r="E10734" s="5" t="s">
        <v>11255</v>
      </c>
    </row>
    <row r="10735" spans="5:5" x14ac:dyDescent="0.25">
      <c r="E10735" s="5" t="s">
        <v>11256</v>
      </c>
    </row>
    <row r="10736" spans="5:5" x14ac:dyDescent="0.25">
      <c r="E10736" s="5" t="s">
        <v>11257</v>
      </c>
    </row>
    <row r="10737" spans="5:5" x14ac:dyDescent="0.25">
      <c r="E10737" s="5" t="s">
        <v>11258</v>
      </c>
    </row>
    <row r="10738" spans="5:5" x14ac:dyDescent="0.25">
      <c r="E10738" s="5" t="s">
        <v>11259</v>
      </c>
    </row>
    <row r="10739" spans="5:5" x14ac:dyDescent="0.25">
      <c r="E10739" s="5" t="s">
        <v>11260</v>
      </c>
    </row>
    <row r="10740" spans="5:5" x14ac:dyDescent="0.25">
      <c r="E10740" s="5" t="s">
        <v>11261</v>
      </c>
    </row>
    <row r="10741" spans="5:5" x14ac:dyDescent="0.25">
      <c r="E10741" s="5" t="s">
        <v>11262</v>
      </c>
    </row>
    <row r="10742" spans="5:5" x14ac:dyDescent="0.25">
      <c r="E10742" s="5" t="s">
        <v>11263</v>
      </c>
    </row>
    <row r="10743" spans="5:5" x14ac:dyDescent="0.25">
      <c r="E10743" s="5" t="s">
        <v>11264</v>
      </c>
    </row>
    <row r="10744" spans="5:5" x14ac:dyDescent="0.25">
      <c r="E10744" s="5" t="s">
        <v>11265</v>
      </c>
    </row>
    <row r="10745" spans="5:5" x14ac:dyDescent="0.25">
      <c r="E10745" s="5" t="s">
        <v>11266</v>
      </c>
    </row>
    <row r="10746" spans="5:5" x14ac:dyDescent="0.25">
      <c r="E10746" s="5" t="s">
        <v>11267</v>
      </c>
    </row>
    <row r="10747" spans="5:5" x14ac:dyDescent="0.25">
      <c r="E10747" s="5" t="s">
        <v>11268</v>
      </c>
    </row>
    <row r="10748" spans="5:5" x14ac:dyDescent="0.25">
      <c r="E10748" s="5" t="s">
        <v>11269</v>
      </c>
    </row>
    <row r="10749" spans="5:5" x14ac:dyDescent="0.25">
      <c r="E10749" s="5" t="s">
        <v>11270</v>
      </c>
    </row>
    <row r="10750" spans="5:5" x14ac:dyDescent="0.25">
      <c r="E10750" s="5" t="s">
        <v>11271</v>
      </c>
    </row>
    <row r="10751" spans="5:5" x14ac:dyDescent="0.25">
      <c r="E10751" s="5" t="s">
        <v>11272</v>
      </c>
    </row>
    <row r="10752" spans="5:5" x14ac:dyDescent="0.25">
      <c r="E10752" s="5" t="s">
        <v>11273</v>
      </c>
    </row>
    <row r="10753" spans="5:5" x14ac:dyDescent="0.25">
      <c r="E10753" s="5" t="s">
        <v>11274</v>
      </c>
    </row>
    <row r="10754" spans="5:5" x14ac:dyDescent="0.25">
      <c r="E10754" s="5" t="s">
        <v>11275</v>
      </c>
    </row>
    <row r="10755" spans="5:5" x14ac:dyDescent="0.25">
      <c r="E10755" s="5" t="s">
        <v>11276</v>
      </c>
    </row>
    <row r="10756" spans="5:5" x14ac:dyDescent="0.25">
      <c r="E10756" s="5" t="s">
        <v>11277</v>
      </c>
    </row>
    <row r="10757" spans="5:5" x14ac:dyDescent="0.25">
      <c r="E10757" s="5" t="s">
        <v>11278</v>
      </c>
    </row>
    <row r="10758" spans="5:5" x14ac:dyDescent="0.25">
      <c r="E10758" s="5" t="s">
        <v>11279</v>
      </c>
    </row>
    <row r="10759" spans="5:5" x14ac:dyDescent="0.25">
      <c r="E10759" s="5" t="s">
        <v>11280</v>
      </c>
    </row>
    <row r="10760" spans="5:5" x14ac:dyDescent="0.25">
      <c r="E10760" s="5" t="s">
        <v>11281</v>
      </c>
    </row>
    <row r="10761" spans="5:5" x14ac:dyDescent="0.25">
      <c r="E10761" s="5" t="s">
        <v>11282</v>
      </c>
    </row>
    <row r="10762" spans="5:5" x14ac:dyDescent="0.25">
      <c r="E10762" s="5" t="s">
        <v>11283</v>
      </c>
    </row>
    <row r="10763" spans="5:5" x14ac:dyDescent="0.25">
      <c r="E10763" s="5" t="s">
        <v>11284</v>
      </c>
    </row>
    <row r="10764" spans="5:5" x14ac:dyDescent="0.25">
      <c r="E10764" s="5" t="s">
        <v>11285</v>
      </c>
    </row>
    <row r="10765" spans="5:5" x14ac:dyDescent="0.25">
      <c r="E10765" s="5" t="s">
        <v>11286</v>
      </c>
    </row>
    <row r="10766" spans="5:5" x14ac:dyDescent="0.25">
      <c r="E10766" s="5" t="s">
        <v>11287</v>
      </c>
    </row>
    <row r="10767" spans="5:5" x14ac:dyDescent="0.25">
      <c r="E10767" s="5" t="s">
        <v>11288</v>
      </c>
    </row>
    <row r="10768" spans="5:5" x14ac:dyDescent="0.25">
      <c r="E10768" s="5" t="s">
        <v>11289</v>
      </c>
    </row>
    <row r="10769" spans="5:5" x14ac:dyDescent="0.25">
      <c r="E10769" s="5" t="s">
        <v>11290</v>
      </c>
    </row>
    <row r="10770" spans="5:5" x14ac:dyDescent="0.25">
      <c r="E10770" s="5" t="s">
        <v>11291</v>
      </c>
    </row>
    <row r="10771" spans="5:5" x14ac:dyDescent="0.25">
      <c r="E10771" s="5" t="s">
        <v>11292</v>
      </c>
    </row>
    <row r="10772" spans="5:5" x14ac:dyDescent="0.25">
      <c r="E10772" s="5" t="s">
        <v>11293</v>
      </c>
    </row>
    <row r="10773" spans="5:5" x14ac:dyDescent="0.25">
      <c r="E10773" s="5" t="s">
        <v>11294</v>
      </c>
    </row>
    <row r="10774" spans="5:5" x14ac:dyDescent="0.25">
      <c r="E10774" s="5" t="s">
        <v>11295</v>
      </c>
    </row>
    <row r="10775" spans="5:5" x14ac:dyDescent="0.25">
      <c r="E10775" s="5" t="s">
        <v>11296</v>
      </c>
    </row>
    <row r="10776" spans="5:5" x14ac:dyDescent="0.25">
      <c r="E10776" s="5" t="s">
        <v>11297</v>
      </c>
    </row>
    <row r="10777" spans="5:5" x14ac:dyDescent="0.25">
      <c r="E10777" s="5" t="s">
        <v>11298</v>
      </c>
    </row>
    <row r="10778" spans="5:5" x14ac:dyDescent="0.25">
      <c r="E10778" s="5" t="s">
        <v>11299</v>
      </c>
    </row>
    <row r="10779" spans="5:5" x14ac:dyDescent="0.25">
      <c r="E10779" s="5" t="s">
        <v>11300</v>
      </c>
    </row>
    <row r="10780" spans="5:5" x14ac:dyDescent="0.25">
      <c r="E10780" s="5" t="s">
        <v>11301</v>
      </c>
    </row>
    <row r="10781" spans="5:5" x14ac:dyDescent="0.25">
      <c r="E10781" s="5" t="s">
        <v>11302</v>
      </c>
    </row>
    <row r="10782" spans="5:5" x14ac:dyDescent="0.25">
      <c r="E10782" s="5" t="s">
        <v>11303</v>
      </c>
    </row>
    <row r="10783" spans="5:5" x14ac:dyDescent="0.25">
      <c r="E10783" s="5" t="s">
        <v>11304</v>
      </c>
    </row>
    <row r="10784" spans="5:5" x14ac:dyDescent="0.25">
      <c r="E10784" s="5" t="s">
        <v>11305</v>
      </c>
    </row>
    <row r="10785" spans="5:5" x14ac:dyDescent="0.25">
      <c r="E10785" s="5" t="s">
        <v>11306</v>
      </c>
    </row>
    <row r="10786" spans="5:5" x14ac:dyDescent="0.25">
      <c r="E10786" s="5" t="s">
        <v>11307</v>
      </c>
    </row>
    <row r="10787" spans="5:5" x14ac:dyDescent="0.25">
      <c r="E10787" s="5" t="s">
        <v>11308</v>
      </c>
    </row>
    <row r="10788" spans="5:5" x14ac:dyDescent="0.25">
      <c r="E10788" s="5" t="s">
        <v>11309</v>
      </c>
    </row>
    <row r="10789" spans="5:5" x14ac:dyDescent="0.25">
      <c r="E10789" s="5" t="s">
        <v>11310</v>
      </c>
    </row>
    <row r="10790" spans="5:5" x14ac:dyDescent="0.25">
      <c r="E10790" s="5" t="s">
        <v>11311</v>
      </c>
    </row>
    <row r="10791" spans="5:5" x14ac:dyDescent="0.25">
      <c r="E10791" s="5" t="s">
        <v>11312</v>
      </c>
    </row>
    <row r="10792" spans="5:5" x14ac:dyDescent="0.25">
      <c r="E10792" s="5" t="s">
        <v>11313</v>
      </c>
    </row>
    <row r="10793" spans="5:5" x14ac:dyDescent="0.25">
      <c r="E10793" s="5" t="s">
        <v>11314</v>
      </c>
    </row>
    <row r="10794" spans="5:5" x14ac:dyDescent="0.25">
      <c r="E10794" s="5" t="s">
        <v>11315</v>
      </c>
    </row>
    <row r="10795" spans="5:5" x14ac:dyDescent="0.25">
      <c r="E10795" s="5" t="s">
        <v>11316</v>
      </c>
    </row>
    <row r="10796" spans="5:5" x14ac:dyDescent="0.25">
      <c r="E10796" s="5" t="s">
        <v>11317</v>
      </c>
    </row>
    <row r="10797" spans="5:5" x14ac:dyDescent="0.25">
      <c r="E10797" s="5" t="s">
        <v>11318</v>
      </c>
    </row>
    <row r="10798" spans="5:5" x14ac:dyDescent="0.25">
      <c r="E10798" s="5" t="s">
        <v>11319</v>
      </c>
    </row>
    <row r="10799" spans="5:5" x14ac:dyDescent="0.25">
      <c r="E10799" s="5" t="s">
        <v>11320</v>
      </c>
    </row>
    <row r="10800" spans="5:5" x14ac:dyDescent="0.25">
      <c r="E10800" s="5" t="s">
        <v>11321</v>
      </c>
    </row>
    <row r="10801" spans="5:5" x14ac:dyDescent="0.25">
      <c r="E10801" s="5" t="s">
        <v>11322</v>
      </c>
    </row>
    <row r="10802" spans="5:5" x14ac:dyDescent="0.25">
      <c r="E10802" s="5" t="s">
        <v>11323</v>
      </c>
    </row>
    <row r="10803" spans="5:5" x14ac:dyDescent="0.25">
      <c r="E10803" s="5" t="s">
        <v>11324</v>
      </c>
    </row>
    <row r="10804" spans="5:5" x14ac:dyDescent="0.25">
      <c r="E10804" s="5" t="s">
        <v>11325</v>
      </c>
    </row>
    <row r="10805" spans="5:5" x14ac:dyDescent="0.25">
      <c r="E10805" s="5" t="s">
        <v>11326</v>
      </c>
    </row>
    <row r="10806" spans="5:5" x14ac:dyDescent="0.25">
      <c r="E10806" s="5" t="s">
        <v>11327</v>
      </c>
    </row>
    <row r="10807" spans="5:5" x14ac:dyDescent="0.25">
      <c r="E10807" s="5" t="s">
        <v>11328</v>
      </c>
    </row>
    <row r="10808" spans="5:5" x14ac:dyDescent="0.25">
      <c r="E10808" s="5" t="s">
        <v>11329</v>
      </c>
    </row>
    <row r="10809" spans="5:5" x14ac:dyDescent="0.25">
      <c r="E10809" s="5" t="s">
        <v>11330</v>
      </c>
    </row>
    <row r="10810" spans="5:5" x14ac:dyDescent="0.25">
      <c r="E10810" s="5" t="s">
        <v>11331</v>
      </c>
    </row>
    <row r="10811" spans="5:5" x14ac:dyDescent="0.25">
      <c r="E10811" s="5" t="s">
        <v>11332</v>
      </c>
    </row>
    <row r="10812" spans="5:5" x14ac:dyDescent="0.25">
      <c r="E10812" s="5" t="s">
        <v>11333</v>
      </c>
    </row>
    <row r="10813" spans="5:5" x14ac:dyDescent="0.25">
      <c r="E10813" s="5" t="s">
        <v>11334</v>
      </c>
    </row>
    <row r="10814" spans="5:5" x14ac:dyDescent="0.25">
      <c r="E10814" s="5" t="s">
        <v>11335</v>
      </c>
    </row>
    <row r="10815" spans="5:5" x14ac:dyDescent="0.25">
      <c r="E10815" s="5" t="s">
        <v>11336</v>
      </c>
    </row>
    <row r="10816" spans="5:5" x14ac:dyDescent="0.25">
      <c r="E10816" s="5" t="s">
        <v>11337</v>
      </c>
    </row>
    <row r="10817" spans="5:5" x14ac:dyDescent="0.25">
      <c r="E10817" s="5" t="s">
        <v>11338</v>
      </c>
    </row>
    <row r="10818" spans="5:5" x14ac:dyDescent="0.25">
      <c r="E10818" s="5" t="s">
        <v>11339</v>
      </c>
    </row>
    <row r="10819" spans="5:5" x14ac:dyDescent="0.25">
      <c r="E10819" s="5" t="s">
        <v>11340</v>
      </c>
    </row>
    <row r="10820" spans="5:5" x14ac:dyDescent="0.25">
      <c r="E10820" s="5" t="s">
        <v>11341</v>
      </c>
    </row>
    <row r="10821" spans="5:5" x14ac:dyDescent="0.25">
      <c r="E10821" s="5" t="s">
        <v>11342</v>
      </c>
    </row>
    <row r="10822" spans="5:5" x14ac:dyDescent="0.25">
      <c r="E10822" s="5" t="s">
        <v>11343</v>
      </c>
    </row>
    <row r="10823" spans="5:5" x14ac:dyDescent="0.25">
      <c r="E10823" s="5" t="s">
        <v>11344</v>
      </c>
    </row>
    <row r="10824" spans="5:5" x14ac:dyDescent="0.25">
      <c r="E10824" s="5" t="s">
        <v>11345</v>
      </c>
    </row>
    <row r="10825" spans="5:5" x14ac:dyDescent="0.25">
      <c r="E10825" s="5" t="s">
        <v>11346</v>
      </c>
    </row>
    <row r="10826" spans="5:5" x14ac:dyDescent="0.25">
      <c r="E10826" s="5" t="s">
        <v>11347</v>
      </c>
    </row>
    <row r="10827" spans="5:5" x14ac:dyDescent="0.25">
      <c r="E10827" s="5" t="s">
        <v>11348</v>
      </c>
    </row>
    <row r="10828" spans="5:5" x14ac:dyDescent="0.25">
      <c r="E10828" s="5" t="s">
        <v>11349</v>
      </c>
    </row>
    <row r="10829" spans="5:5" x14ac:dyDescent="0.25">
      <c r="E10829" s="5" t="s">
        <v>11350</v>
      </c>
    </row>
    <row r="10830" spans="5:5" x14ac:dyDescent="0.25">
      <c r="E10830" s="5" t="s">
        <v>11351</v>
      </c>
    </row>
    <row r="10831" spans="5:5" x14ac:dyDescent="0.25">
      <c r="E10831" s="5" t="s">
        <v>11352</v>
      </c>
    </row>
    <row r="10832" spans="5:5" x14ac:dyDescent="0.25">
      <c r="E10832" s="5" t="s">
        <v>11353</v>
      </c>
    </row>
    <row r="10833" spans="5:5" x14ac:dyDescent="0.25">
      <c r="E10833" s="5" t="s">
        <v>11354</v>
      </c>
    </row>
    <row r="10834" spans="5:5" x14ac:dyDescent="0.25">
      <c r="E10834" s="5" t="s">
        <v>11355</v>
      </c>
    </row>
    <row r="10835" spans="5:5" x14ac:dyDescent="0.25">
      <c r="E10835" s="5" t="s">
        <v>11356</v>
      </c>
    </row>
    <row r="10836" spans="5:5" x14ac:dyDescent="0.25">
      <c r="E10836" s="5" t="s">
        <v>11357</v>
      </c>
    </row>
    <row r="10837" spans="5:5" x14ac:dyDescent="0.25">
      <c r="E10837" s="5" t="s">
        <v>11358</v>
      </c>
    </row>
    <row r="10838" spans="5:5" x14ac:dyDescent="0.25">
      <c r="E10838" s="5" t="s">
        <v>11359</v>
      </c>
    </row>
    <row r="10839" spans="5:5" x14ac:dyDescent="0.25">
      <c r="E10839" s="5" t="s">
        <v>11360</v>
      </c>
    </row>
    <row r="10840" spans="5:5" x14ac:dyDescent="0.25">
      <c r="E10840" s="5" t="s">
        <v>11361</v>
      </c>
    </row>
    <row r="10841" spans="5:5" x14ac:dyDescent="0.25">
      <c r="E10841" s="5" t="s">
        <v>11362</v>
      </c>
    </row>
    <row r="10842" spans="5:5" x14ac:dyDescent="0.25">
      <c r="E10842" s="5" t="s">
        <v>11363</v>
      </c>
    </row>
    <row r="10843" spans="5:5" x14ac:dyDescent="0.25">
      <c r="E10843" s="5" t="s">
        <v>11364</v>
      </c>
    </row>
    <row r="10844" spans="5:5" x14ac:dyDescent="0.25">
      <c r="E10844" s="5" t="s">
        <v>11365</v>
      </c>
    </row>
    <row r="10845" spans="5:5" x14ac:dyDescent="0.25">
      <c r="E10845" s="5" t="s">
        <v>11366</v>
      </c>
    </row>
    <row r="10846" spans="5:5" x14ac:dyDescent="0.25">
      <c r="E10846" s="5" t="s">
        <v>11367</v>
      </c>
    </row>
    <row r="10847" spans="5:5" x14ac:dyDescent="0.25">
      <c r="E10847" s="5" t="s">
        <v>11368</v>
      </c>
    </row>
    <row r="10848" spans="5:5" x14ac:dyDescent="0.25">
      <c r="E10848" s="5" t="s">
        <v>11369</v>
      </c>
    </row>
    <row r="10849" spans="5:5" x14ac:dyDescent="0.25">
      <c r="E10849" s="5" t="s">
        <v>11370</v>
      </c>
    </row>
    <row r="10850" spans="5:5" x14ac:dyDescent="0.25">
      <c r="E10850" s="5" t="s">
        <v>11371</v>
      </c>
    </row>
    <row r="10851" spans="5:5" x14ac:dyDescent="0.25">
      <c r="E10851" s="5" t="s">
        <v>11372</v>
      </c>
    </row>
    <row r="10852" spans="5:5" x14ac:dyDescent="0.25">
      <c r="E10852" s="5" t="s">
        <v>11373</v>
      </c>
    </row>
    <row r="10853" spans="5:5" x14ac:dyDescent="0.25">
      <c r="E10853" s="5" t="s">
        <v>11374</v>
      </c>
    </row>
    <row r="10854" spans="5:5" x14ac:dyDescent="0.25">
      <c r="E10854" s="5" t="s">
        <v>11375</v>
      </c>
    </row>
    <row r="10855" spans="5:5" x14ac:dyDescent="0.25">
      <c r="E10855" s="5" t="s">
        <v>11376</v>
      </c>
    </row>
    <row r="10856" spans="5:5" x14ac:dyDescent="0.25">
      <c r="E10856" s="5" t="s">
        <v>11377</v>
      </c>
    </row>
    <row r="10857" spans="5:5" x14ac:dyDescent="0.25">
      <c r="E10857" s="5" t="s">
        <v>11378</v>
      </c>
    </row>
    <row r="10858" spans="5:5" x14ac:dyDescent="0.25">
      <c r="E10858" s="5" t="s">
        <v>11379</v>
      </c>
    </row>
    <row r="10859" spans="5:5" x14ac:dyDescent="0.25">
      <c r="E10859" s="5" t="s">
        <v>11380</v>
      </c>
    </row>
    <row r="10860" spans="5:5" x14ac:dyDescent="0.25">
      <c r="E10860" s="5" t="s">
        <v>11381</v>
      </c>
    </row>
    <row r="10861" spans="5:5" x14ac:dyDescent="0.25">
      <c r="E10861" s="5" t="s">
        <v>11382</v>
      </c>
    </row>
    <row r="10862" spans="5:5" x14ac:dyDescent="0.25">
      <c r="E10862" s="5" t="s">
        <v>11383</v>
      </c>
    </row>
    <row r="10863" spans="5:5" x14ac:dyDescent="0.25">
      <c r="E10863" s="5" t="s">
        <v>11384</v>
      </c>
    </row>
    <row r="10864" spans="5:5" x14ac:dyDescent="0.25">
      <c r="E10864" s="5" t="s">
        <v>11385</v>
      </c>
    </row>
    <row r="10865" spans="5:5" x14ac:dyDescent="0.25">
      <c r="E10865" s="5" t="s">
        <v>11386</v>
      </c>
    </row>
    <row r="10866" spans="5:5" x14ac:dyDescent="0.25">
      <c r="E10866" s="5" t="s">
        <v>11387</v>
      </c>
    </row>
    <row r="10867" spans="5:5" x14ac:dyDescent="0.25">
      <c r="E10867" s="5" t="s">
        <v>11388</v>
      </c>
    </row>
    <row r="10868" spans="5:5" x14ac:dyDescent="0.25">
      <c r="E10868" s="5" t="s">
        <v>11389</v>
      </c>
    </row>
    <row r="10869" spans="5:5" x14ac:dyDescent="0.25">
      <c r="E10869" s="5" t="s">
        <v>11390</v>
      </c>
    </row>
    <row r="10870" spans="5:5" x14ac:dyDescent="0.25">
      <c r="E10870" s="5" t="s">
        <v>11391</v>
      </c>
    </row>
    <row r="10871" spans="5:5" x14ac:dyDescent="0.25">
      <c r="E10871" s="5" t="s">
        <v>11392</v>
      </c>
    </row>
    <row r="10872" spans="5:5" x14ac:dyDescent="0.25">
      <c r="E10872" s="5" t="s">
        <v>11393</v>
      </c>
    </row>
    <row r="10873" spans="5:5" x14ac:dyDescent="0.25">
      <c r="E10873" s="5" t="s">
        <v>11394</v>
      </c>
    </row>
    <row r="10874" spans="5:5" x14ac:dyDescent="0.25">
      <c r="E10874" s="5" t="s">
        <v>11395</v>
      </c>
    </row>
    <row r="10875" spans="5:5" x14ac:dyDescent="0.25">
      <c r="E10875" s="5" t="s">
        <v>11396</v>
      </c>
    </row>
    <row r="10876" spans="5:5" x14ac:dyDescent="0.25">
      <c r="E10876" s="5" t="s">
        <v>11397</v>
      </c>
    </row>
    <row r="10877" spans="5:5" x14ac:dyDescent="0.25">
      <c r="E10877" s="5" t="s">
        <v>11398</v>
      </c>
    </row>
    <row r="10878" spans="5:5" x14ac:dyDescent="0.25">
      <c r="E10878" s="5" t="s">
        <v>11399</v>
      </c>
    </row>
    <row r="10879" spans="5:5" x14ac:dyDescent="0.25">
      <c r="E10879" s="5" t="s">
        <v>11400</v>
      </c>
    </row>
    <row r="10880" spans="5:5" x14ac:dyDescent="0.25">
      <c r="E10880" s="5" t="s">
        <v>11401</v>
      </c>
    </row>
    <row r="10881" spans="5:5" x14ac:dyDescent="0.25">
      <c r="E10881" s="5" t="s">
        <v>11402</v>
      </c>
    </row>
    <row r="10882" spans="5:5" x14ac:dyDescent="0.25">
      <c r="E10882" s="5" t="s">
        <v>11403</v>
      </c>
    </row>
    <row r="10883" spans="5:5" x14ac:dyDescent="0.25">
      <c r="E10883" s="5" t="s">
        <v>11404</v>
      </c>
    </row>
    <row r="10884" spans="5:5" x14ac:dyDescent="0.25">
      <c r="E10884" s="5" t="s">
        <v>11405</v>
      </c>
    </row>
    <row r="10885" spans="5:5" x14ac:dyDescent="0.25">
      <c r="E10885" s="5" t="s">
        <v>11406</v>
      </c>
    </row>
    <row r="10886" spans="5:5" x14ac:dyDescent="0.25">
      <c r="E10886" s="5" t="s">
        <v>11407</v>
      </c>
    </row>
    <row r="10887" spans="5:5" x14ac:dyDescent="0.25">
      <c r="E10887" s="5" t="s">
        <v>11408</v>
      </c>
    </row>
    <row r="10888" spans="5:5" x14ac:dyDescent="0.25">
      <c r="E10888" s="5" t="s">
        <v>11409</v>
      </c>
    </row>
    <row r="10889" spans="5:5" x14ac:dyDescent="0.25">
      <c r="E10889" s="5" t="s">
        <v>11410</v>
      </c>
    </row>
    <row r="10890" spans="5:5" x14ac:dyDescent="0.25">
      <c r="E10890" s="5" t="s">
        <v>11411</v>
      </c>
    </row>
    <row r="10891" spans="5:5" x14ac:dyDescent="0.25">
      <c r="E10891" s="5" t="s">
        <v>11412</v>
      </c>
    </row>
    <row r="10892" spans="5:5" x14ac:dyDescent="0.25">
      <c r="E10892" s="5" t="s">
        <v>11413</v>
      </c>
    </row>
    <row r="10893" spans="5:5" x14ac:dyDescent="0.25">
      <c r="E10893" s="5" t="s">
        <v>11414</v>
      </c>
    </row>
    <row r="10894" spans="5:5" x14ac:dyDescent="0.25">
      <c r="E10894" s="5" t="s">
        <v>11415</v>
      </c>
    </row>
    <row r="10895" spans="5:5" x14ac:dyDescent="0.25">
      <c r="E10895" s="5" t="s">
        <v>11416</v>
      </c>
    </row>
    <row r="10896" spans="5:5" x14ac:dyDescent="0.25">
      <c r="E10896" s="5" t="s">
        <v>11417</v>
      </c>
    </row>
    <row r="10897" spans="5:5" x14ac:dyDescent="0.25">
      <c r="E10897" s="5" t="s">
        <v>11418</v>
      </c>
    </row>
    <row r="10898" spans="5:5" x14ac:dyDescent="0.25">
      <c r="E10898" s="5" t="s">
        <v>11419</v>
      </c>
    </row>
    <row r="10899" spans="5:5" x14ac:dyDescent="0.25">
      <c r="E10899" s="5" t="s">
        <v>11420</v>
      </c>
    </row>
    <row r="10900" spans="5:5" x14ac:dyDescent="0.25">
      <c r="E10900" s="5" t="s">
        <v>11421</v>
      </c>
    </row>
    <row r="10901" spans="5:5" x14ac:dyDescent="0.25">
      <c r="E10901" s="5" t="s">
        <v>11422</v>
      </c>
    </row>
    <row r="10902" spans="5:5" x14ac:dyDescent="0.25">
      <c r="E10902" s="5" t="s">
        <v>11423</v>
      </c>
    </row>
    <row r="10903" spans="5:5" x14ac:dyDescent="0.25">
      <c r="E10903" s="5" t="s">
        <v>11424</v>
      </c>
    </row>
    <row r="10904" spans="5:5" x14ac:dyDescent="0.25">
      <c r="E10904" s="5" t="s">
        <v>11425</v>
      </c>
    </row>
    <row r="10905" spans="5:5" x14ac:dyDescent="0.25">
      <c r="E10905" s="5" t="s">
        <v>11426</v>
      </c>
    </row>
    <row r="10906" spans="5:5" x14ac:dyDescent="0.25">
      <c r="E10906" s="5" t="s">
        <v>11427</v>
      </c>
    </row>
    <row r="10907" spans="5:5" x14ac:dyDescent="0.25">
      <c r="E10907" s="5" t="s">
        <v>11428</v>
      </c>
    </row>
    <row r="10908" spans="5:5" x14ac:dyDescent="0.25">
      <c r="E10908" s="5" t="s">
        <v>11429</v>
      </c>
    </row>
    <row r="10909" spans="5:5" x14ac:dyDescent="0.25">
      <c r="E10909" s="5" t="s">
        <v>11430</v>
      </c>
    </row>
    <row r="10910" spans="5:5" x14ac:dyDescent="0.25">
      <c r="E10910" s="5" t="s">
        <v>11431</v>
      </c>
    </row>
    <row r="10911" spans="5:5" x14ac:dyDescent="0.25">
      <c r="E10911" s="5" t="s">
        <v>11432</v>
      </c>
    </row>
    <row r="10912" spans="5:5" x14ac:dyDescent="0.25">
      <c r="E10912" s="5" t="s">
        <v>11433</v>
      </c>
    </row>
    <row r="10913" spans="5:5" x14ac:dyDescent="0.25">
      <c r="E10913" s="5" t="s">
        <v>11434</v>
      </c>
    </row>
    <row r="10914" spans="5:5" x14ac:dyDescent="0.25">
      <c r="E10914" s="5" t="s">
        <v>11435</v>
      </c>
    </row>
    <row r="10915" spans="5:5" x14ac:dyDescent="0.25">
      <c r="E10915" s="5" t="s">
        <v>11436</v>
      </c>
    </row>
    <row r="10916" spans="5:5" x14ac:dyDescent="0.25">
      <c r="E10916" s="5" t="s">
        <v>11437</v>
      </c>
    </row>
    <row r="10917" spans="5:5" x14ac:dyDescent="0.25">
      <c r="E10917" s="5" t="s">
        <v>11438</v>
      </c>
    </row>
    <row r="10918" spans="5:5" x14ac:dyDescent="0.25">
      <c r="E10918" s="5" t="s">
        <v>11439</v>
      </c>
    </row>
    <row r="10919" spans="5:5" x14ac:dyDescent="0.25">
      <c r="E10919" s="5" t="s">
        <v>11440</v>
      </c>
    </row>
    <row r="10920" spans="5:5" x14ac:dyDescent="0.25">
      <c r="E10920" s="5" t="s">
        <v>11441</v>
      </c>
    </row>
    <row r="10921" spans="5:5" x14ac:dyDescent="0.25">
      <c r="E10921" s="5" t="s">
        <v>11442</v>
      </c>
    </row>
    <row r="10922" spans="5:5" x14ac:dyDescent="0.25">
      <c r="E10922" s="5" t="s">
        <v>11443</v>
      </c>
    </row>
    <row r="10923" spans="5:5" x14ac:dyDescent="0.25">
      <c r="E10923" s="5" t="s">
        <v>11444</v>
      </c>
    </row>
    <row r="10924" spans="5:5" x14ac:dyDescent="0.25">
      <c r="E10924" s="5" t="s">
        <v>11445</v>
      </c>
    </row>
    <row r="10925" spans="5:5" x14ac:dyDescent="0.25">
      <c r="E10925" s="5" t="s">
        <v>11446</v>
      </c>
    </row>
    <row r="10926" spans="5:5" x14ac:dyDescent="0.25">
      <c r="E10926" s="5" t="s">
        <v>11447</v>
      </c>
    </row>
    <row r="10927" spans="5:5" x14ac:dyDescent="0.25">
      <c r="E10927" s="5" t="s">
        <v>11448</v>
      </c>
    </row>
    <row r="10928" spans="5:5" x14ac:dyDescent="0.25">
      <c r="E10928" s="5" t="s">
        <v>11449</v>
      </c>
    </row>
    <row r="10929" spans="5:5" x14ac:dyDescent="0.25">
      <c r="E10929" s="5" t="s">
        <v>11450</v>
      </c>
    </row>
    <row r="10930" spans="5:5" x14ac:dyDescent="0.25">
      <c r="E10930" s="5" t="s">
        <v>11451</v>
      </c>
    </row>
    <row r="10931" spans="5:5" x14ac:dyDescent="0.25">
      <c r="E10931" s="5" t="s">
        <v>11452</v>
      </c>
    </row>
    <row r="10932" spans="5:5" x14ac:dyDescent="0.25">
      <c r="E10932" s="5" t="s">
        <v>11453</v>
      </c>
    </row>
    <row r="10933" spans="5:5" x14ac:dyDescent="0.25">
      <c r="E10933" s="5" t="s">
        <v>11454</v>
      </c>
    </row>
    <row r="10934" spans="5:5" x14ac:dyDescent="0.25">
      <c r="E10934" s="5" t="s">
        <v>11455</v>
      </c>
    </row>
    <row r="10935" spans="5:5" x14ac:dyDescent="0.25">
      <c r="E10935" s="5" t="s">
        <v>11456</v>
      </c>
    </row>
    <row r="10936" spans="5:5" x14ac:dyDescent="0.25">
      <c r="E10936" s="5" t="s">
        <v>11457</v>
      </c>
    </row>
    <row r="10937" spans="5:5" x14ac:dyDescent="0.25">
      <c r="E10937" s="5" t="s">
        <v>11458</v>
      </c>
    </row>
    <row r="10938" spans="5:5" x14ac:dyDescent="0.25">
      <c r="E10938" s="5" t="s">
        <v>11459</v>
      </c>
    </row>
    <row r="10939" spans="5:5" x14ac:dyDescent="0.25">
      <c r="E10939" s="5" t="s">
        <v>11460</v>
      </c>
    </row>
    <row r="10940" spans="5:5" x14ac:dyDescent="0.25">
      <c r="E10940" s="5" t="s">
        <v>11461</v>
      </c>
    </row>
    <row r="10941" spans="5:5" x14ac:dyDescent="0.25">
      <c r="E10941" s="5" t="s">
        <v>11462</v>
      </c>
    </row>
    <row r="10942" spans="5:5" x14ac:dyDescent="0.25">
      <c r="E10942" s="5" t="s">
        <v>11463</v>
      </c>
    </row>
    <row r="10943" spans="5:5" x14ac:dyDescent="0.25">
      <c r="E10943" s="5" t="s">
        <v>11464</v>
      </c>
    </row>
    <row r="10944" spans="5:5" x14ac:dyDescent="0.25">
      <c r="E10944" s="5" t="s">
        <v>11465</v>
      </c>
    </row>
    <row r="10945" spans="5:5" x14ac:dyDescent="0.25">
      <c r="E10945" s="5" t="s">
        <v>11466</v>
      </c>
    </row>
    <row r="10946" spans="5:5" x14ac:dyDescent="0.25">
      <c r="E10946" s="5" t="s">
        <v>11467</v>
      </c>
    </row>
    <row r="10947" spans="5:5" x14ac:dyDescent="0.25">
      <c r="E10947" s="5" t="s">
        <v>11468</v>
      </c>
    </row>
    <row r="10948" spans="5:5" x14ac:dyDescent="0.25">
      <c r="E10948" s="5" t="s">
        <v>11469</v>
      </c>
    </row>
    <row r="10949" spans="5:5" x14ac:dyDescent="0.25">
      <c r="E10949" s="5" t="s">
        <v>11470</v>
      </c>
    </row>
    <row r="10950" spans="5:5" x14ac:dyDescent="0.25">
      <c r="E10950" s="5" t="s">
        <v>11471</v>
      </c>
    </row>
    <row r="10951" spans="5:5" x14ac:dyDescent="0.25">
      <c r="E10951" s="5" t="s">
        <v>11472</v>
      </c>
    </row>
    <row r="10952" spans="5:5" x14ac:dyDescent="0.25">
      <c r="E10952" s="5" t="s">
        <v>11473</v>
      </c>
    </row>
    <row r="10953" spans="5:5" x14ac:dyDescent="0.25">
      <c r="E10953" s="5" t="s">
        <v>11474</v>
      </c>
    </row>
    <row r="10954" spans="5:5" x14ac:dyDescent="0.25">
      <c r="E10954" s="5" t="s">
        <v>11475</v>
      </c>
    </row>
    <row r="10955" spans="5:5" x14ac:dyDescent="0.25">
      <c r="E10955" s="5" t="s">
        <v>11476</v>
      </c>
    </row>
    <row r="10956" spans="5:5" x14ac:dyDescent="0.25">
      <c r="E10956" s="5" t="s">
        <v>11477</v>
      </c>
    </row>
    <row r="10957" spans="5:5" x14ac:dyDescent="0.25">
      <c r="E10957" s="5" t="s">
        <v>11478</v>
      </c>
    </row>
    <row r="10958" spans="5:5" x14ac:dyDescent="0.25">
      <c r="E10958" s="5" t="s">
        <v>11479</v>
      </c>
    </row>
    <row r="10959" spans="5:5" x14ac:dyDescent="0.25">
      <c r="E10959" s="5" t="s">
        <v>11480</v>
      </c>
    </row>
    <row r="10960" spans="5:5" x14ac:dyDescent="0.25">
      <c r="E10960" s="5" t="s">
        <v>11481</v>
      </c>
    </row>
    <row r="10961" spans="5:5" x14ac:dyDescent="0.25">
      <c r="E10961" s="5" t="s">
        <v>11482</v>
      </c>
    </row>
    <row r="10962" spans="5:5" x14ac:dyDescent="0.25">
      <c r="E10962" s="5" t="s">
        <v>11483</v>
      </c>
    </row>
    <row r="10963" spans="5:5" x14ac:dyDescent="0.25">
      <c r="E10963" s="5" t="s">
        <v>11484</v>
      </c>
    </row>
    <row r="10964" spans="5:5" x14ac:dyDescent="0.25">
      <c r="E10964" s="5" t="s">
        <v>11485</v>
      </c>
    </row>
    <row r="10965" spans="5:5" x14ac:dyDescent="0.25">
      <c r="E10965" s="5" t="s">
        <v>11486</v>
      </c>
    </row>
    <row r="10966" spans="5:5" x14ac:dyDescent="0.25">
      <c r="E10966" s="5" t="s">
        <v>11487</v>
      </c>
    </row>
    <row r="10967" spans="5:5" x14ac:dyDescent="0.25">
      <c r="E10967" s="5" t="s">
        <v>11488</v>
      </c>
    </row>
    <row r="10968" spans="5:5" x14ac:dyDescent="0.25">
      <c r="E10968" s="5" t="s">
        <v>11489</v>
      </c>
    </row>
    <row r="10969" spans="5:5" x14ac:dyDescent="0.25">
      <c r="E10969" s="5" t="s">
        <v>11490</v>
      </c>
    </row>
    <row r="10970" spans="5:5" x14ac:dyDescent="0.25">
      <c r="E10970" s="5" t="s">
        <v>11491</v>
      </c>
    </row>
    <row r="10971" spans="5:5" x14ac:dyDescent="0.25">
      <c r="E10971" s="5" t="s">
        <v>11492</v>
      </c>
    </row>
    <row r="10972" spans="5:5" x14ac:dyDescent="0.25">
      <c r="E10972" s="5" t="s">
        <v>11493</v>
      </c>
    </row>
    <row r="10973" spans="5:5" x14ac:dyDescent="0.25">
      <c r="E10973" s="5" t="s">
        <v>11494</v>
      </c>
    </row>
    <row r="10974" spans="5:5" x14ac:dyDescent="0.25">
      <c r="E10974" s="5" t="s">
        <v>11495</v>
      </c>
    </row>
    <row r="10975" spans="5:5" x14ac:dyDescent="0.25">
      <c r="E10975" s="5" t="s">
        <v>11496</v>
      </c>
    </row>
    <row r="10976" spans="5:5" x14ac:dyDescent="0.25">
      <c r="E10976" s="5" t="s">
        <v>11497</v>
      </c>
    </row>
    <row r="10977" spans="5:5" x14ac:dyDescent="0.25">
      <c r="E10977" s="5" t="s">
        <v>11498</v>
      </c>
    </row>
    <row r="10978" spans="5:5" x14ac:dyDescent="0.25">
      <c r="E10978" s="5" t="s">
        <v>11499</v>
      </c>
    </row>
    <row r="10979" spans="5:5" x14ac:dyDescent="0.25">
      <c r="E10979" s="5" t="s">
        <v>11500</v>
      </c>
    </row>
    <row r="10980" spans="5:5" x14ac:dyDescent="0.25">
      <c r="E10980" s="5" t="s">
        <v>11501</v>
      </c>
    </row>
    <row r="10981" spans="5:5" x14ac:dyDescent="0.25">
      <c r="E10981" s="5" t="s">
        <v>11502</v>
      </c>
    </row>
    <row r="10982" spans="5:5" x14ac:dyDescent="0.25">
      <c r="E10982" s="5" t="s">
        <v>11503</v>
      </c>
    </row>
    <row r="10983" spans="5:5" x14ac:dyDescent="0.25">
      <c r="E10983" s="5" t="s">
        <v>11504</v>
      </c>
    </row>
    <row r="10984" spans="5:5" x14ac:dyDescent="0.25">
      <c r="E10984" s="5" t="s">
        <v>11505</v>
      </c>
    </row>
    <row r="10985" spans="5:5" x14ac:dyDescent="0.25">
      <c r="E10985" s="5" t="s">
        <v>11506</v>
      </c>
    </row>
    <row r="10986" spans="5:5" x14ac:dyDescent="0.25">
      <c r="E10986" s="5" t="s">
        <v>11507</v>
      </c>
    </row>
    <row r="10987" spans="5:5" x14ac:dyDescent="0.25">
      <c r="E10987" s="5" t="s">
        <v>11508</v>
      </c>
    </row>
    <row r="10988" spans="5:5" x14ac:dyDescent="0.25">
      <c r="E10988" s="5" t="s">
        <v>11509</v>
      </c>
    </row>
    <row r="10989" spans="5:5" x14ac:dyDescent="0.25">
      <c r="E10989" s="5" t="s">
        <v>11510</v>
      </c>
    </row>
    <row r="10990" spans="5:5" x14ac:dyDescent="0.25">
      <c r="E10990" s="5" t="s">
        <v>11511</v>
      </c>
    </row>
    <row r="10991" spans="5:5" x14ac:dyDescent="0.25">
      <c r="E10991" s="5" t="s">
        <v>11512</v>
      </c>
    </row>
    <row r="10992" spans="5:5" x14ac:dyDescent="0.25">
      <c r="E10992" s="5" t="s">
        <v>11513</v>
      </c>
    </row>
    <row r="10993" spans="5:5" x14ac:dyDescent="0.25">
      <c r="E10993" s="5" t="s">
        <v>11514</v>
      </c>
    </row>
    <row r="10994" spans="5:5" x14ac:dyDescent="0.25">
      <c r="E10994" s="5" t="s">
        <v>11515</v>
      </c>
    </row>
    <row r="10995" spans="5:5" x14ac:dyDescent="0.25">
      <c r="E10995" s="5" t="s">
        <v>11516</v>
      </c>
    </row>
    <row r="10996" spans="5:5" x14ac:dyDescent="0.25">
      <c r="E10996" s="5" t="s">
        <v>11517</v>
      </c>
    </row>
    <row r="10997" spans="5:5" x14ac:dyDescent="0.25">
      <c r="E10997" s="5" t="s">
        <v>11518</v>
      </c>
    </row>
    <row r="10998" spans="5:5" x14ac:dyDescent="0.25">
      <c r="E10998" s="5" t="s">
        <v>11519</v>
      </c>
    </row>
    <row r="10999" spans="5:5" x14ac:dyDescent="0.25">
      <c r="E10999" s="5" t="s">
        <v>11520</v>
      </c>
    </row>
    <row r="11000" spans="5:5" x14ac:dyDescent="0.25">
      <c r="E11000" s="5" t="s">
        <v>11521</v>
      </c>
    </row>
    <row r="11001" spans="5:5" x14ac:dyDescent="0.25">
      <c r="E11001" s="5" t="s">
        <v>11522</v>
      </c>
    </row>
    <row r="11002" spans="5:5" x14ac:dyDescent="0.25">
      <c r="E11002" s="5" t="s">
        <v>11523</v>
      </c>
    </row>
    <row r="11003" spans="5:5" x14ac:dyDescent="0.25">
      <c r="E11003" s="5" t="s">
        <v>11524</v>
      </c>
    </row>
    <row r="11004" spans="5:5" x14ac:dyDescent="0.25">
      <c r="E11004" s="5" t="s">
        <v>11525</v>
      </c>
    </row>
    <row r="11005" spans="5:5" x14ac:dyDescent="0.25">
      <c r="E11005" s="5" t="s">
        <v>11526</v>
      </c>
    </row>
    <row r="11006" spans="5:5" x14ac:dyDescent="0.25">
      <c r="E11006" s="5" t="s">
        <v>11527</v>
      </c>
    </row>
    <row r="11007" spans="5:5" x14ac:dyDescent="0.25">
      <c r="E11007" s="5" t="s">
        <v>11528</v>
      </c>
    </row>
    <row r="11008" spans="5:5" x14ac:dyDescent="0.25">
      <c r="E11008" s="5" t="s">
        <v>11529</v>
      </c>
    </row>
    <row r="11009" spans="5:5" x14ac:dyDescent="0.25">
      <c r="E11009" s="5" t="s">
        <v>11530</v>
      </c>
    </row>
    <row r="11010" spans="5:5" x14ac:dyDescent="0.25">
      <c r="E11010" s="5" t="s">
        <v>11531</v>
      </c>
    </row>
    <row r="11011" spans="5:5" x14ac:dyDescent="0.25">
      <c r="E11011" s="5" t="s">
        <v>11532</v>
      </c>
    </row>
    <row r="11012" spans="5:5" x14ac:dyDescent="0.25">
      <c r="E11012" s="5" t="s">
        <v>11533</v>
      </c>
    </row>
    <row r="11013" spans="5:5" x14ac:dyDescent="0.25">
      <c r="E11013" s="5" t="s">
        <v>11534</v>
      </c>
    </row>
    <row r="11014" spans="5:5" x14ac:dyDescent="0.25">
      <c r="E11014" s="5" t="s">
        <v>11535</v>
      </c>
    </row>
    <row r="11015" spans="5:5" x14ac:dyDescent="0.25">
      <c r="E11015" s="5" t="s">
        <v>11536</v>
      </c>
    </row>
    <row r="11016" spans="5:5" x14ac:dyDescent="0.25">
      <c r="E11016" s="5" t="s">
        <v>11537</v>
      </c>
    </row>
    <row r="11017" spans="5:5" x14ac:dyDescent="0.25">
      <c r="E11017" s="5" t="s">
        <v>11538</v>
      </c>
    </row>
    <row r="11018" spans="5:5" x14ac:dyDescent="0.25">
      <c r="E11018" s="5" t="s">
        <v>11539</v>
      </c>
    </row>
    <row r="11019" spans="5:5" x14ac:dyDescent="0.25">
      <c r="E11019" s="5" t="s">
        <v>11540</v>
      </c>
    </row>
    <row r="11020" spans="5:5" x14ac:dyDescent="0.25">
      <c r="E11020" s="5" t="s">
        <v>11541</v>
      </c>
    </row>
    <row r="11021" spans="5:5" x14ac:dyDescent="0.25">
      <c r="E11021" s="5" t="s">
        <v>11542</v>
      </c>
    </row>
    <row r="11022" spans="5:5" x14ac:dyDescent="0.25">
      <c r="E11022" s="5" t="s">
        <v>11543</v>
      </c>
    </row>
    <row r="11023" spans="5:5" x14ac:dyDescent="0.25">
      <c r="E11023" s="5" t="s">
        <v>11544</v>
      </c>
    </row>
    <row r="11024" spans="5:5" x14ac:dyDescent="0.25">
      <c r="E11024" s="5" t="s">
        <v>11545</v>
      </c>
    </row>
    <row r="11025" spans="5:5" x14ac:dyDescent="0.25">
      <c r="E11025" s="5" t="s">
        <v>11546</v>
      </c>
    </row>
    <row r="11026" spans="5:5" x14ac:dyDescent="0.25">
      <c r="E11026" s="5" t="s">
        <v>11547</v>
      </c>
    </row>
    <row r="11027" spans="5:5" x14ac:dyDescent="0.25">
      <c r="E11027" s="5" t="s">
        <v>11548</v>
      </c>
    </row>
    <row r="11028" spans="5:5" x14ac:dyDescent="0.25">
      <c r="E11028" s="5" t="s">
        <v>11549</v>
      </c>
    </row>
    <row r="11029" spans="5:5" x14ac:dyDescent="0.25">
      <c r="E11029" s="5" t="s">
        <v>11550</v>
      </c>
    </row>
    <row r="11030" spans="5:5" x14ac:dyDescent="0.25">
      <c r="E11030" s="5" t="s">
        <v>11551</v>
      </c>
    </row>
    <row r="11031" spans="5:5" x14ac:dyDescent="0.25">
      <c r="E11031" s="5" t="s">
        <v>11552</v>
      </c>
    </row>
    <row r="11032" spans="5:5" x14ac:dyDescent="0.25">
      <c r="E11032" s="5" t="s">
        <v>11553</v>
      </c>
    </row>
    <row r="11033" spans="5:5" x14ac:dyDescent="0.25">
      <c r="E11033" s="5" t="s">
        <v>11554</v>
      </c>
    </row>
    <row r="11034" spans="5:5" x14ac:dyDescent="0.25">
      <c r="E11034" s="5" t="s">
        <v>11555</v>
      </c>
    </row>
    <row r="11035" spans="5:5" x14ac:dyDescent="0.25">
      <c r="E11035" s="5" t="s">
        <v>11556</v>
      </c>
    </row>
    <row r="11036" spans="5:5" x14ac:dyDescent="0.25">
      <c r="E11036" s="5" t="s">
        <v>11557</v>
      </c>
    </row>
    <row r="11037" spans="5:5" x14ac:dyDescent="0.25">
      <c r="E11037" s="5" t="s">
        <v>11558</v>
      </c>
    </row>
    <row r="11038" spans="5:5" x14ac:dyDescent="0.25">
      <c r="E11038" s="5" t="s">
        <v>11559</v>
      </c>
    </row>
    <row r="11039" spans="5:5" x14ac:dyDescent="0.25">
      <c r="E11039" s="5" t="s">
        <v>11560</v>
      </c>
    </row>
    <row r="11040" spans="5:5" x14ac:dyDescent="0.25">
      <c r="E11040" s="5" t="s">
        <v>11561</v>
      </c>
    </row>
    <row r="11041" spans="5:5" x14ac:dyDescent="0.25">
      <c r="E11041" s="5" t="s">
        <v>11562</v>
      </c>
    </row>
    <row r="11042" spans="5:5" x14ac:dyDescent="0.25">
      <c r="E11042" s="5" t="s">
        <v>11563</v>
      </c>
    </row>
    <row r="11043" spans="5:5" x14ac:dyDescent="0.25">
      <c r="E11043" s="5" t="s">
        <v>11564</v>
      </c>
    </row>
    <row r="11044" spans="5:5" x14ac:dyDescent="0.25">
      <c r="E11044" s="5" t="s">
        <v>11565</v>
      </c>
    </row>
    <row r="11045" spans="5:5" x14ac:dyDescent="0.25">
      <c r="E11045" s="5" t="s">
        <v>11566</v>
      </c>
    </row>
    <row r="11046" spans="5:5" x14ac:dyDescent="0.25">
      <c r="E11046" s="5" t="s">
        <v>11567</v>
      </c>
    </row>
    <row r="11047" spans="5:5" x14ac:dyDescent="0.25">
      <c r="E11047" s="5" t="s">
        <v>11568</v>
      </c>
    </row>
    <row r="11048" spans="5:5" x14ac:dyDescent="0.25">
      <c r="E11048" s="5" t="s">
        <v>11569</v>
      </c>
    </row>
    <row r="11049" spans="5:5" x14ac:dyDescent="0.25">
      <c r="E11049" s="5" t="s">
        <v>11570</v>
      </c>
    </row>
    <row r="11050" spans="5:5" x14ac:dyDescent="0.25">
      <c r="E11050" s="5" t="s">
        <v>11571</v>
      </c>
    </row>
    <row r="11051" spans="5:5" x14ac:dyDescent="0.25">
      <c r="E11051" s="5" t="s">
        <v>11572</v>
      </c>
    </row>
    <row r="11052" spans="5:5" x14ac:dyDescent="0.25">
      <c r="E11052" s="5" t="s">
        <v>11573</v>
      </c>
    </row>
    <row r="11053" spans="5:5" x14ac:dyDescent="0.25">
      <c r="E11053" s="5" t="s">
        <v>11574</v>
      </c>
    </row>
    <row r="11054" spans="5:5" x14ac:dyDescent="0.25">
      <c r="E11054" s="5" t="s">
        <v>11575</v>
      </c>
    </row>
    <row r="11055" spans="5:5" x14ac:dyDescent="0.25">
      <c r="E11055" s="5" t="s">
        <v>11576</v>
      </c>
    </row>
    <row r="11056" spans="5:5" x14ac:dyDescent="0.25">
      <c r="E11056" s="5" t="s">
        <v>11577</v>
      </c>
    </row>
    <row r="11057" spans="5:5" x14ac:dyDescent="0.25">
      <c r="E11057" s="5" t="s">
        <v>11578</v>
      </c>
    </row>
    <row r="11058" spans="5:5" x14ac:dyDescent="0.25">
      <c r="E11058" s="5" t="s">
        <v>11579</v>
      </c>
    </row>
    <row r="11059" spans="5:5" x14ac:dyDescent="0.25">
      <c r="E11059" s="5" t="s">
        <v>11580</v>
      </c>
    </row>
    <row r="11060" spans="5:5" x14ac:dyDescent="0.25">
      <c r="E11060" s="5" t="s">
        <v>11581</v>
      </c>
    </row>
    <row r="11061" spans="5:5" x14ac:dyDescent="0.25">
      <c r="E11061" s="5" t="s">
        <v>11582</v>
      </c>
    </row>
    <row r="11062" spans="5:5" x14ac:dyDescent="0.25">
      <c r="E11062" s="5" t="s">
        <v>11583</v>
      </c>
    </row>
    <row r="11063" spans="5:5" x14ac:dyDescent="0.25">
      <c r="E11063" s="5" t="s">
        <v>11584</v>
      </c>
    </row>
    <row r="11064" spans="5:5" x14ac:dyDescent="0.25">
      <c r="E11064" s="5" t="s">
        <v>11585</v>
      </c>
    </row>
    <row r="11065" spans="5:5" x14ac:dyDescent="0.25">
      <c r="E11065" s="5" t="s">
        <v>11586</v>
      </c>
    </row>
    <row r="11066" spans="5:5" x14ac:dyDescent="0.25">
      <c r="E11066" s="5" t="s">
        <v>11587</v>
      </c>
    </row>
    <row r="11067" spans="5:5" x14ac:dyDescent="0.25">
      <c r="E11067" s="5" t="s">
        <v>11588</v>
      </c>
    </row>
    <row r="11068" spans="5:5" x14ac:dyDescent="0.25">
      <c r="E11068" s="5" t="s">
        <v>11589</v>
      </c>
    </row>
    <row r="11069" spans="5:5" x14ac:dyDescent="0.25">
      <c r="E11069" s="5" t="s">
        <v>11590</v>
      </c>
    </row>
    <row r="11070" spans="5:5" x14ac:dyDescent="0.25">
      <c r="E11070" s="5" t="s">
        <v>11591</v>
      </c>
    </row>
    <row r="11071" spans="5:5" x14ac:dyDescent="0.25">
      <c r="E11071" s="5" t="s">
        <v>11592</v>
      </c>
    </row>
    <row r="11072" spans="5:5" x14ac:dyDescent="0.25">
      <c r="E11072" s="5" t="s">
        <v>11593</v>
      </c>
    </row>
    <row r="11073" spans="5:5" x14ac:dyDescent="0.25">
      <c r="E11073" s="5" t="s">
        <v>11594</v>
      </c>
    </row>
    <row r="11074" spans="5:5" x14ac:dyDescent="0.25">
      <c r="E11074" s="5" t="s">
        <v>11595</v>
      </c>
    </row>
    <row r="11075" spans="5:5" x14ac:dyDescent="0.25">
      <c r="E11075" s="5" t="s">
        <v>11596</v>
      </c>
    </row>
    <row r="11076" spans="5:5" x14ac:dyDescent="0.25">
      <c r="E11076" s="5" t="s">
        <v>11597</v>
      </c>
    </row>
    <row r="11077" spans="5:5" x14ac:dyDescent="0.25">
      <c r="E11077" s="5" t="s">
        <v>11598</v>
      </c>
    </row>
    <row r="11078" spans="5:5" x14ac:dyDescent="0.25">
      <c r="E11078" s="5" t="s">
        <v>11599</v>
      </c>
    </row>
    <row r="11079" spans="5:5" x14ac:dyDescent="0.25">
      <c r="E11079" s="5" t="s">
        <v>11600</v>
      </c>
    </row>
    <row r="11080" spans="5:5" x14ac:dyDescent="0.25">
      <c r="E11080" s="5" t="s">
        <v>11601</v>
      </c>
    </row>
    <row r="11081" spans="5:5" x14ac:dyDescent="0.25">
      <c r="E11081" s="5" t="s">
        <v>11602</v>
      </c>
    </row>
    <row r="11082" spans="5:5" x14ac:dyDescent="0.25">
      <c r="E11082" s="5" t="s">
        <v>11603</v>
      </c>
    </row>
    <row r="11083" spans="5:5" x14ac:dyDescent="0.25">
      <c r="E11083" s="5" t="s">
        <v>11604</v>
      </c>
    </row>
    <row r="11084" spans="5:5" x14ac:dyDescent="0.25">
      <c r="E11084" s="5" t="s">
        <v>11605</v>
      </c>
    </row>
    <row r="11085" spans="5:5" x14ac:dyDescent="0.25">
      <c r="E11085" s="5" t="s">
        <v>11606</v>
      </c>
    </row>
    <row r="11086" spans="5:5" x14ac:dyDescent="0.25">
      <c r="E11086" s="5" t="s">
        <v>11607</v>
      </c>
    </row>
    <row r="11087" spans="5:5" x14ac:dyDescent="0.25">
      <c r="E11087" s="5" t="s">
        <v>11608</v>
      </c>
    </row>
    <row r="11088" spans="5:5" x14ac:dyDescent="0.25">
      <c r="E11088" s="5" t="s">
        <v>11609</v>
      </c>
    </row>
    <row r="11089" spans="5:5" x14ac:dyDescent="0.25">
      <c r="E11089" s="5" t="s">
        <v>11610</v>
      </c>
    </row>
    <row r="11090" spans="5:5" x14ac:dyDescent="0.25">
      <c r="E11090" s="5" t="s">
        <v>11611</v>
      </c>
    </row>
    <row r="11091" spans="5:5" x14ac:dyDescent="0.25">
      <c r="E11091" s="5" t="s">
        <v>11612</v>
      </c>
    </row>
    <row r="11092" spans="5:5" x14ac:dyDescent="0.25">
      <c r="E11092" s="5" t="s">
        <v>11613</v>
      </c>
    </row>
    <row r="11093" spans="5:5" x14ac:dyDescent="0.25">
      <c r="E11093" s="5" t="s">
        <v>11614</v>
      </c>
    </row>
    <row r="11094" spans="5:5" x14ac:dyDescent="0.25">
      <c r="E11094" s="5" t="s">
        <v>11615</v>
      </c>
    </row>
    <row r="11095" spans="5:5" x14ac:dyDescent="0.25">
      <c r="E11095" s="5" t="s">
        <v>11616</v>
      </c>
    </row>
    <row r="11096" spans="5:5" x14ac:dyDescent="0.25">
      <c r="E11096" s="5" t="s">
        <v>11617</v>
      </c>
    </row>
    <row r="11097" spans="5:5" x14ac:dyDescent="0.25">
      <c r="E11097" s="5" t="s">
        <v>11618</v>
      </c>
    </row>
    <row r="11098" spans="5:5" x14ac:dyDescent="0.25">
      <c r="E11098" s="5" t="s">
        <v>11619</v>
      </c>
    </row>
    <row r="11099" spans="5:5" x14ac:dyDescent="0.25">
      <c r="E11099" s="5" t="s">
        <v>11620</v>
      </c>
    </row>
    <row r="11100" spans="5:5" x14ac:dyDescent="0.25">
      <c r="E11100" s="5" t="s">
        <v>11621</v>
      </c>
    </row>
    <row r="11101" spans="5:5" x14ac:dyDescent="0.25">
      <c r="E11101" s="5" t="s">
        <v>11622</v>
      </c>
    </row>
    <row r="11102" spans="5:5" x14ac:dyDescent="0.25">
      <c r="E11102" s="5" t="s">
        <v>11623</v>
      </c>
    </row>
    <row r="11103" spans="5:5" x14ac:dyDescent="0.25">
      <c r="E11103" s="5" t="s">
        <v>11624</v>
      </c>
    </row>
    <row r="11104" spans="5:5" x14ac:dyDescent="0.25">
      <c r="E11104" s="5" t="s">
        <v>11625</v>
      </c>
    </row>
    <row r="11105" spans="5:5" x14ac:dyDescent="0.25">
      <c r="E11105" s="5" t="s">
        <v>11626</v>
      </c>
    </row>
    <row r="11106" spans="5:5" x14ac:dyDescent="0.25">
      <c r="E11106" s="5" t="s">
        <v>11627</v>
      </c>
    </row>
    <row r="11107" spans="5:5" x14ac:dyDescent="0.25">
      <c r="E11107" s="5" t="s">
        <v>11628</v>
      </c>
    </row>
    <row r="11108" spans="5:5" x14ac:dyDescent="0.25">
      <c r="E11108" s="5" t="s">
        <v>11629</v>
      </c>
    </row>
    <row r="11109" spans="5:5" x14ac:dyDescent="0.25">
      <c r="E11109" s="5" t="s">
        <v>11630</v>
      </c>
    </row>
    <row r="11110" spans="5:5" x14ac:dyDescent="0.25">
      <c r="E11110" s="5" t="s">
        <v>11631</v>
      </c>
    </row>
    <row r="11111" spans="5:5" x14ac:dyDescent="0.25">
      <c r="E11111" s="5" t="s">
        <v>11632</v>
      </c>
    </row>
    <row r="11112" spans="5:5" x14ac:dyDescent="0.25">
      <c r="E11112" s="5" t="s">
        <v>11633</v>
      </c>
    </row>
    <row r="11113" spans="5:5" x14ac:dyDescent="0.25">
      <c r="E11113" s="5" t="s">
        <v>11634</v>
      </c>
    </row>
    <row r="11114" spans="5:5" x14ac:dyDescent="0.25">
      <c r="E11114" s="5" t="s">
        <v>11635</v>
      </c>
    </row>
    <row r="11115" spans="5:5" x14ac:dyDescent="0.25">
      <c r="E11115" s="5" t="s">
        <v>11636</v>
      </c>
    </row>
    <row r="11116" spans="5:5" x14ac:dyDescent="0.25">
      <c r="E11116" s="5" t="s">
        <v>11637</v>
      </c>
    </row>
    <row r="11117" spans="5:5" x14ac:dyDescent="0.25">
      <c r="E11117" s="5" t="s">
        <v>11638</v>
      </c>
    </row>
    <row r="11118" spans="5:5" x14ac:dyDescent="0.25">
      <c r="E11118" s="5" t="s">
        <v>11639</v>
      </c>
    </row>
    <row r="11119" spans="5:5" x14ac:dyDescent="0.25">
      <c r="E11119" s="5" t="s">
        <v>11640</v>
      </c>
    </row>
    <row r="11120" spans="5:5" x14ac:dyDescent="0.25">
      <c r="E11120" s="5" t="s">
        <v>11641</v>
      </c>
    </row>
    <row r="11121" spans="5:5" x14ac:dyDescent="0.25">
      <c r="E11121" s="5" t="s">
        <v>11642</v>
      </c>
    </row>
    <row r="11122" spans="5:5" x14ac:dyDescent="0.25">
      <c r="E11122" s="5" t="s">
        <v>11643</v>
      </c>
    </row>
    <row r="11123" spans="5:5" x14ac:dyDescent="0.25">
      <c r="E11123" s="5" t="s">
        <v>11644</v>
      </c>
    </row>
    <row r="11124" spans="5:5" x14ac:dyDescent="0.25">
      <c r="E11124" s="5" t="s">
        <v>11645</v>
      </c>
    </row>
    <row r="11125" spans="5:5" x14ac:dyDescent="0.25">
      <c r="E11125" s="5" t="s">
        <v>11646</v>
      </c>
    </row>
    <row r="11126" spans="5:5" x14ac:dyDescent="0.25">
      <c r="E11126" s="5" t="s">
        <v>11647</v>
      </c>
    </row>
    <row r="11127" spans="5:5" x14ac:dyDescent="0.25">
      <c r="E11127" s="5" t="s">
        <v>11648</v>
      </c>
    </row>
    <row r="11128" spans="5:5" x14ac:dyDescent="0.25">
      <c r="E11128" s="5" t="s">
        <v>11649</v>
      </c>
    </row>
    <row r="11129" spans="5:5" x14ac:dyDescent="0.25">
      <c r="E11129" s="5" t="s">
        <v>11650</v>
      </c>
    </row>
    <row r="11130" spans="5:5" x14ac:dyDescent="0.25">
      <c r="E11130" s="5" t="s">
        <v>11651</v>
      </c>
    </row>
    <row r="11131" spans="5:5" x14ac:dyDescent="0.25">
      <c r="E11131" s="5" t="s">
        <v>11652</v>
      </c>
    </row>
    <row r="11132" spans="5:5" x14ac:dyDescent="0.25">
      <c r="E11132" s="5" t="s">
        <v>11653</v>
      </c>
    </row>
    <row r="11133" spans="5:5" x14ac:dyDescent="0.25">
      <c r="E11133" s="5" t="s">
        <v>11654</v>
      </c>
    </row>
    <row r="11134" spans="5:5" x14ac:dyDescent="0.25">
      <c r="E11134" s="5" t="s">
        <v>11655</v>
      </c>
    </row>
    <row r="11135" spans="5:5" x14ac:dyDescent="0.25">
      <c r="E11135" s="5" t="s">
        <v>11656</v>
      </c>
    </row>
    <row r="11136" spans="5:5" x14ac:dyDescent="0.25">
      <c r="E11136" s="5" t="s">
        <v>11657</v>
      </c>
    </row>
    <row r="11137" spans="5:5" x14ac:dyDescent="0.25">
      <c r="E11137" s="5" t="s">
        <v>11658</v>
      </c>
    </row>
    <row r="11138" spans="5:5" x14ac:dyDescent="0.25">
      <c r="E11138" s="5" t="s">
        <v>11659</v>
      </c>
    </row>
    <row r="11139" spans="5:5" x14ac:dyDescent="0.25">
      <c r="E11139" s="5" t="s">
        <v>11660</v>
      </c>
    </row>
    <row r="11140" spans="5:5" x14ac:dyDescent="0.25">
      <c r="E11140" s="5" t="s">
        <v>11661</v>
      </c>
    </row>
    <row r="11141" spans="5:5" x14ac:dyDescent="0.25">
      <c r="E11141" s="5" t="s">
        <v>11662</v>
      </c>
    </row>
    <row r="11142" spans="5:5" x14ac:dyDescent="0.25">
      <c r="E11142" s="5" t="s">
        <v>11663</v>
      </c>
    </row>
    <row r="11143" spans="5:5" x14ac:dyDescent="0.25">
      <c r="E11143" s="5" t="s">
        <v>11664</v>
      </c>
    </row>
    <row r="11144" spans="5:5" x14ac:dyDescent="0.25">
      <c r="E11144" s="5" t="s">
        <v>11665</v>
      </c>
    </row>
    <row r="11145" spans="5:5" x14ac:dyDescent="0.25">
      <c r="E11145" s="5" t="s">
        <v>11666</v>
      </c>
    </row>
    <row r="11146" spans="5:5" x14ac:dyDescent="0.25">
      <c r="E11146" s="5" t="s">
        <v>11667</v>
      </c>
    </row>
    <row r="11147" spans="5:5" x14ac:dyDescent="0.25">
      <c r="E11147" s="5" t="s">
        <v>11668</v>
      </c>
    </row>
    <row r="11148" spans="5:5" x14ac:dyDescent="0.25">
      <c r="E11148" s="5" t="s">
        <v>11669</v>
      </c>
    </row>
    <row r="11149" spans="5:5" x14ac:dyDescent="0.25">
      <c r="E11149" s="5" t="s">
        <v>11670</v>
      </c>
    </row>
    <row r="11150" spans="5:5" x14ac:dyDescent="0.25">
      <c r="E11150" s="5" t="s">
        <v>11671</v>
      </c>
    </row>
    <row r="11151" spans="5:5" x14ac:dyDescent="0.25">
      <c r="E11151" s="5" t="s">
        <v>11672</v>
      </c>
    </row>
    <row r="11152" spans="5:5" x14ac:dyDescent="0.25">
      <c r="E11152" s="5" t="s">
        <v>11673</v>
      </c>
    </row>
    <row r="11153" spans="5:5" x14ac:dyDescent="0.25">
      <c r="E11153" s="5" t="s">
        <v>11674</v>
      </c>
    </row>
    <row r="11154" spans="5:5" x14ac:dyDescent="0.25">
      <c r="E11154" s="5" t="s">
        <v>11675</v>
      </c>
    </row>
    <row r="11155" spans="5:5" x14ac:dyDescent="0.25">
      <c r="E11155" s="5" t="s">
        <v>11676</v>
      </c>
    </row>
    <row r="11156" spans="5:5" x14ac:dyDescent="0.25">
      <c r="E11156" s="5" t="s">
        <v>11677</v>
      </c>
    </row>
    <row r="11157" spans="5:5" x14ac:dyDescent="0.25">
      <c r="E11157" s="5" t="s">
        <v>11678</v>
      </c>
    </row>
    <row r="11158" spans="5:5" x14ac:dyDescent="0.25">
      <c r="E11158" s="5" t="s">
        <v>11679</v>
      </c>
    </row>
    <row r="11159" spans="5:5" x14ac:dyDescent="0.25">
      <c r="E11159" s="5" t="s">
        <v>11680</v>
      </c>
    </row>
    <row r="11160" spans="5:5" x14ac:dyDescent="0.25">
      <c r="E11160" s="5" t="s">
        <v>11681</v>
      </c>
    </row>
    <row r="11161" spans="5:5" x14ac:dyDescent="0.25">
      <c r="E11161" s="5" t="s">
        <v>11682</v>
      </c>
    </row>
    <row r="11162" spans="5:5" x14ac:dyDescent="0.25">
      <c r="E11162" s="5" t="s">
        <v>11683</v>
      </c>
    </row>
    <row r="11163" spans="5:5" x14ac:dyDescent="0.25">
      <c r="E11163" s="5" t="s">
        <v>11684</v>
      </c>
    </row>
    <row r="11164" spans="5:5" x14ac:dyDescent="0.25">
      <c r="E11164" s="5" t="s">
        <v>11685</v>
      </c>
    </row>
    <row r="11165" spans="5:5" x14ac:dyDescent="0.25">
      <c r="E11165" s="5" t="s">
        <v>11686</v>
      </c>
    </row>
    <row r="11166" spans="5:5" x14ac:dyDescent="0.25">
      <c r="E11166" s="5" t="s">
        <v>11687</v>
      </c>
    </row>
    <row r="11167" spans="5:5" x14ac:dyDescent="0.25">
      <c r="E11167" s="5" t="s">
        <v>11688</v>
      </c>
    </row>
    <row r="11168" spans="5:5" x14ac:dyDescent="0.25">
      <c r="E11168" s="5" t="s">
        <v>11689</v>
      </c>
    </row>
    <row r="11169" spans="5:5" x14ac:dyDescent="0.25">
      <c r="E11169" s="5" t="s">
        <v>11690</v>
      </c>
    </row>
    <row r="11170" spans="5:5" x14ac:dyDescent="0.25">
      <c r="E11170" s="5" t="s">
        <v>11691</v>
      </c>
    </row>
    <row r="11171" spans="5:5" x14ac:dyDescent="0.25">
      <c r="E11171" s="5" t="s">
        <v>11692</v>
      </c>
    </row>
    <row r="11172" spans="5:5" x14ac:dyDescent="0.25">
      <c r="E11172" s="5" t="s">
        <v>11693</v>
      </c>
    </row>
    <row r="11173" spans="5:5" x14ac:dyDescent="0.25">
      <c r="E11173" s="5" t="s">
        <v>11694</v>
      </c>
    </row>
    <row r="11174" spans="5:5" x14ac:dyDescent="0.25">
      <c r="E11174" s="5" t="s">
        <v>11695</v>
      </c>
    </row>
    <row r="11175" spans="5:5" x14ac:dyDescent="0.25">
      <c r="E11175" s="5" t="s">
        <v>11696</v>
      </c>
    </row>
    <row r="11176" spans="5:5" x14ac:dyDescent="0.25">
      <c r="E11176" s="5" t="s">
        <v>11697</v>
      </c>
    </row>
    <row r="11177" spans="5:5" x14ac:dyDescent="0.25">
      <c r="E11177" s="5" t="s">
        <v>11698</v>
      </c>
    </row>
    <row r="11178" spans="5:5" x14ac:dyDescent="0.25">
      <c r="E11178" s="5" t="s">
        <v>11699</v>
      </c>
    </row>
    <row r="11179" spans="5:5" x14ac:dyDescent="0.25">
      <c r="E11179" s="5" t="s">
        <v>11700</v>
      </c>
    </row>
    <row r="11180" spans="5:5" x14ac:dyDescent="0.25">
      <c r="E11180" s="5" t="s">
        <v>11701</v>
      </c>
    </row>
    <row r="11181" spans="5:5" x14ac:dyDescent="0.25">
      <c r="E11181" s="5" t="s">
        <v>11702</v>
      </c>
    </row>
    <row r="11182" spans="5:5" x14ac:dyDescent="0.25">
      <c r="E11182" s="5" t="s">
        <v>11703</v>
      </c>
    </row>
    <row r="11183" spans="5:5" x14ac:dyDescent="0.25">
      <c r="E11183" s="5" t="s">
        <v>11704</v>
      </c>
    </row>
    <row r="11184" spans="5:5" x14ac:dyDescent="0.25">
      <c r="E11184" s="5" t="s">
        <v>11705</v>
      </c>
    </row>
    <row r="11185" spans="5:5" x14ac:dyDescent="0.25">
      <c r="E11185" s="5" t="s">
        <v>11706</v>
      </c>
    </row>
    <row r="11186" spans="5:5" x14ac:dyDescent="0.25">
      <c r="E11186" s="5" t="s">
        <v>11707</v>
      </c>
    </row>
    <row r="11187" spans="5:5" x14ac:dyDescent="0.25">
      <c r="E11187" s="5" t="s">
        <v>11708</v>
      </c>
    </row>
    <row r="11188" spans="5:5" x14ac:dyDescent="0.25">
      <c r="E11188" s="5" t="s">
        <v>11709</v>
      </c>
    </row>
    <row r="11189" spans="5:5" x14ac:dyDescent="0.25">
      <c r="E11189" s="5" t="s">
        <v>11710</v>
      </c>
    </row>
    <row r="11190" spans="5:5" x14ac:dyDescent="0.25">
      <c r="E11190" s="5" t="s">
        <v>11711</v>
      </c>
    </row>
    <row r="11191" spans="5:5" x14ac:dyDescent="0.25">
      <c r="E11191" s="5" t="s">
        <v>11712</v>
      </c>
    </row>
    <row r="11192" spans="5:5" x14ac:dyDescent="0.25">
      <c r="E11192" s="5" t="s">
        <v>11713</v>
      </c>
    </row>
    <row r="11193" spans="5:5" x14ac:dyDescent="0.25">
      <c r="E11193" s="5" t="s">
        <v>11714</v>
      </c>
    </row>
    <row r="11194" spans="5:5" x14ac:dyDescent="0.25">
      <c r="E11194" s="5" t="s">
        <v>11715</v>
      </c>
    </row>
    <row r="11195" spans="5:5" x14ac:dyDescent="0.25">
      <c r="E11195" s="5" t="s">
        <v>11716</v>
      </c>
    </row>
    <row r="11196" spans="5:5" x14ac:dyDescent="0.25">
      <c r="E11196" s="5" t="s">
        <v>11717</v>
      </c>
    </row>
    <row r="11197" spans="5:5" x14ac:dyDescent="0.25">
      <c r="E11197" s="5" t="s">
        <v>11718</v>
      </c>
    </row>
    <row r="11198" spans="5:5" x14ac:dyDescent="0.25">
      <c r="E11198" s="5" t="s">
        <v>11719</v>
      </c>
    </row>
    <row r="11199" spans="5:5" x14ac:dyDescent="0.25">
      <c r="E11199" s="5" t="s">
        <v>11720</v>
      </c>
    </row>
    <row r="11200" spans="5:5" x14ac:dyDescent="0.25">
      <c r="E11200" s="5" t="s">
        <v>11721</v>
      </c>
    </row>
    <row r="11201" spans="5:5" x14ac:dyDescent="0.25">
      <c r="E11201" s="5" t="s">
        <v>11722</v>
      </c>
    </row>
    <row r="11202" spans="5:5" x14ac:dyDescent="0.25">
      <c r="E11202" s="5" t="s">
        <v>11723</v>
      </c>
    </row>
    <row r="11203" spans="5:5" x14ac:dyDescent="0.25">
      <c r="E11203" s="5" t="s">
        <v>11724</v>
      </c>
    </row>
    <row r="11204" spans="5:5" x14ac:dyDescent="0.25">
      <c r="E11204" s="5" t="s">
        <v>11725</v>
      </c>
    </row>
    <row r="11205" spans="5:5" x14ac:dyDescent="0.25">
      <c r="E11205" s="5" t="s">
        <v>11726</v>
      </c>
    </row>
    <row r="11206" spans="5:5" x14ac:dyDescent="0.25">
      <c r="E11206" s="5" t="s">
        <v>11727</v>
      </c>
    </row>
    <row r="11207" spans="5:5" x14ac:dyDescent="0.25">
      <c r="E11207" s="5" t="s">
        <v>11728</v>
      </c>
    </row>
    <row r="11208" spans="5:5" x14ac:dyDescent="0.25">
      <c r="E11208" s="5" t="s">
        <v>11729</v>
      </c>
    </row>
    <row r="11209" spans="5:5" x14ac:dyDescent="0.25">
      <c r="E11209" s="5" t="s">
        <v>11730</v>
      </c>
    </row>
    <row r="11210" spans="5:5" x14ac:dyDescent="0.25">
      <c r="E11210" s="5" t="s">
        <v>11731</v>
      </c>
    </row>
    <row r="11211" spans="5:5" x14ac:dyDescent="0.25">
      <c r="E11211" s="5" t="s">
        <v>11732</v>
      </c>
    </row>
    <row r="11212" spans="5:5" x14ac:dyDescent="0.25">
      <c r="E11212" s="5" t="s">
        <v>11733</v>
      </c>
    </row>
    <row r="11213" spans="5:5" x14ac:dyDescent="0.25">
      <c r="E11213" s="5" t="s">
        <v>11734</v>
      </c>
    </row>
    <row r="11214" spans="5:5" x14ac:dyDescent="0.25">
      <c r="E11214" s="5" t="s">
        <v>11735</v>
      </c>
    </row>
    <row r="11215" spans="5:5" x14ac:dyDescent="0.25">
      <c r="E11215" s="5" t="s">
        <v>11736</v>
      </c>
    </row>
    <row r="11216" spans="5:5" x14ac:dyDescent="0.25">
      <c r="E11216" s="5" t="s">
        <v>11737</v>
      </c>
    </row>
    <row r="11217" spans="5:5" x14ac:dyDescent="0.25">
      <c r="E11217" s="5" t="s">
        <v>11738</v>
      </c>
    </row>
    <row r="11218" spans="5:5" x14ac:dyDescent="0.25">
      <c r="E11218" s="5" t="s">
        <v>11739</v>
      </c>
    </row>
    <row r="11219" spans="5:5" x14ac:dyDescent="0.25">
      <c r="E11219" s="5" t="s">
        <v>11740</v>
      </c>
    </row>
    <row r="11220" spans="5:5" x14ac:dyDescent="0.25">
      <c r="E11220" s="5" t="s">
        <v>11741</v>
      </c>
    </row>
    <row r="11221" spans="5:5" x14ac:dyDescent="0.25">
      <c r="E11221" s="5" t="s">
        <v>11742</v>
      </c>
    </row>
    <row r="11222" spans="5:5" x14ac:dyDescent="0.25">
      <c r="E11222" s="5" t="s">
        <v>11743</v>
      </c>
    </row>
    <row r="11223" spans="5:5" x14ac:dyDescent="0.25">
      <c r="E11223" s="5" t="s">
        <v>11744</v>
      </c>
    </row>
    <row r="11224" spans="5:5" x14ac:dyDescent="0.25">
      <c r="E11224" s="5" t="s">
        <v>11745</v>
      </c>
    </row>
    <row r="11225" spans="5:5" x14ac:dyDescent="0.25">
      <c r="E11225" s="5" t="s">
        <v>11746</v>
      </c>
    </row>
    <row r="11226" spans="5:5" x14ac:dyDescent="0.25">
      <c r="E11226" s="5" t="s">
        <v>11747</v>
      </c>
    </row>
    <row r="11227" spans="5:5" x14ac:dyDescent="0.25">
      <c r="E11227" s="5" t="s">
        <v>11748</v>
      </c>
    </row>
    <row r="11228" spans="5:5" x14ac:dyDescent="0.25">
      <c r="E11228" s="5" t="s">
        <v>11749</v>
      </c>
    </row>
    <row r="11229" spans="5:5" x14ac:dyDescent="0.25">
      <c r="E11229" s="5" t="s">
        <v>11750</v>
      </c>
    </row>
    <row r="11230" spans="5:5" x14ac:dyDescent="0.25">
      <c r="E11230" s="5" t="s">
        <v>11751</v>
      </c>
    </row>
    <row r="11231" spans="5:5" x14ac:dyDescent="0.25">
      <c r="E11231" s="5" t="s">
        <v>11752</v>
      </c>
    </row>
    <row r="11232" spans="5:5" x14ac:dyDescent="0.25">
      <c r="E11232" s="5" t="s">
        <v>11753</v>
      </c>
    </row>
    <row r="11233" spans="5:5" x14ac:dyDescent="0.25">
      <c r="E11233" s="5" t="s">
        <v>11754</v>
      </c>
    </row>
    <row r="11234" spans="5:5" x14ac:dyDescent="0.25">
      <c r="E11234" s="5" t="s">
        <v>11755</v>
      </c>
    </row>
    <row r="11235" spans="5:5" x14ac:dyDescent="0.25">
      <c r="E11235" s="5" t="s">
        <v>11756</v>
      </c>
    </row>
    <row r="11236" spans="5:5" x14ac:dyDescent="0.25">
      <c r="E11236" s="5" t="s">
        <v>11757</v>
      </c>
    </row>
    <row r="11237" spans="5:5" x14ac:dyDescent="0.25">
      <c r="E11237" s="5" t="s">
        <v>11758</v>
      </c>
    </row>
    <row r="11238" spans="5:5" x14ac:dyDescent="0.25">
      <c r="E11238" s="5" t="s">
        <v>11759</v>
      </c>
    </row>
    <row r="11239" spans="5:5" x14ac:dyDescent="0.25">
      <c r="E11239" s="5" t="s">
        <v>11760</v>
      </c>
    </row>
    <row r="11240" spans="5:5" x14ac:dyDescent="0.25">
      <c r="E11240" s="5" t="s">
        <v>11761</v>
      </c>
    </row>
    <row r="11241" spans="5:5" x14ac:dyDescent="0.25">
      <c r="E11241" s="5" t="s">
        <v>11762</v>
      </c>
    </row>
    <row r="11242" spans="5:5" x14ac:dyDescent="0.25">
      <c r="E11242" s="5" t="s">
        <v>11763</v>
      </c>
    </row>
    <row r="11243" spans="5:5" x14ac:dyDescent="0.25">
      <c r="E11243" s="5" t="s">
        <v>11764</v>
      </c>
    </row>
    <row r="11244" spans="5:5" x14ac:dyDescent="0.25">
      <c r="E11244" s="5" t="s">
        <v>11765</v>
      </c>
    </row>
    <row r="11245" spans="5:5" x14ac:dyDescent="0.25">
      <c r="E11245" s="5" t="s">
        <v>11766</v>
      </c>
    </row>
    <row r="11246" spans="5:5" x14ac:dyDescent="0.25">
      <c r="E11246" s="5" t="s">
        <v>11767</v>
      </c>
    </row>
    <row r="11247" spans="5:5" x14ac:dyDescent="0.25">
      <c r="E11247" s="5" t="s">
        <v>11768</v>
      </c>
    </row>
    <row r="11248" spans="5:5" x14ac:dyDescent="0.25">
      <c r="E11248" s="5" t="s">
        <v>11769</v>
      </c>
    </row>
    <row r="11249" spans="5:5" x14ac:dyDescent="0.25">
      <c r="E11249" s="5" t="s">
        <v>11770</v>
      </c>
    </row>
    <row r="11250" spans="5:5" x14ac:dyDescent="0.25">
      <c r="E11250" s="5" t="s">
        <v>11771</v>
      </c>
    </row>
    <row r="11251" spans="5:5" x14ac:dyDescent="0.25">
      <c r="E11251" s="5" t="s">
        <v>11772</v>
      </c>
    </row>
    <row r="11252" spans="5:5" x14ac:dyDescent="0.25">
      <c r="E11252" s="5" t="s">
        <v>11773</v>
      </c>
    </row>
    <row r="11253" spans="5:5" x14ac:dyDescent="0.25">
      <c r="E11253" s="5" t="s">
        <v>11774</v>
      </c>
    </row>
    <row r="11254" spans="5:5" x14ac:dyDescent="0.25">
      <c r="E11254" s="5" t="s">
        <v>11775</v>
      </c>
    </row>
    <row r="11255" spans="5:5" x14ac:dyDescent="0.25">
      <c r="E11255" s="5" t="s">
        <v>11776</v>
      </c>
    </row>
    <row r="11256" spans="5:5" x14ac:dyDescent="0.25">
      <c r="E11256" s="5" t="s">
        <v>11777</v>
      </c>
    </row>
    <row r="11257" spans="5:5" x14ac:dyDescent="0.25">
      <c r="E11257" s="5" t="s">
        <v>11778</v>
      </c>
    </row>
    <row r="11258" spans="5:5" x14ac:dyDescent="0.25">
      <c r="E11258" s="5" t="s">
        <v>11779</v>
      </c>
    </row>
    <row r="11259" spans="5:5" x14ac:dyDescent="0.25">
      <c r="E11259" s="5" t="s">
        <v>11780</v>
      </c>
    </row>
    <row r="11260" spans="5:5" x14ac:dyDescent="0.25">
      <c r="E11260" s="5" t="s">
        <v>11781</v>
      </c>
    </row>
    <row r="11261" spans="5:5" x14ac:dyDescent="0.25">
      <c r="E11261" s="5" t="s">
        <v>11782</v>
      </c>
    </row>
    <row r="11262" spans="5:5" x14ac:dyDescent="0.25">
      <c r="E11262" s="5" t="s">
        <v>11783</v>
      </c>
    </row>
    <row r="11263" spans="5:5" x14ac:dyDescent="0.25">
      <c r="E11263" s="5" t="s">
        <v>11784</v>
      </c>
    </row>
    <row r="11264" spans="5:5" x14ac:dyDescent="0.25">
      <c r="E11264" s="5" t="s">
        <v>11785</v>
      </c>
    </row>
    <row r="11265" spans="5:5" x14ac:dyDescent="0.25">
      <c r="E11265" s="5" t="s">
        <v>11786</v>
      </c>
    </row>
    <row r="11266" spans="5:5" x14ac:dyDescent="0.25">
      <c r="E11266" s="5" t="s">
        <v>11787</v>
      </c>
    </row>
    <row r="11267" spans="5:5" x14ac:dyDescent="0.25">
      <c r="E11267" s="5" t="s">
        <v>11788</v>
      </c>
    </row>
    <row r="11268" spans="5:5" x14ac:dyDescent="0.25">
      <c r="E11268" s="5" t="s">
        <v>11789</v>
      </c>
    </row>
    <row r="11269" spans="5:5" x14ac:dyDescent="0.25">
      <c r="E11269" s="5" t="s">
        <v>11790</v>
      </c>
    </row>
    <row r="11270" spans="5:5" x14ac:dyDescent="0.25">
      <c r="E11270" s="5" t="s">
        <v>11791</v>
      </c>
    </row>
    <row r="11271" spans="5:5" x14ac:dyDescent="0.25">
      <c r="E11271" s="5" t="s">
        <v>11792</v>
      </c>
    </row>
    <row r="11272" spans="5:5" x14ac:dyDescent="0.25">
      <c r="E11272" s="5" t="s">
        <v>11793</v>
      </c>
    </row>
    <row r="11273" spans="5:5" x14ac:dyDescent="0.25">
      <c r="E11273" s="5" t="s">
        <v>11794</v>
      </c>
    </row>
    <row r="11274" spans="5:5" x14ac:dyDescent="0.25">
      <c r="E11274" s="5" t="s">
        <v>11795</v>
      </c>
    </row>
    <row r="11275" spans="5:5" x14ac:dyDescent="0.25">
      <c r="E11275" s="5" t="s">
        <v>11796</v>
      </c>
    </row>
    <row r="11276" spans="5:5" x14ac:dyDescent="0.25">
      <c r="E11276" s="5" t="s">
        <v>11797</v>
      </c>
    </row>
    <row r="11277" spans="5:5" x14ac:dyDescent="0.25">
      <c r="E11277" s="5" t="s">
        <v>11798</v>
      </c>
    </row>
    <row r="11278" spans="5:5" x14ac:dyDescent="0.25">
      <c r="E11278" s="5" t="s">
        <v>11799</v>
      </c>
    </row>
    <row r="11279" spans="5:5" x14ac:dyDescent="0.25">
      <c r="E11279" s="5" t="s">
        <v>11800</v>
      </c>
    </row>
    <row r="11280" spans="5:5" x14ac:dyDescent="0.25">
      <c r="E11280" s="5" t="s">
        <v>11801</v>
      </c>
    </row>
    <row r="11281" spans="5:5" x14ac:dyDescent="0.25">
      <c r="E11281" s="5" t="s">
        <v>11802</v>
      </c>
    </row>
    <row r="11282" spans="5:5" x14ac:dyDescent="0.25">
      <c r="E11282" s="5" t="s">
        <v>11803</v>
      </c>
    </row>
    <row r="11283" spans="5:5" x14ac:dyDescent="0.25">
      <c r="E11283" s="5" t="s">
        <v>11804</v>
      </c>
    </row>
    <row r="11284" spans="5:5" x14ac:dyDescent="0.25">
      <c r="E11284" s="5" t="s">
        <v>11805</v>
      </c>
    </row>
    <row r="11285" spans="5:5" x14ac:dyDescent="0.25">
      <c r="E11285" s="5" t="s">
        <v>11806</v>
      </c>
    </row>
    <row r="11286" spans="5:5" x14ac:dyDescent="0.25">
      <c r="E11286" s="5" t="s">
        <v>11807</v>
      </c>
    </row>
    <row r="11287" spans="5:5" x14ac:dyDescent="0.25">
      <c r="E11287" s="5" t="s">
        <v>11808</v>
      </c>
    </row>
    <row r="11288" spans="5:5" x14ac:dyDescent="0.25">
      <c r="E11288" s="5" t="s">
        <v>11809</v>
      </c>
    </row>
    <row r="11289" spans="5:5" x14ac:dyDescent="0.25">
      <c r="E11289" s="5" t="s">
        <v>11810</v>
      </c>
    </row>
    <row r="11290" spans="5:5" x14ac:dyDescent="0.25">
      <c r="E11290" s="5" t="s">
        <v>11811</v>
      </c>
    </row>
    <row r="11291" spans="5:5" x14ac:dyDescent="0.25">
      <c r="E11291" s="5" t="s">
        <v>11812</v>
      </c>
    </row>
    <row r="11292" spans="5:5" x14ac:dyDescent="0.25">
      <c r="E11292" s="5" t="s">
        <v>11813</v>
      </c>
    </row>
    <row r="11293" spans="5:5" x14ac:dyDescent="0.25">
      <c r="E11293" s="5" t="s">
        <v>11814</v>
      </c>
    </row>
    <row r="11294" spans="5:5" x14ac:dyDescent="0.25">
      <c r="E11294" s="5" t="s">
        <v>11815</v>
      </c>
    </row>
    <row r="11295" spans="5:5" x14ac:dyDescent="0.25">
      <c r="E11295" s="5" t="s">
        <v>11816</v>
      </c>
    </row>
    <row r="11296" spans="5:5" x14ac:dyDescent="0.25">
      <c r="E11296" s="5" t="s">
        <v>11817</v>
      </c>
    </row>
    <row r="11297" spans="5:5" x14ac:dyDescent="0.25">
      <c r="E11297" s="5" t="s">
        <v>11818</v>
      </c>
    </row>
    <row r="11298" spans="5:5" x14ac:dyDescent="0.25">
      <c r="E11298" s="5" t="s">
        <v>11819</v>
      </c>
    </row>
    <row r="11299" spans="5:5" x14ac:dyDescent="0.25">
      <c r="E11299" s="5" t="s">
        <v>11820</v>
      </c>
    </row>
    <row r="11300" spans="5:5" x14ac:dyDescent="0.25">
      <c r="E11300" s="5" t="s">
        <v>11821</v>
      </c>
    </row>
    <row r="11301" spans="5:5" x14ac:dyDescent="0.25">
      <c r="E11301" s="5" t="s">
        <v>11822</v>
      </c>
    </row>
    <row r="11302" spans="5:5" x14ac:dyDescent="0.25">
      <c r="E11302" s="5" t="s">
        <v>11823</v>
      </c>
    </row>
    <row r="11303" spans="5:5" x14ac:dyDescent="0.25">
      <c r="E11303" s="5" t="s">
        <v>11824</v>
      </c>
    </row>
    <row r="11304" spans="5:5" x14ac:dyDescent="0.25">
      <c r="E11304" s="5" t="s">
        <v>11825</v>
      </c>
    </row>
    <row r="11305" spans="5:5" x14ac:dyDescent="0.25">
      <c r="E11305" s="5" t="s">
        <v>11826</v>
      </c>
    </row>
    <row r="11306" spans="5:5" x14ac:dyDescent="0.25">
      <c r="E11306" s="5" t="s">
        <v>11827</v>
      </c>
    </row>
    <row r="11307" spans="5:5" x14ac:dyDescent="0.25">
      <c r="E11307" s="5" t="s">
        <v>11828</v>
      </c>
    </row>
    <row r="11308" spans="5:5" x14ac:dyDescent="0.25">
      <c r="E11308" s="5" t="s">
        <v>11829</v>
      </c>
    </row>
    <row r="11309" spans="5:5" x14ac:dyDescent="0.25">
      <c r="E11309" s="5" t="s">
        <v>11830</v>
      </c>
    </row>
    <row r="11310" spans="5:5" x14ac:dyDescent="0.25">
      <c r="E11310" s="5" t="s">
        <v>11831</v>
      </c>
    </row>
    <row r="11311" spans="5:5" x14ac:dyDescent="0.25">
      <c r="E11311" s="5" t="s">
        <v>11832</v>
      </c>
    </row>
    <row r="11312" spans="5:5" x14ac:dyDescent="0.25">
      <c r="E11312" s="5" t="s">
        <v>11833</v>
      </c>
    </row>
    <row r="11313" spans="5:5" x14ac:dyDescent="0.25">
      <c r="E11313" s="5" t="s">
        <v>11834</v>
      </c>
    </row>
    <row r="11314" spans="5:5" x14ac:dyDescent="0.25">
      <c r="E11314" s="5" t="s">
        <v>11835</v>
      </c>
    </row>
    <row r="11315" spans="5:5" x14ac:dyDescent="0.25">
      <c r="E11315" s="5" t="s">
        <v>11836</v>
      </c>
    </row>
    <row r="11316" spans="5:5" x14ac:dyDescent="0.25">
      <c r="E11316" s="5" t="s">
        <v>11837</v>
      </c>
    </row>
    <row r="11317" spans="5:5" x14ac:dyDescent="0.25">
      <c r="E11317" s="5" t="s">
        <v>11838</v>
      </c>
    </row>
    <row r="11318" spans="5:5" x14ac:dyDescent="0.25">
      <c r="E11318" s="5" t="s">
        <v>11839</v>
      </c>
    </row>
    <row r="11319" spans="5:5" x14ac:dyDescent="0.25">
      <c r="E11319" s="5" t="s">
        <v>11840</v>
      </c>
    </row>
    <row r="11320" spans="5:5" x14ac:dyDescent="0.25">
      <c r="E11320" s="5" t="s">
        <v>11841</v>
      </c>
    </row>
    <row r="11321" spans="5:5" x14ac:dyDescent="0.25">
      <c r="E11321" s="5" t="s">
        <v>11842</v>
      </c>
    </row>
    <row r="11322" spans="5:5" x14ac:dyDescent="0.25">
      <c r="E11322" s="5" t="s">
        <v>11843</v>
      </c>
    </row>
    <row r="11323" spans="5:5" x14ac:dyDescent="0.25">
      <c r="E11323" s="5" t="s">
        <v>11844</v>
      </c>
    </row>
    <row r="11324" spans="5:5" x14ac:dyDescent="0.25">
      <c r="E11324" s="5" t="s">
        <v>11845</v>
      </c>
    </row>
    <row r="11325" spans="5:5" x14ac:dyDescent="0.25">
      <c r="E11325" s="5" t="s">
        <v>11846</v>
      </c>
    </row>
    <row r="11326" spans="5:5" x14ac:dyDescent="0.25">
      <c r="E11326" s="5" t="s">
        <v>11847</v>
      </c>
    </row>
    <row r="11327" spans="5:5" x14ac:dyDescent="0.25">
      <c r="E11327" s="5" t="s">
        <v>11848</v>
      </c>
    </row>
    <row r="11328" spans="5:5" x14ac:dyDescent="0.25">
      <c r="E11328" s="5" t="s">
        <v>11849</v>
      </c>
    </row>
    <row r="11329" spans="5:5" x14ac:dyDescent="0.25">
      <c r="E11329" s="5" t="s">
        <v>11850</v>
      </c>
    </row>
    <row r="11330" spans="5:5" x14ac:dyDescent="0.25">
      <c r="E11330" s="5" t="s">
        <v>11851</v>
      </c>
    </row>
    <row r="11331" spans="5:5" x14ac:dyDescent="0.25">
      <c r="E11331" s="5" t="s">
        <v>11852</v>
      </c>
    </row>
    <row r="11332" spans="5:5" x14ac:dyDescent="0.25">
      <c r="E11332" s="5" t="s">
        <v>11853</v>
      </c>
    </row>
    <row r="11333" spans="5:5" x14ac:dyDescent="0.25">
      <c r="E11333" s="5" t="s">
        <v>11854</v>
      </c>
    </row>
    <row r="11334" spans="5:5" x14ac:dyDescent="0.25">
      <c r="E11334" s="5" t="s">
        <v>11855</v>
      </c>
    </row>
    <row r="11335" spans="5:5" x14ac:dyDescent="0.25">
      <c r="E11335" s="5" t="s">
        <v>11856</v>
      </c>
    </row>
    <row r="11336" spans="5:5" x14ac:dyDescent="0.25">
      <c r="E11336" s="5" t="s">
        <v>11857</v>
      </c>
    </row>
    <row r="11337" spans="5:5" x14ac:dyDescent="0.25">
      <c r="E11337" s="5" t="s">
        <v>11858</v>
      </c>
    </row>
    <row r="11338" spans="5:5" x14ac:dyDescent="0.25">
      <c r="E11338" s="5" t="s">
        <v>11859</v>
      </c>
    </row>
    <row r="11339" spans="5:5" x14ac:dyDescent="0.25">
      <c r="E11339" s="5" t="s">
        <v>11860</v>
      </c>
    </row>
    <row r="11340" spans="5:5" x14ac:dyDescent="0.25">
      <c r="E11340" s="5" t="s">
        <v>11861</v>
      </c>
    </row>
    <row r="11341" spans="5:5" x14ac:dyDescent="0.25">
      <c r="E11341" s="5" t="s">
        <v>11862</v>
      </c>
    </row>
    <row r="11342" spans="5:5" x14ac:dyDescent="0.25">
      <c r="E11342" s="5" t="s">
        <v>11863</v>
      </c>
    </row>
    <row r="11343" spans="5:5" x14ac:dyDescent="0.25">
      <c r="E11343" s="5" t="s">
        <v>11864</v>
      </c>
    </row>
    <row r="11344" spans="5:5" x14ac:dyDescent="0.25">
      <c r="E11344" s="5" t="s">
        <v>11865</v>
      </c>
    </row>
    <row r="11345" spans="5:5" x14ac:dyDescent="0.25">
      <c r="E11345" s="5" t="s">
        <v>11866</v>
      </c>
    </row>
    <row r="11346" spans="5:5" x14ac:dyDescent="0.25">
      <c r="E11346" s="5" t="s">
        <v>11867</v>
      </c>
    </row>
    <row r="11347" spans="5:5" x14ac:dyDescent="0.25">
      <c r="E11347" s="5" t="s">
        <v>11868</v>
      </c>
    </row>
    <row r="11348" spans="5:5" x14ac:dyDescent="0.25">
      <c r="E11348" s="5" t="s">
        <v>11869</v>
      </c>
    </row>
    <row r="11349" spans="5:5" x14ac:dyDescent="0.25">
      <c r="E11349" s="5" t="s">
        <v>11870</v>
      </c>
    </row>
    <row r="11350" spans="5:5" x14ac:dyDescent="0.25">
      <c r="E11350" s="5" t="s">
        <v>11871</v>
      </c>
    </row>
    <row r="11351" spans="5:5" x14ac:dyDescent="0.25">
      <c r="E11351" s="5" t="s">
        <v>11872</v>
      </c>
    </row>
    <row r="11352" spans="5:5" x14ac:dyDescent="0.25">
      <c r="E11352" s="5" t="s">
        <v>11873</v>
      </c>
    </row>
    <row r="11353" spans="5:5" x14ac:dyDescent="0.25">
      <c r="E11353" s="5" t="s">
        <v>11874</v>
      </c>
    </row>
    <row r="11354" spans="5:5" x14ac:dyDescent="0.25">
      <c r="E11354" s="5" t="s">
        <v>11875</v>
      </c>
    </row>
    <row r="11355" spans="5:5" x14ac:dyDescent="0.25">
      <c r="E11355" s="5" t="s">
        <v>11876</v>
      </c>
    </row>
    <row r="11356" spans="5:5" x14ac:dyDescent="0.25">
      <c r="E11356" s="5" t="s">
        <v>11877</v>
      </c>
    </row>
    <row r="11357" spans="5:5" x14ac:dyDescent="0.25">
      <c r="E11357" s="5" t="s">
        <v>11878</v>
      </c>
    </row>
    <row r="11358" spans="5:5" x14ac:dyDescent="0.25">
      <c r="E11358" s="5" t="s">
        <v>11879</v>
      </c>
    </row>
    <row r="11359" spans="5:5" x14ac:dyDescent="0.25">
      <c r="E11359" s="5" t="s">
        <v>11880</v>
      </c>
    </row>
    <row r="11360" spans="5:5" x14ac:dyDescent="0.25">
      <c r="E11360" s="5" t="s">
        <v>11881</v>
      </c>
    </row>
    <row r="11361" spans="5:5" x14ac:dyDescent="0.25">
      <c r="E11361" s="5" t="s">
        <v>11882</v>
      </c>
    </row>
    <row r="11362" spans="5:5" x14ac:dyDescent="0.25">
      <c r="E11362" s="5" t="s">
        <v>11883</v>
      </c>
    </row>
    <row r="11363" spans="5:5" x14ac:dyDescent="0.25">
      <c r="E11363" s="5" t="s">
        <v>11884</v>
      </c>
    </row>
    <row r="11364" spans="5:5" x14ac:dyDescent="0.25">
      <c r="E11364" s="5" t="s">
        <v>11885</v>
      </c>
    </row>
    <row r="11365" spans="5:5" x14ac:dyDescent="0.25">
      <c r="E11365" s="5" t="s">
        <v>11886</v>
      </c>
    </row>
    <row r="11366" spans="5:5" x14ac:dyDescent="0.25">
      <c r="E11366" s="5" t="s">
        <v>11887</v>
      </c>
    </row>
    <row r="11367" spans="5:5" x14ac:dyDescent="0.25">
      <c r="E11367" s="5" t="s">
        <v>11888</v>
      </c>
    </row>
    <row r="11368" spans="5:5" x14ac:dyDescent="0.25">
      <c r="E11368" s="5" t="s">
        <v>11889</v>
      </c>
    </row>
    <row r="11369" spans="5:5" x14ac:dyDescent="0.25">
      <c r="E11369" s="5" t="s">
        <v>11890</v>
      </c>
    </row>
    <row r="11370" spans="5:5" x14ac:dyDescent="0.25">
      <c r="E11370" s="5" t="s">
        <v>11891</v>
      </c>
    </row>
    <row r="11371" spans="5:5" x14ac:dyDescent="0.25">
      <c r="E11371" s="5" t="s">
        <v>11892</v>
      </c>
    </row>
    <row r="11372" spans="5:5" x14ac:dyDescent="0.25">
      <c r="E11372" s="5" t="s">
        <v>11893</v>
      </c>
    </row>
    <row r="11373" spans="5:5" x14ac:dyDescent="0.25">
      <c r="E11373" s="5" t="s">
        <v>11894</v>
      </c>
    </row>
    <row r="11374" spans="5:5" x14ac:dyDescent="0.25">
      <c r="E11374" s="5" t="s">
        <v>11895</v>
      </c>
    </row>
    <row r="11375" spans="5:5" x14ac:dyDescent="0.25">
      <c r="E11375" s="5" t="s">
        <v>11896</v>
      </c>
    </row>
    <row r="11376" spans="5:5" x14ac:dyDescent="0.25">
      <c r="E11376" s="5" t="s">
        <v>11897</v>
      </c>
    </row>
    <row r="11377" spans="5:5" x14ac:dyDescent="0.25">
      <c r="E11377" s="5" t="s">
        <v>11898</v>
      </c>
    </row>
    <row r="11378" spans="5:5" x14ac:dyDescent="0.25">
      <c r="E11378" s="5" t="s">
        <v>11899</v>
      </c>
    </row>
    <row r="11379" spans="5:5" x14ac:dyDescent="0.25">
      <c r="E11379" s="5" t="s">
        <v>11900</v>
      </c>
    </row>
    <row r="11380" spans="5:5" x14ac:dyDescent="0.25">
      <c r="E11380" s="5" t="s">
        <v>11901</v>
      </c>
    </row>
    <row r="11381" spans="5:5" x14ac:dyDescent="0.25">
      <c r="E11381" s="5" t="s">
        <v>11902</v>
      </c>
    </row>
    <row r="11382" spans="5:5" x14ac:dyDescent="0.25">
      <c r="E11382" s="5" t="s">
        <v>11903</v>
      </c>
    </row>
    <row r="11383" spans="5:5" x14ac:dyDescent="0.25">
      <c r="E11383" s="5" t="s">
        <v>11904</v>
      </c>
    </row>
    <row r="11384" spans="5:5" x14ac:dyDescent="0.25">
      <c r="E11384" s="5" t="s">
        <v>11905</v>
      </c>
    </row>
    <row r="11385" spans="5:5" x14ac:dyDescent="0.25">
      <c r="E11385" s="5" t="s">
        <v>11906</v>
      </c>
    </row>
    <row r="11386" spans="5:5" x14ac:dyDescent="0.25">
      <c r="E11386" s="5" t="s">
        <v>11907</v>
      </c>
    </row>
    <row r="11387" spans="5:5" x14ac:dyDescent="0.25">
      <c r="E11387" s="5" t="s">
        <v>11908</v>
      </c>
    </row>
    <row r="11388" spans="5:5" x14ac:dyDescent="0.25">
      <c r="E11388" s="5" t="s">
        <v>11909</v>
      </c>
    </row>
    <row r="11389" spans="5:5" x14ac:dyDescent="0.25">
      <c r="E11389" s="5" t="s">
        <v>11910</v>
      </c>
    </row>
    <row r="11390" spans="5:5" x14ac:dyDescent="0.25">
      <c r="E11390" s="5" t="s">
        <v>11911</v>
      </c>
    </row>
    <row r="11391" spans="5:5" x14ac:dyDescent="0.25">
      <c r="E11391" s="5" t="s">
        <v>11912</v>
      </c>
    </row>
    <row r="11392" spans="5:5" x14ac:dyDescent="0.25">
      <c r="E11392" s="5" t="s">
        <v>11913</v>
      </c>
    </row>
    <row r="11393" spans="5:5" x14ac:dyDescent="0.25">
      <c r="E11393" s="5" t="s">
        <v>11914</v>
      </c>
    </row>
    <row r="11394" spans="5:5" x14ac:dyDescent="0.25">
      <c r="E11394" s="5" t="s">
        <v>11915</v>
      </c>
    </row>
    <row r="11395" spans="5:5" x14ac:dyDescent="0.25">
      <c r="E11395" s="5" t="s">
        <v>11916</v>
      </c>
    </row>
    <row r="11396" spans="5:5" x14ac:dyDescent="0.25">
      <c r="E11396" s="5" t="s">
        <v>11917</v>
      </c>
    </row>
    <row r="11397" spans="5:5" x14ac:dyDescent="0.25">
      <c r="E11397" s="5" t="s">
        <v>11918</v>
      </c>
    </row>
    <row r="11398" spans="5:5" x14ac:dyDescent="0.25">
      <c r="E11398" s="5" t="s">
        <v>11919</v>
      </c>
    </row>
    <row r="11399" spans="5:5" x14ac:dyDescent="0.25">
      <c r="E11399" s="5" t="s">
        <v>11920</v>
      </c>
    </row>
    <row r="11400" spans="5:5" x14ac:dyDescent="0.25">
      <c r="E11400" s="5" t="s">
        <v>11921</v>
      </c>
    </row>
    <row r="11401" spans="5:5" x14ac:dyDescent="0.25">
      <c r="E11401" s="5" t="s">
        <v>11922</v>
      </c>
    </row>
    <row r="11402" spans="5:5" x14ac:dyDescent="0.25">
      <c r="E11402" s="5" t="s">
        <v>11923</v>
      </c>
    </row>
    <row r="11403" spans="5:5" x14ac:dyDescent="0.25">
      <c r="E11403" s="5" t="s">
        <v>11924</v>
      </c>
    </row>
    <row r="11404" spans="5:5" x14ac:dyDescent="0.25">
      <c r="E11404" s="5" t="s">
        <v>11925</v>
      </c>
    </row>
    <row r="11405" spans="5:5" x14ac:dyDescent="0.25">
      <c r="E11405" s="5" t="s">
        <v>11926</v>
      </c>
    </row>
    <row r="11406" spans="5:5" x14ac:dyDescent="0.25">
      <c r="E11406" s="5" t="s">
        <v>11927</v>
      </c>
    </row>
    <row r="11407" spans="5:5" x14ac:dyDescent="0.25">
      <c r="E11407" s="5" t="s">
        <v>11928</v>
      </c>
    </row>
    <row r="11408" spans="5:5" x14ac:dyDescent="0.25">
      <c r="E11408" s="5" t="s">
        <v>11929</v>
      </c>
    </row>
    <row r="11409" spans="5:5" x14ac:dyDescent="0.25">
      <c r="E11409" s="5" t="s">
        <v>11930</v>
      </c>
    </row>
    <row r="11410" spans="5:5" x14ac:dyDescent="0.25">
      <c r="E11410" s="5" t="s">
        <v>11931</v>
      </c>
    </row>
    <row r="11411" spans="5:5" x14ac:dyDescent="0.25">
      <c r="E11411" s="5" t="s">
        <v>11932</v>
      </c>
    </row>
    <row r="11412" spans="5:5" x14ac:dyDescent="0.25">
      <c r="E11412" s="5" t="s">
        <v>11933</v>
      </c>
    </row>
    <row r="11413" spans="5:5" x14ac:dyDescent="0.25">
      <c r="E11413" s="5" t="s">
        <v>11934</v>
      </c>
    </row>
    <row r="11414" spans="5:5" x14ac:dyDescent="0.25">
      <c r="E11414" s="5" t="s">
        <v>11935</v>
      </c>
    </row>
    <row r="11415" spans="5:5" x14ac:dyDescent="0.25">
      <c r="E11415" s="5" t="s">
        <v>11936</v>
      </c>
    </row>
    <row r="11416" spans="5:5" x14ac:dyDescent="0.25">
      <c r="E11416" s="5" t="s">
        <v>11937</v>
      </c>
    </row>
    <row r="11417" spans="5:5" x14ac:dyDescent="0.25">
      <c r="E11417" s="5" t="s">
        <v>11938</v>
      </c>
    </row>
    <row r="11418" spans="5:5" x14ac:dyDescent="0.25">
      <c r="E11418" s="5" t="s">
        <v>11939</v>
      </c>
    </row>
    <row r="11419" spans="5:5" x14ac:dyDescent="0.25">
      <c r="E11419" s="5" t="s">
        <v>11940</v>
      </c>
    </row>
    <row r="11420" spans="5:5" x14ac:dyDescent="0.25">
      <c r="E11420" s="5" t="s">
        <v>11941</v>
      </c>
    </row>
    <row r="11421" spans="5:5" x14ac:dyDescent="0.25">
      <c r="E11421" s="5" t="s">
        <v>11942</v>
      </c>
    </row>
    <row r="11422" spans="5:5" x14ac:dyDescent="0.25">
      <c r="E11422" s="5" t="s">
        <v>11943</v>
      </c>
    </row>
    <row r="11423" spans="5:5" x14ac:dyDescent="0.25">
      <c r="E11423" s="5" t="s">
        <v>11944</v>
      </c>
    </row>
    <row r="11424" spans="5:5" x14ac:dyDescent="0.25">
      <c r="E11424" s="5" t="s">
        <v>11945</v>
      </c>
    </row>
    <row r="11425" spans="5:5" x14ac:dyDescent="0.25">
      <c r="E11425" s="5" t="s">
        <v>11946</v>
      </c>
    </row>
    <row r="11426" spans="5:5" x14ac:dyDescent="0.25">
      <c r="E11426" s="5" t="s">
        <v>11947</v>
      </c>
    </row>
    <row r="11427" spans="5:5" x14ac:dyDescent="0.25">
      <c r="E11427" s="5" t="s">
        <v>11948</v>
      </c>
    </row>
    <row r="11428" spans="5:5" x14ac:dyDescent="0.25">
      <c r="E11428" s="5" t="s">
        <v>11949</v>
      </c>
    </row>
    <row r="11429" spans="5:5" x14ac:dyDescent="0.25">
      <c r="E11429" s="5" t="s">
        <v>11950</v>
      </c>
    </row>
    <row r="11430" spans="5:5" x14ac:dyDescent="0.25">
      <c r="E11430" s="5" t="s">
        <v>11951</v>
      </c>
    </row>
    <row r="11431" spans="5:5" x14ac:dyDescent="0.25">
      <c r="E11431" s="5" t="s">
        <v>11952</v>
      </c>
    </row>
    <row r="11432" spans="5:5" x14ac:dyDescent="0.25">
      <c r="E11432" s="5" t="s">
        <v>11953</v>
      </c>
    </row>
    <row r="11433" spans="5:5" x14ac:dyDescent="0.25">
      <c r="E11433" s="5" t="s">
        <v>11954</v>
      </c>
    </row>
    <row r="11434" spans="5:5" x14ac:dyDescent="0.25">
      <c r="E11434" s="5" t="s">
        <v>11955</v>
      </c>
    </row>
    <row r="11435" spans="5:5" x14ac:dyDescent="0.25">
      <c r="E11435" s="5" t="s">
        <v>11956</v>
      </c>
    </row>
    <row r="11436" spans="5:5" x14ac:dyDescent="0.25">
      <c r="E11436" s="5" t="s">
        <v>11957</v>
      </c>
    </row>
    <row r="11437" spans="5:5" x14ac:dyDescent="0.25">
      <c r="E11437" s="5" t="s">
        <v>11958</v>
      </c>
    </row>
    <row r="11438" spans="5:5" x14ac:dyDescent="0.25">
      <c r="E11438" s="5" t="s">
        <v>11959</v>
      </c>
    </row>
    <row r="11439" spans="5:5" x14ac:dyDescent="0.25">
      <c r="E11439" s="5" t="s">
        <v>11960</v>
      </c>
    </row>
    <row r="11440" spans="5:5" x14ac:dyDescent="0.25">
      <c r="E11440" s="5" t="s">
        <v>11961</v>
      </c>
    </row>
    <row r="11441" spans="5:5" x14ac:dyDescent="0.25">
      <c r="E11441" s="5" t="s">
        <v>11962</v>
      </c>
    </row>
    <row r="11442" spans="5:5" x14ac:dyDescent="0.25">
      <c r="E11442" s="5" t="s">
        <v>11963</v>
      </c>
    </row>
    <row r="11443" spans="5:5" x14ac:dyDescent="0.25">
      <c r="E11443" s="5" t="s">
        <v>11964</v>
      </c>
    </row>
    <row r="11444" spans="5:5" x14ac:dyDescent="0.25">
      <c r="E11444" s="5" t="s">
        <v>11965</v>
      </c>
    </row>
    <row r="11445" spans="5:5" x14ac:dyDescent="0.25">
      <c r="E11445" s="5" t="s">
        <v>11966</v>
      </c>
    </row>
    <row r="11446" spans="5:5" x14ac:dyDescent="0.25">
      <c r="E11446" s="5" t="s">
        <v>11967</v>
      </c>
    </row>
    <row r="11447" spans="5:5" x14ac:dyDescent="0.25">
      <c r="E11447" s="5" t="s">
        <v>11968</v>
      </c>
    </row>
    <row r="11448" spans="5:5" x14ac:dyDescent="0.25">
      <c r="E11448" s="5" t="s">
        <v>11969</v>
      </c>
    </row>
    <row r="11449" spans="5:5" x14ac:dyDescent="0.25">
      <c r="E11449" s="5" t="s">
        <v>11970</v>
      </c>
    </row>
    <row r="11450" spans="5:5" x14ac:dyDescent="0.25">
      <c r="E11450" s="5" t="s">
        <v>11971</v>
      </c>
    </row>
    <row r="11451" spans="5:5" x14ac:dyDescent="0.25">
      <c r="E11451" s="5" t="s">
        <v>11972</v>
      </c>
    </row>
    <row r="11452" spans="5:5" x14ac:dyDescent="0.25">
      <c r="E11452" s="5" t="s">
        <v>11973</v>
      </c>
    </row>
    <row r="11453" spans="5:5" x14ac:dyDescent="0.25">
      <c r="E11453" s="5" t="s">
        <v>11974</v>
      </c>
    </row>
    <row r="11454" spans="5:5" x14ac:dyDescent="0.25">
      <c r="E11454" s="5" t="s">
        <v>11975</v>
      </c>
    </row>
    <row r="11455" spans="5:5" x14ac:dyDescent="0.25">
      <c r="E11455" s="5" t="s">
        <v>11976</v>
      </c>
    </row>
    <row r="11456" spans="5:5" x14ac:dyDescent="0.25">
      <c r="E11456" s="5" t="s">
        <v>11977</v>
      </c>
    </row>
    <row r="11457" spans="5:5" x14ac:dyDescent="0.25">
      <c r="E11457" s="5" t="s">
        <v>11978</v>
      </c>
    </row>
    <row r="11458" spans="5:5" x14ac:dyDescent="0.25">
      <c r="E11458" s="5" t="s">
        <v>11979</v>
      </c>
    </row>
    <row r="11459" spans="5:5" x14ac:dyDescent="0.25">
      <c r="E11459" s="5" t="s">
        <v>11980</v>
      </c>
    </row>
    <row r="11460" spans="5:5" x14ac:dyDescent="0.25">
      <c r="E11460" s="5" t="s">
        <v>11981</v>
      </c>
    </row>
    <row r="11461" spans="5:5" x14ac:dyDescent="0.25">
      <c r="E11461" s="5" t="s">
        <v>11982</v>
      </c>
    </row>
    <row r="11462" spans="5:5" x14ac:dyDescent="0.25">
      <c r="E11462" s="5" t="s">
        <v>11983</v>
      </c>
    </row>
    <row r="11463" spans="5:5" x14ac:dyDescent="0.25">
      <c r="E11463" s="5" t="s">
        <v>11984</v>
      </c>
    </row>
    <row r="11464" spans="5:5" x14ac:dyDescent="0.25">
      <c r="E11464" s="5" t="s">
        <v>11985</v>
      </c>
    </row>
    <row r="11465" spans="5:5" x14ac:dyDescent="0.25">
      <c r="E11465" s="5" t="s">
        <v>11986</v>
      </c>
    </row>
    <row r="11466" spans="5:5" x14ac:dyDescent="0.25">
      <c r="E11466" s="5" t="s">
        <v>11987</v>
      </c>
    </row>
    <row r="11467" spans="5:5" x14ac:dyDescent="0.25">
      <c r="E11467" s="5" t="s">
        <v>11988</v>
      </c>
    </row>
    <row r="11468" spans="5:5" x14ac:dyDescent="0.25">
      <c r="E11468" s="5" t="s">
        <v>11989</v>
      </c>
    </row>
    <row r="11469" spans="5:5" x14ac:dyDescent="0.25">
      <c r="E11469" s="5" t="s">
        <v>11990</v>
      </c>
    </row>
    <row r="11470" spans="5:5" x14ac:dyDescent="0.25">
      <c r="E11470" s="5" t="s">
        <v>11991</v>
      </c>
    </row>
    <row r="11471" spans="5:5" x14ac:dyDescent="0.25">
      <c r="E11471" s="5" t="s">
        <v>11992</v>
      </c>
    </row>
    <row r="11472" spans="5:5" x14ac:dyDescent="0.25">
      <c r="E11472" s="5" t="s">
        <v>11993</v>
      </c>
    </row>
    <row r="11473" spans="5:5" x14ac:dyDescent="0.25">
      <c r="E11473" s="5" t="s">
        <v>11994</v>
      </c>
    </row>
    <row r="11474" spans="5:5" x14ac:dyDescent="0.25">
      <c r="E11474" s="5" t="s">
        <v>11995</v>
      </c>
    </row>
    <row r="11475" spans="5:5" x14ac:dyDescent="0.25">
      <c r="E11475" s="5" t="s">
        <v>11996</v>
      </c>
    </row>
    <row r="11476" spans="5:5" x14ac:dyDescent="0.25">
      <c r="E11476" s="5" t="s">
        <v>11997</v>
      </c>
    </row>
    <row r="11477" spans="5:5" x14ac:dyDescent="0.25">
      <c r="E11477" s="5" t="s">
        <v>11998</v>
      </c>
    </row>
    <row r="11478" spans="5:5" x14ac:dyDescent="0.25">
      <c r="E11478" s="5" t="s">
        <v>11999</v>
      </c>
    </row>
    <row r="11479" spans="5:5" x14ac:dyDescent="0.25">
      <c r="E11479" s="5" t="s">
        <v>12000</v>
      </c>
    </row>
    <row r="11480" spans="5:5" x14ac:dyDescent="0.25">
      <c r="E11480" s="5" t="s">
        <v>12001</v>
      </c>
    </row>
    <row r="11481" spans="5:5" x14ac:dyDescent="0.25">
      <c r="E11481" s="5" t="s">
        <v>12002</v>
      </c>
    </row>
    <row r="11482" spans="5:5" x14ac:dyDescent="0.25">
      <c r="E11482" s="5" t="s">
        <v>12003</v>
      </c>
    </row>
    <row r="11483" spans="5:5" x14ac:dyDescent="0.25">
      <c r="E11483" s="5" t="s">
        <v>12004</v>
      </c>
    </row>
    <row r="11484" spans="5:5" x14ac:dyDescent="0.25">
      <c r="E11484" s="5" t="s">
        <v>12005</v>
      </c>
    </row>
    <row r="11485" spans="5:5" x14ac:dyDescent="0.25">
      <c r="E11485" s="5" t="s">
        <v>12006</v>
      </c>
    </row>
    <row r="11486" spans="5:5" x14ac:dyDescent="0.25">
      <c r="E11486" s="5" t="s">
        <v>12007</v>
      </c>
    </row>
    <row r="11487" spans="5:5" x14ac:dyDescent="0.25">
      <c r="E11487" s="5" t="s">
        <v>12008</v>
      </c>
    </row>
    <row r="11488" spans="5:5" x14ac:dyDescent="0.25">
      <c r="E11488" s="5" t="s">
        <v>12009</v>
      </c>
    </row>
    <row r="11489" spans="5:5" x14ac:dyDescent="0.25">
      <c r="E11489" s="5" t="s">
        <v>12010</v>
      </c>
    </row>
    <row r="11490" spans="5:5" x14ac:dyDescent="0.25">
      <c r="E11490" s="5" t="s">
        <v>12011</v>
      </c>
    </row>
    <row r="11491" spans="5:5" x14ac:dyDescent="0.25">
      <c r="E11491" s="5" t="s">
        <v>12012</v>
      </c>
    </row>
    <row r="11492" spans="5:5" x14ac:dyDescent="0.25">
      <c r="E11492" s="5" t="s">
        <v>12013</v>
      </c>
    </row>
    <row r="11493" spans="5:5" x14ac:dyDescent="0.25">
      <c r="E11493" s="5" t="s">
        <v>12014</v>
      </c>
    </row>
    <row r="11494" spans="5:5" x14ac:dyDescent="0.25">
      <c r="E11494" s="5" t="s">
        <v>12015</v>
      </c>
    </row>
    <row r="11495" spans="5:5" x14ac:dyDescent="0.25">
      <c r="E11495" s="5" t="s">
        <v>12016</v>
      </c>
    </row>
    <row r="11496" spans="5:5" x14ac:dyDescent="0.25">
      <c r="E11496" s="5" t="s">
        <v>12017</v>
      </c>
    </row>
    <row r="11497" spans="5:5" x14ac:dyDescent="0.25">
      <c r="E11497" s="5" t="s">
        <v>12018</v>
      </c>
    </row>
    <row r="11498" spans="5:5" x14ac:dyDescent="0.25">
      <c r="E11498" s="5" t="s">
        <v>12019</v>
      </c>
    </row>
    <row r="11499" spans="5:5" x14ac:dyDescent="0.25">
      <c r="E11499" s="5" t="s">
        <v>12020</v>
      </c>
    </row>
    <row r="11500" spans="5:5" x14ac:dyDescent="0.25">
      <c r="E11500" s="5" t="s">
        <v>12021</v>
      </c>
    </row>
    <row r="11501" spans="5:5" x14ac:dyDescent="0.25">
      <c r="E11501" s="5" t="s">
        <v>12022</v>
      </c>
    </row>
    <row r="11502" spans="5:5" x14ac:dyDescent="0.25">
      <c r="E11502" s="5" t="s">
        <v>12023</v>
      </c>
    </row>
    <row r="11503" spans="5:5" x14ac:dyDescent="0.25">
      <c r="E11503" s="5" t="s">
        <v>12024</v>
      </c>
    </row>
    <row r="11504" spans="5:5" x14ac:dyDescent="0.25">
      <c r="E11504" s="5" t="s">
        <v>12025</v>
      </c>
    </row>
    <row r="11505" spans="5:5" x14ac:dyDescent="0.25">
      <c r="E11505" s="5" t="s">
        <v>12026</v>
      </c>
    </row>
    <row r="11506" spans="5:5" x14ac:dyDescent="0.25">
      <c r="E11506" s="5" t="s">
        <v>12027</v>
      </c>
    </row>
    <row r="11507" spans="5:5" x14ac:dyDescent="0.25">
      <c r="E11507" s="5" t="s">
        <v>12028</v>
      </c>
    </row>
    <row r="11508" spans="5:5" x14ac:dyDescent="0.25">
      <c r="E11508" s="5" t="s">
        <v>12029</v>
      </c>
    </row>
    <row r="11509" spans="5:5" x14ac:dyDescent="0.25">
      <c r="E11509" s="5" t="s">
        <v>12030</v>
      </c>
    </row>
    <row r="11510" spans="5:5" x14ac:dyDescent="0.25">
      <c r="E11510" s="5" t="s">
        <v>12031</v>
      </c>
    </row>
    <row r="11511" spans="5:5" x14ac:dyDescent="0.25">
      <c r="E11511" s="5" t="s">
        <v>12032</v>
      </c>
    </row>
    <row r="11512" spans="5:5" x14ac:dyDescent="0.25">
      <c r="E11512" s="5" t="s">
        <v>12033</v>
      </c>
    </row>
    <row r="11513" spans="5:5" x14ac:dyDescent="0.25">
      <c r="E11513" s="5" t="s">
        <v>12034</v>
      </c>
    </row>
    <row r="11514" spans="5:5" x14ac:dyDescent="0.25">
      <c r="E11514" s="5" t="s">
        <v>12035</v>
      </c>
    </row>
    <row r="11515" spans="5:5" x14ac:dyDescent="0.25">
      <c r="E11515" s="5" t="s">
        <v>12036</v>
      </c>
    </row>
    <row r="11516" spans="5:5" x14ac:dyDescent="0.25">
      <c r="E11516" s="5" t="s">
        <v>12037</v>
      </c>
    </row>
    <row r="11517" spans="5:5" x14ac:dyDescent="0.25">
      <c r="E11517" s="5" t="s">
        <v>12038</v>
      </c>
    </row>
    <row r="11518" spans="5:5" x14ac:dyDescent="0.25">
      <c r="E11518" s="5" t="s">
        <v>12039</v>
      </c>
    </row>
    <row r="11519" spans="5:5" x14ac:dyDescent="0.25">
      <c r="E11519" s="5" t="s">
        <v>12040</v>
      </c>
    </row>
    <row r="11520" spans="5:5" x14ac:dyDescent="0.25">
      <c r="E11520" s="5" t="s">
        <v>12041</v>
      </c>
    </row>
    <row r="11521" spans="5:5" x14ac:dyDescent="0.25">
      <c r="E11521" s="5" t="s">
        <v>12042</v>
      </c>
    </row>
    <row r="11522" spans="5:5" x14ac:dyDescent="0.25">
      <c r="E11522" s="5" t="s">
        <v>12043</v>
      </c>
    </row>
    <row r="11523" spans="5:5" x14ac:dyDescent="0.25">
      <c r="E11523" s="5" t="s">
        <v>12044</v>
      </c>
    </row>
    <row r="11524" spans="5:5" x14ac:dyDescent="0.25">
      <c r="E11524" s="5" t="s">
        <v>12045</v>
      </c>
    </row>
    <row r="11525" spans="5:5" x14ac:dyDescent="0.25">
      <c r="E11525" s="5" t="s">
        <v>12046</v>
      </c>
    </row>
    <row r="11526" spans="5:5" x14ac:dyDescent="0.25">
      <c r="E11526" s="5" t="s">
        <v>12047</v>
      </c>
    </row>
    <row r="11527" spans="5:5" x14ac:dyDescent="0.25">
      <c r="E11527" s="5" t="s">
        <v>12048</v>
      </c>
    </row>
    <row r="11528" spans="5:5" x14ac:dyDescent="0.25">
      <c r="E11528" s="5" t="s">
        <v>12049</v>
      </c>
    </row>
    <row r="11529" spans="5:5" x14ac:dyDescent="0.25">
      <c r="E11529" s="5" t="s">
        <v>12050</v>
      </c>
    </row>
    <row r="11530" spans="5:5" x14ac:dyDescent="0.25">
      <c r="E11530" s="5" t="s">
        <v>12051</v>
      </c>
    </row>
    <row r="11531" spans="5:5" x14ac:dyDescent="0.25">
      <c r="E11531" s="5" t="s">
        <v>12052</v>
      </c>
    </row>
    <row r="11532" spans="5:5" x14ac:dyDescent="0.25">
      <c r="E11532" s="5" t="s">
        <v>12053</v>
      </c>
    </row>
    <row r="11533" spans="5:5" x14ac:dyDescent="0.25">
      <c r="E11533" s="5" t="s">
        <v>12054</v>
      </c>
    </row>
    <row r="11534" spans="5:5" x14ac:dyDescent="0.25">
      <c r="E11534" s="5" t="s">
        <v>12055</v>
      </c>
    </row>
    <row r="11535" spans="5:5" x14ac:dyDescent="0.25">
      <c r="E11535" s="5" t="s">
        <v>12056</v>
      </c>
    </row>
    <row r="11536" spans="5:5" x14ac:dyDescent="0.25">
      <c r="E11536" s="5" t="s">
        <v>12057</v>
      </c>
    </row>
    <row r="11537" spans="5:5" x14ac:dyDescent="0.25">
      <c r="E11537" s="5" t="s">
        <v>12058</v>
      </c>
    </row>
    <row r="11538" spans="5:5" x14ac:dyDescent="0.25">
      <c r="E11538" s="5" t="s">
        <v>12059</v>
      </c>
    </row>
    <row r="11539" spans="5:5" x14ac:dyDescent="0.25">
      <c r="E11539" s="5" t="s">
        <v>12060</v>
      </c>
    </row>
    <row r="11540" spans="5:5" x14ac:dyDescent="0.25">
      <c r="E11540" s="5" t="s">
        <v>12061</v>
      </c>
    </row>
    <row r="11541" spans="5:5" x14ac:dyDescent="0.25">
      <c r="E11541" s="5" t="s">
        <v>12062</v>
      </c>
    </row>
    <row r="11542" spans="5:5" x14ac:dyDescent="0.25">
      <c r="E11542" s="5" t="s">
        <v>12063</v>
      </c>
    </row>
    <row r="11543" spans="5:5" x14ac:dyDescent="0.25">
      <c r="E11543" s="5" t="s">
        <v>12064</v>
      </c>
    </row>
    <row r="11544" spans="5:5" x14ac:dyDescent="0.25">
      <c r="E11544" s="5" t="s">
        <v>12065</v>
      </c>
    </row>
    <row r="11545" spans="5:5" x14ac:dyDescent="0.25">
      <c r="E11545" s="5" t="s">
        <v>12066</v>
      </c>
    </row>
    <row r="11546" spans="5:5" x14ac:dyDescent="0.25">
      <c r="E11546" s="5" t="s">
        <v>12067</v>
      </c>
    </row>
    <row r="11547" spans="5:5" x14ac:dyDescent="0.25">
      <c r="E11547" s="5" t="s">
        <v>12068</v>
      </c>
    </row>
    <row r="11548" spans="5:5" x14ac:dyDescent="0.25">
      <c r="E11548" s="5" t="s">
        <v>12069</v>
      </c>
    </row>
    <row r="11549" spans="5:5" x14ac:dyDescent="0.25">
      <c r="E11549" s="5" t="s">
        <v>12070</v>
      </c>
    </row>
    <row r="11550" spans="5:5" x14ac:dyDescent="0.25">
      <c r="E11550" s="5" t="s">
        <v>12071</v>
      </c>
    </row>
    <row r="11551" spans="5:5" x14ac:dyDescent="0.25">
      <c r="E11551" s="5" t="s">
        <v>12072</v>
      </c>
    </row>
    <row r="11552" spans="5:5" x14ac:dyDescent="0.25">
      <c r="E11552" s="5" t="s">
        <v>12073</v>
      </c>
    </row>
    <row r="11553" spans="5:5" x14ac:dyDescent="0.25">
      <c r="E11553" s="5" t="s">
        <v>12074</v>
      </c>
    </row>
    <row r="11554" spans="5:5" x14ac:dyDescent="0.25">
      <c r="E11554" s="5" t="s">
        <v>12075</v>
      </c>
    </row>
    <row r="11555" spans="5:5" x14ac:dyDescent="0.25">
      <c r="E11555" s="5" t="s">
        <v>12076</v>
      </c>
    </row>
    <row r="11556" spans="5:5" x14ac:dyDescent="0.25">
      <c r="E11556" s="5" t="s">
        <v>12077</v>
      </c>
    </row>
    <row r="11557" spans="5:5" x14ac:dyDescent="0.25">
      <c r="E11557" s="5" t="s">
        <v>12078</v>
      </c>
    </row>
    <row r="11558" spans="5:5" x14ac:dyDescent="0.25">
      <c r="E11558" s="5" t="s">
        <v>12079</v>
      </c>
    </row>
    <row r="11559" spans="5:5" x14ac:dyDescent="0.25">
      <c r="E11559" s="5" t="s">
        <v>12080</v>
      </c>
    </row>
    <row r="11560" spans="5:5" x14ac:dyDescent="0.25">
      <c r="E11560" s="5" t="s">
        <v>12081</v>
      </c>
    </row>
    <row r="11561" spans="5:5" x14ac:dyDescent="0.25">
      <c r="E11561" s="5" t="s">
        <v>12082</v>
      </c>
    </row>
    <row r="11562" spans="5:5" x14ac:dyDescent="0.25">
      <c r="E11562" s="5" t="s">
        <v>12083</v>
      </c>
    </row>
    <row r="11563" spans="5:5" x14ac:dyDescent="0.25">
      <c r="E11563" s="5" t="s">
        <v>12084</v>
      </c>
    </row>
    <row r="11564" spans="5:5" x14ac:dyDescent="0.25">
      <c r="E11564" s="5" t="s">
        <v>12085</v>
      </c>
    </row>
    <row r="11565" spans="5:5" x14ac:dyDescent="0.25">
      <c r="E11565" s="5" t="s">
        <v>12086</v>
      </c>
    </row>
    <row r="11566" spans="5:5" x14ac:dyDescent="0.25">
      <c r="E11566" s="5" t="s">
        <v>12087</v>
      </c>
    </row>
    <row r="11567" spans="5:5" x14ac:dyDescent="0.25">
      <c r="E11567" s="5" t="s">
        <v>12088</v>
      </c>
    </row>
    <row r="11568" spans="5:5" x14ac:dyDescent="0.25">
      <c r="E11568" s="5" t="s">
        <v>12089</v>
      </c>
    </row>
    <row r="11569" spans="5:5" x14ac:dyDescent="0.25">
      <c r="E11569" s="5" t="s">
        <v>12090</v>
      </c>
    </row>
    <row r="11570" spans="5:5" x14ac:dyDescent="0.25">
      <c r="E11570" s="5" t="s">
        <v>12091</v>
      </c>
    </row>
    <row r="11571" spans="5:5" x14ac:dyDescent="0.25">
      <c r="E11571" s="5" t="s">
        <v>12092</v>
      </c>
    </row>
    <row r="11572" spans="5:5" x14ac:dyDescent="0.25">
      <c r="E11572" s="5" t="s">
        <v>12093</v>
      </c>
    </row>
    <row r="11573" spans="5:5" x14ac:dyDescent="0.25">
      <c r="E11573" s="5" t="s">
        <v>12094</v>
      </c>
    </row>
    <row r="11574" spans="5:5" x14ac:dyDescent="0.25">
      <c r="E11574" s="5" t="s">
        <v>12095</v>
      </c>
    </row>
    <row r="11575" spans="5:5" x14ac:dyDescent="0.25">
      <c r="E11575" s="5" t="s">
        <v>12096</v>
      </c>
    </row>
    <row r="11576" spans="5:5" x14ac:dyDescent="0.25">
      <c r="E11576" s="5" t="s">
        <v>12097</v>
      </c>
    </row>
    <row r="11577" spans="5:5" x14ac:dyDescent="0.25">
      <c r="E11577" s="5" t="s">
        <v>12098</v>
      </c>
    </row>
    <row r="11578" spans="5:5" x14ac:dyDescent="0.25">
      <c r="E11578" s="5" t="s">
        <v>12099</v>
      </c>
    </row>
    <row r="11579" spans="5:5" x14ac:dyDescent="0.25">
      <c r="E11579" s="5" t="s">
        <v>12100</v>
      </c>
    </row>
    <row r="11580" spans="5:5" x14ac:dyDescent="0.25">
      <c r="E11580" s="5" t="s">
        <v>12101</v>
      </c>
    </row>
    <row r="11581" spans="5:5" x14ac:dyDescent="0.25">
      <c r="E11581" s="5" t="s">
        <v>12102</v>
      </c>
    </row>
    <row r="11582" spans="5:5" x14ac:dyDescent="0.25">
      <c r="E11582" s="5" t="s">
        <v>12103</v>
      </c>
    </row>
    <row r="11583" spans="5:5" x14ac:dyDescent="0.25">
      <c r="E11583" s="5" t="s">
        <v>12104</v>
      </c>
    </row>
    <row r="11584" spans="5:5" x14ac:dyDescent="0.25">
      <c r="E11584" s="5" t="s">
        <v>12105</v>
      </c>
    </row>
    <row r="11585" spans="5:5" x14ac:dyDescent="0.25">
      <c r="E11585" s="5" t="s">
        <v>12106</v>
      </c>
    </row>
    <row r="11586" spans="5:5" x14ac:dyDescent="0.25">
      <c r="E11586" s="5" t="s">
        <v>12107</v>
      </c>
    </row>
    <row r="11587" spans="5:5" x14ac:dyDescent="0.25">
      <c r="E11587" s="5" t="s">
        <v>12108</v>
      </c>
    </row>
    <row r="11588" spans="5:5" x14ac:dyDescent="0.25">
      <c r="E11588" s="5" t="s">
        <v>12109</v>
      </c>
    </row>
    <row r="11589" spans="5:5" x14ac:dyDescent="0.25">
      <c r="E11589" s="5" t="s">
        <v>12110</v>
      </c>
    </row>
    <row r="11590" spans="5:5" x14ac:dyDescent="0.25">
      <c r="E11590" s="5" t="s">
        <v>12111</v>
      </c>
    </row>
    <row r="11591" spans="5:5" x14ac:dyDescent="0.25">
      <c r="E11591" s="5" t="s">
        <v>12112</v>
      </c>
    </row>
    <row r="11592" spans="5:5" x14ac:dyDescent="0.25">
      <c r="E11592" s="5" t="s">
        <v>12113</v>
      </c>
    </row>
    <row r="11593" spans="5:5" x14ac:dyDescent="0.25">
      <c r="E11593" s="5" t="s">
        <v>12114</v>
      </c>
    </row>
    <row r="11594" spans="5:5" x14ac:dyDescent="0.25">
      <c r="E11594" s="5" t="s">
        <v>12115</v>
      </c>
    </row>
    <row r="11595" spans="5:5" x14ac:dyDescent="0.25">
      <c r="E11595" s="5" t="s">
        <v>12116</v>
      </c>
    </row>
    <row r="11596" spans="5:5" x14ac:dyDescent="0.25">
      <c r="E11596" s="5" t="s">
        <v>12117</v>
      </c>
    </row>
    <row r="11597" spans="5:5" x14ac:dyDescent="0.25">
      <c r="E11597" s="5" t="s">
        <v>12118</v>
      </c>
    </row>
    <row r="11598" spans="5:5" x14ac:dyDescent="0.25">
      <c r="E11598" s="5" t="s">
        <v>12119</v>
      </c>
    </row>
    <row r="11599" spans="5:5" x14ac:dyDescent="0.25">
      <c r="E11599" s="5" t="s">
        <v>12120</v>
      </c>
    </row>
    <row r="11600" spans="5:5" x14ac:dyDescent="0.25">
      <c r="E11600" s="5" t="s">
        <v>12121</v>
      </c>
    </row>
    <row r="11601" spans="5:5" x14ac:dyDescent="0.25">
      <c r="E11601" s="5" t="s">
        <v>12122</v>
      </c>
    </row>
    <row r="11602" spans="5:5" x14ac:dyDescent="0.25">
      <c r="E11602" s="5" t="s">
        <v>12123</v>
      </c>
    </row>
    <row r="11603" spans="5:5" x14ac:dyDescent="0.25">
      <c r="E11603" s="5" t="s">
        <v>12124</v>
      </c>
    </row>
    <row r="11604" spans="5:5" x14ac:dyDescent="0.25">
      <c r="E11604" s="5" t="s">
        <v>12125</v>
      </c>
    </row>
    <row r="11605" spans="5:5" x14ac:dyDescent="0.25">
      <c r="E11605" s="5" t="s">
        <v>12126</v>
      </c>
    </row>
    <row r="11606" spans="5:5" x14ac:dyDescent="0.25">
      <c r="E11606" s="5" t="s">
        <v>12127</v>
      </c>
    </row>
    <row r="11607" spans="5:5" x14ac:dyDescent="0.25">
      <c r="E11607" s="5" t="s">
        <v>12128</v>
      </c>
    </row>
    <row r="11608" spans="5:5" x14ac:dyDescent="0.25">
      <c r="E11608" s="5" t="s">
        <v>12129</v>
      </c>
    </row>
    <row r="11609" spans="5:5" x14ac:dyDescent="0.25">
      <c r="E11609" s="5" t="s">
        <v>12130</v>
      </c>
    </row>
    <row r="11610" spans="5:5" x14ac:dyDescent="0.25">
      <c r="E11610" s="5" t="s">
        <v>12131</v>
      </c>
    </row>
    <row r="11611" spans="5:5" x14ac:dyDescent="0.25">
      <c r="E11611" s="5" t="s">
        <v>12132</v>
      </c>
    </row>
    <row r="11612" spans="5:5" x14ac:dyDescent="0.25">
      <c r="E11612" s="5" t="s">
        <v>12133</v>
      </c>
    </row>
    <row r="11613" spans="5:5" x14ac:dyDescent="0.25">
      <c r="E11613" s="5" t="s">
        <v>12134</v>
      </c>
    </row>
    <row r="11614" spans="5:5" x14ac:dyDescent="0.25">
      <c r="E11614" s="5" t="s">
        <v>12135</v>
      </c>
    </row>
    <row r="11615" spans="5:5" x14ac:dyDescent="0.25">
      <c r="E11615" s="5" t="s">
        <v>12136</v>
      </c>
    </row>
    <row r="11616" spans="5:5" x14ac:dyDescent="0.25">
      <c r="E11616" s="5" t="s">
        <v>12137</v>
      </c>
    </row>
    <row r="11617" spans="5:5" x14ac:dyDescent="0.25">
      <c r="E11617" s="5" t="s">
        <v>12138</v>
      </c>
    </row>
    <row r="11618" spans="5:5" x14ac:dyDescent="0.25">
      <c r="E11618" s="5" t="s">
        <v>12139</v>
      </c>
    </row>
    <row r="11619" spans="5:5" x14ac:dyDescent="0.25">
      <c r="E11619" s="5" t="s">
        <v>12140</v>
      </c>
    </row>
    <row r="11620" spans="5:5" x14ac:dyDescent="0.25">
      <c r="E11620" s="5" t="s">
        <v>12141</v>
      </c>
    </row>
    <row r="11621" spans="5:5" x14ac:dyDescent="0.25">
      <c r="E11621" s="5" t="s">
        <v>12142</v>
      </c>
    </row>
    <row r="11622" spans="5:5" x14ac:dyDescent="0.25">
      <c r="E11622" s="5" t="s">
        <v>12143</v>
      </c>
    </row>
    <row r="11623" spans="5:5" x14ac:dyDescent="0.25">
      <c r="E11623" s="5" t="s">
        <v>12144</v>
      </c>
    </row>
    <row r="11624" spans="5:5" x14ac:dyDescent="0.25">
      <c r="E11624" s="5" t="s">
        <v>12145</v>
      </c>
    </row>
    <row r="11625" spans="5:5" x14ac:dyDescent="0.25">
      <c r="E11625" s="5" t="s">
        <v>12146</v>
      </c>
    </row>
    <row r="11626" spans="5:5" x14ac:dyDescent="0.25">
      <c r="E11626" s="5" t="s">
        <v>12147</v>
      </c>
    </row>
    <row r="11627" spans="5:5" x14ac:dyDescent="0.25">
      <c r="E11627" s="5" t="s">
        <v>12148</v>
      </c>
    </row>
    <row r="11628" spans="5:5" x14ac:dyDescent="0.25">
      <c r="E11628" s="5" t="s">
        <v>12149</v>
      </c>
    </row>
    <row r="11629" spans="5:5" x14ac:dyDescent="0.25">
      <c r="E11629" s="5" t="s">
        <v>12150</v>
      </c>
    </row>
    <row r="11630" spans="5:5" x14ac:dyDescent="0.25">
      <c r="E11630" s="5" t="s">
        <v>12151</v>
      </c>
    </row>
    <row r="11631" spans="5:5" x14ac:dyDescent="0.25">
      <c r="E11631" s="5" t="s">
        <v>12152</v>
      </c>
    </row>
    <row r="11632" spans="5:5" x14ac:dyDescent="0.25">
      <c r="E11632" s="5" t="s">
        <v>12153</v>
      </c>
    </row>
    <row r="11633" spans="5:5" x14ac:dyDescent="0.25">
      <c r="E11633" s="5" t="s">
        <v>12154</v>
      </c>
    </row>
    <row r="11634" spans="5:5" x14ac:dyDescent="0.25">
      <c r="E11634" s="5" t="s">
        <v>12155</v>
      </c>
    </row>
    <row r="11635" spans="5:5" x14ac:dyDescent="0.25">
      <c r="E11635" s="5" t="s">
        <v>12156</v>
      </c>
    </row>
    <row r="11636" spans="5:5" x14ac:dyDescent="0.25">
      <c r="E11636" s="5" t="s">
        <v>12157</v>
      </c>
    </row>
    <row r="11637" spans="5:5" x14ac:dyDescent="0.25">
      <c r="E11637" s="5" t="s">
        <v>12158</v>
      </c>
    </row>
    <row r="11638" spans="5:5" x14ac:dyDescent="0.25">
      <c r="E11638" s="5" t="s">
        <v>12159</v>
      </c>
    </row>
    <row r="11639" spans="5:5" x14ac:dyDescent="0.25">
      <c r="E11639" s="5" t="s">
        <v>12160</v>
      </c>
    </row>
    <row r="11640" spans="5:5" x14ac:dyDescent="0.25">
      <c r="E11640" s="5" t="s">
        <v>12161</v>
      </c>
    </row>
    <row r="11641" spans="5:5" x14ac:dyDescent="0.25">
      <c r="E11641" s="5" t="s">
        <v>12162</v>
      </c>
    </row>
    <row r="11642" spans="5:5" x14ac:dyDescent="0.25">
      <c r="E11642" s="5" t="s">
        <v>12163</v>
      </c>
    </row>
    <row r="11643" spans="5:5" x14ac:dyDescent="0.25">
      <c r="E11643" s="5" t="s">
        <v>12164</v>
      </c>
    </row>
    <row r="11644" spans="5:5" x14ac:dyDescent="0.25">
      <c r="E11644" s="5" t="s">
        <v>12165</v>
      </c>
    </row>
    <row r="11645" spans="5:5" x14ac:dyDescent="0.25">
      <c r="E11645" s="5" t="s">
        <v>12166</v>
      </c>
    </row>
    <row r="11646" spans="5:5" x14ac:dyDescent="0.25">
      <c r="E11646" s="5" t="s">
        <v>12167</v>
      </c>
    </row>
    <row r="11647" spans="5:5" x14ac:dyDescent="0.25">
      <c r="E11647" s="5" t="s">
        <v>12168</v>
      </c>
    </row>
    <row r="11648" spans="5:5" x14ac:dyDescent="0.25">
      <c r="E11648" s="5" t="s">
        <v>12169</v>
      </c>
    </row>
    <row r="11649" spans="5:5" x14ac:dyDescent="0.25">
      <c r="E11649" s="5" t="s">
        <v>12170</v>
      </c>
    </row>
    <row r="11650" spans="5:5" x14ac:dyDescent="0.25">
      <c r="E11650" s="5" t="s">
        <v>12171</v>
      </c>
    </row>
    <row r="11651" spans="5:5" x14ac:dyDescent="0.25">
      <c r="E11651" s="5" t="s">
        <v>12172</v>
      </c>
    </row>
    <row r="11652" spans="5:5" x14ac:dyDescent="0.25">
      <c r="E11652" s="5" t="s">
        <v>12173</v>
      </c>
    </row>
    <row r="11653" spans="5:5" x14ac:dyDescent="0.25">
      <c r="E11653" s="5" t="s">
        <v>12174</v>
      </c>
    </row>
    <row r="11654" spans="5:5" x14ac:dyDescent="0.25">
      <c r="E11654" s="5" t="s">
        <v>12175</v>
      </c>
    </row>
    <row r="11655" spans="5:5" x14ac:dyDescent="0.25">
      <c r="E11655" s="5" t="s">
        <v>12176</v>
      </c>
    </row>
    <row r="11656" spans="5:5" x14ac:dyDescent="0.25">
      <c r="E11656" s="5" t="s">
        <v>12177</v>
      </c>
    </row>
    <row r="11657" spans="5:5" x14ac:dyDescent="0.25">
      <c r="E11657" s="5" t="s">
        <v>12178</v>
      </c>
    </row>
    <row r="11658" spans="5:5" x14ac:dyDescent="0.25">
      <c r="E11658" s="5" t="s">
        <v>12179</v>
      </c>
    </row>
    <row r="11659" spans="5:5" x14ac:dyDescent="0.25">
      <c r="E11659" s="5" t="s">
        <v>12180</v>
      </c>
    </row>
    <row r="11660" spans="5:5" x14ac:dyDescent="0.25">
      <c r="E11660" s="5" t="s">
        <v>12181</v>
      </c>
    </row>
    <row r="11661" spans="5:5" x14ac:dyDescent="0.25">
      <c r="E11661" s="5" t="s">
        <v>12182</v>
      </c>
    </row>
    <row r="11662" spans="5:5" x14ac:dyDescent="0.25">
      <c r="E11662" s="5" t="s">
        <v>12183</v>
      </c>
    </row>
    <row r="11663" spans="5:5" x14ac:dyDescent="0.25">
      <c r="E11663" s="5" t="s">
        <v>12184</v>
      </c>
    </row>
    <row r="11664" spans="5:5" x14ac:dyDescent="0.25">
      <c r="E11664" s="5" t="s">
        <v>12185</v>
      </c>
    </row>
    <row r="11665" spans="5:5" x14ac:dyDescent="0.25">
      <c r="E11665" s="5" t="s">
        <v>12186</v>
      </c>
    </row>
    <row r="11666" spans="5:5" x14ac:dyDescent="0.25">
      <c r="E11666" s="5" t="s">
        <v>12187</v>
      </c>
    </row>
    <row r="11667" spans="5:5" x14ac:dyDescent="0.25">
      <c r="E11667" s="5" t="s">
        <v>12188</v>
      </c>
    </row>
    <row r="11668" spans="5:5" x14ac:dyDescent="0.25">
      <c r="E11668" s="5" t="s">
        <v>12189</v>
      </c>
    </row>
    <row r="11669" spans="5:5" x14ac:dyDescent="0.25">
      <c r="E11669" s="5" t="s">
        <v>12190</v>
      </c>
    </row>
    <row r="11670" spans="5:5" x14ac:dyDescent="0.25">
      <c r="E11670" s="5" t="s">
        <v>12191</v>
      </c>
    </row>
    <row r="11671" spans="5:5" x14ac:dyDescent="0.25">
      <c r="E11671" s="5" t="s">
        <v>12192</v>
      </c>
    </row>
    <row r="11672" spans="5:5" x14ac:dyDescent="0.25">
      <c r="E11672" s="5" t="s">
        <v>12193</v>
      </c>
    </row>
    <row r="11673" spans="5:5" x14ac:dyDescent="0.25">
      <c r="E11673" s="5" t="s">
        <v>12194</v>
      </c>
    </row>
    <row r="11674" spans="5:5" x14ac:dyDescent="0.25">
      <c r="E11674" s="5" t="s">
        <v>12195</v>
      </c>
    </row>
    <row r="11675" spans="5:5" x14ac:dyDescent="0.25">
      <c r="E11675" s="5" t="s">
        <v>12196</v>
      </c>
    </row>
    <row r="11676" spans="5:5" x14ac:dyDescent="0.25">
      <c r="E11676" s="5" t="s">
        <v>12197</v>
      </c>
    </row>
    <row r="11677" spans="5:5" x14ac:dyDescent="0.25">
      <c r="E11677" s="5" t="s">
        <v>12198</v>
      </c>
    </row>
    <row r="11678" spans="5:5" x14ac:dyDescent="0.25">
      <c r="E11678" s="5" t="s">
        <v>12199</v>
      </c>
    </row>
    <row r="11679" spans="5:5" x14ac:dyDescent="0.25">
      <c r="E11679" s="5" t="s">
        <v>12200</v>
      </c>
    </row>
    <row r="11680" spans="5:5" x14ac:dyDescent="0.25">
      <c r="E11680" s="5" t="s">
        <v>12201</v>
      </c>
    </row>
    <row r="11681" spans="5:5" x14ac:dyDescent="0.25">
      <c r="E11681" s="5" t="s">
        <v>12202</v>
      </c>
    </row>
    <row r="11682" spans="5:5" x14ac:dyDescent="0.25">
      <c r="E11682" s="5" t="s">
        <v>12203</v>
      </c>
    </row>
    <row r="11683" spans="5:5" x14ac:dyDescent="0.25">
      <c r="E11683" s="5" t="s">
        <v>12204</v>
      </c>
    </row>
    <row r="11684" spans="5:5" x14ac:dyDescent="0.25">
      <c r="E11684" s="5" t="s">
        <v>12205</v>
      </c>
    </row>
    <row r="11685" spans="5:5" x14ac:dyDescent="0.25">
      <c r="E11685" s="5" t="s">
        <v>12206</v>
      </c>
    </row>
    <row r="11686" spans="5:5" x14ac:dyDescent="0.25">
      <c r="E11686" s="5" t="s">
        <v>12207</v>
      </c>
    </row>
    <row r="11687" spans="5:5" x14ac:dyDescent="0.25">
      <c r="E11687" s="5" t="s">
        <v>12208</v>
      </c>
    </row>
    <row r="11688" spans="5:5" x14ac:dyDescent="0.25">
      <c r="E11688" s="5" t="s">
        <v>12209</v>
      </c>
    </row>
    <row r="11689" spans="5:5" x14ac:dyDescent="0.25">
      <c r="E11689" s="5" t="s">
        <v>12210</v>
      </c>
    </row>
    <row r="11690" spans="5:5" x14ac:dyDescent="0.25">
      <c r="E11690" s="5" t="s">
        <v>12211</v>
      </c>
    </row>
    <row r="11691" spans="5:5" x14ac:dyDescent="0.25">
      <c r="E11691" s="5" t="s">
        <v>12212</v>
      </c>
    </row>
    <row r="11692" spans="5:5" x14ac:dyDescent="0.25">
      <c r="E11692" s="5" t="s">
        <v>12213</v>
      </c>
    </row>
    <row r="11693" spans="5:5" x14ac:dyDescent="0.25">
      <c r="E11693" s="5" t="s">
        <v>12214</v>
      </c>
    </row>
    <row r="11694" spans="5:5" x14ac:dyDescent="0.25">
      <c r="E11694" s="5" t="s">
        <v>12215</v>
      </c>
    </row>
    <row r="11695" spans="5:5" x14ac:dyDescent="0.25">
      <c r="E11695" s="5" t="s">
        <v>12216</v>
      </c>
    </row>
    <row r="11696" spans="5:5" x14ac:dyDescent="0.25">
      <c r="E11696" s="5" t="s">
        <v>12217</v>
      </c>
    </row>
    <row r="11697" spans="5:5" x14ac:dyDescent="0.25">
      <c r="E11697" s="5" t="s">
        <v>12218</v>
      </c>
    </row>
    <row r="11698" spans="5:5" x14ac:dyDescent="0.25">
      <c r="E11698" s="5" t="s">
        <v>12219</v>
      </c>
    </row>
    <row r="11699" spans="5:5" x14ac:dyDescent="0.25">
      <c r="E11699" s="5" t="s">
        <v>12220</v>
      </c>
    </row>
    <row r="11700" spans="5:5" x14ac:dyDescent="0.25">
      <c r="E11700" s="5" t="s">
        <v>12221</v>
      </c>
    </row>
    <row r="11701" spans="5:5" x14ac:dyDescent="0.25">
      <c r="E11701" s="5" t="s">
        <v>12222</v>
      </c>
    </row>
    <row r="11702" spans="5:5" x14ac:dyDescent="0.25">
      <c r="E11702" s="5" t="s">
        <v>12223</v>
      </c>
    </row>
    <row r="11703" spans="5:5" x14ac:dyDescent="0.25">
      <c r="E11703" s="5" t="s">
        <v>12224</v>
      </c>
    </row>
    <row r="11704" spans="5:5" x14ac:dyDescent="0.25">
      <c r="E11704" s="5" t="s">
        <v>12225</v>
      </c>
    </row>
    <row r="11705" spans="5:5" x14ac:dyDescent="0.25">
      <c r="E11705" s="5" t="s">
        <v>12226</v>
      </c>
    </row>
    <row r="11706" spans="5:5" x14ac:dyDescent="0.25">
      <c r="E11706" s="5" t="s">
        <v>12227</v>
      </c>
    </row>
    <row r="11707" spans="5:5" x14ac:dyDescent="0.25">
      <c r="E11707" s="5" t="s">
        <v>12228</v>
      </c>
    </row>
    <row r="11708" spans="5:5" x14ac:dyDescent="0.25">
      <c r="E11708" s="5" t="s">
        <v>12229</v>
      </c>
    </row>
    <row r="11709" spans="5:5" x14ac:dyDescent="0.25">
      <c r="E11709" s="5" t="s">
        <v>12230</v>
      </c>
    </row>
    <row r="11710" spans="5:5" x14ac:dyDescent="0.25">
      <c r="E11710" s="5" t="s">
        <v>12231</v>
      </c>
    </row>
    <row r="11711" spans="5:5" x14ac:dyDescent="0.25">
      <c r="E11711" s="5" t="s">
        <v>12232</v>
      </c>
    </row>
    <row r="11712" spans="5:5" x14ac:dyDescent="0.25">
      <c r="E11712" s="5" t="s">
        <v>12233</v>
      </c>
    </row>
    <row r="11713" spans="5:5" x14ac:dyDescent="0.25">
      <c r="E11713" s="5" t="s">
        <v>12234</v>
      </c>
    </row>
    <row r="11714" spans="5:5" x14ac:dyDescent="0.25">
      <c r="E11714" s="5" t="s">
        <v>12235</v>
      </c>
    </row>
    <row r="11715" spans="5:5" x14ac:dyDescent="0.25">
      <c r="E11715" s="5" t="s">
        <v>12236</v>
      </c>
    </row>
    <row r="11716" spans="5:5" x14ac:dyDescent="0.25">
      <c r="E11716" s="5" t="s">
        <v>12237</v>
      </c>
    </row>
    <row r="11717" spans="5:5" x14ac:dyDescent="0.25">
      <c r="E11717" s="5" t="s">
        <v>12238</v>
      </c>
    </row>
    <row r="11718" spans="5:5" x14ac:dyDescent="0.25">
      <c r="E11718" s="5" t="s">
        <v>12239</v>
      </c>
    </row>
    <row r="11719" spans="5:5" x14ac:dyDescent="0.25">
      <c r="E11719" s="5" t="s">
        <v>12240</v>
      </c>
    </row>
    <row r="11720" spans="5:5" x14ac:dyDescent="0.25">
      <c r="E11720" s="5" t="s">
        <v>12241</v>
      </c>
    </row>
    <row r="11721" spans="5:5" x14ac:dyDescent="0.25">
      <c r="E11721" s="5" t="s">
        <v>12242</v>
      </c>
    </row>
    <row r="11722" spans="5:5" x14ac:dyDescent="0.25">
      <c r="E11722" s="5" t="s">
        <v>12243</v>
      </c>
    </row>
    <row r="11723" spans="5:5" x14ac:dyDescent="0.25">
      <c r="E11723" s="5" t="s">
        <v>12244</v>
      </c>
    </row>
    <row r="11724" spans="5:5" x14ac:dyDescent="0.25">
      <c r="E11724" s="5" t="s">
        <v>12245</v>
      </c>
    </row>
    <row r="11725" spans="5:5" x14ac:dyDescent="0.25">
      <c r="E11725" s="5" t="s">
        <v>12246</v>
      </c>
    </row>
    <row r="11726" spans="5:5" x14ac:dyDescent="0.25">
      <c r="E11726" s="5" t="s">
        <v>12247</v>
      </c>
    </row>
    <row r="11727" spans="5:5" x14ac:dyDescent="0.25">
      <c r="E11727" s="5" t="s">
        <v>12248</v>
      </c>
    </row>
    <row r="11728" spans="5:5" x14ac:dyDescent="0.25">
      <c r="E11728" s="5" t="s">
        <v>12249</v>
      </c>
    </row>
    <row r="11729" spans="5:5" x14ac:dyDescent="0.25">
      <c r="E11729" s="5" t="s">
        <v>12250</v>
      </c>
    </row>
    <row r="11730" spans="5:5" x14ac:dyDescent="0.25">
      <c r="E11730" s="5" t="s">
        <v>12251</v>
      </c>
    </row>
    <row r="11731" spans="5:5" x14ac:dyDescent="0.25">
      <c r="E11731" s="5" t="s">
        <v>12252</v>
      </c>
    </row>
    <row r="11732" spans="5:5" x14ac:dyDescent="0.25">
      <c r="E11732" s="5" t="s">
        <v>12253</v>
      </c>
    </row>
    <row r="11733" spans="5:5" x14ac:dyDescent="0.25">
      <c r="E11733" s="5" t="s">
        <v>12254</v>
      </c>
    </row>
    <row r="11734" spans="5:5" x14ac:dyDescent="0.25">
      <c r="E11734" s="5" t="s">
        <v>12255</v>
      </c>
    </row>
    <row r="11735" spans="5:5" x14ac:dyDescent="0.25">
      <c r="E11735" s="5" t="s">
        <v>12256</v>
      </c>
    </row>
    <row r="11736" spans="5:5" x14ac:dyDescent="0.25">
      <c r="E11736" s="5" t="s">
        <v>12257</v>
      </c>
    </row>
    <row r="11737" spans="5:5" x14ac:dyDescent="0.25">
      <c r="E11737" s="5" t="s">
        <v>12258</v>
      </c>
    </row>
    <row r="11738" spans="5:5" x14ac:dyDescent="0.25">
      <c r="E11738" s="5" t="s">
        <v>12259</v>
      </c>
    </row>
    <row r="11739" spans="5:5" x14ac:dyDescent="0.25">
      <c r="E11739" s="5" t="s">
        <v>12260</v>
      </c>
    </row>
    <row r="11740" spans="5:5" x14ac:dyDescent="0.25">
      <c r="E11740" s="5" t="s">
        <v>12261</v>
      </c>
    </row>
    <row r="11741" spans="5:5" x14ac:dyDescent="0.25">
      <c r="E11741" s="5" t="s">
        <v>12262</v>
      </c>
    </row>
    <row r="11742" spans="5:5" x14ac:dyDescent="0.25">
      <c r="E11742" s="5" t="s">
        <v>12263</v>
      </c>
    </row>
    <row r="11743" spans="5:5" x14ac:dyDescent="0.25">
      <c r="E11743" s="5" t="s">
        <v>12264</v>
      </c>
    </row>
    <row r="11744" spans="5:5" x14ac:dyDescent="0.25">
      <c r="E11744" s="5" t="s">
        <v>12265</v>
      </c>
    </row>
    <row r="11745" spans="5:5" x14ac:dyDescent="0.25">
      <c r="E11745" s="5" t="s">
        <v>12266</v>
      </c>
    </row>
    <row r="11746" spans="5:5" x14ac:dyDescent="0.25">
      <c r="E11746" s="5" t="s">
        <v>12267</v>
      </c>
    </row>
    <row r="11747" spans="5:5" x14ac:dyDescent="0.25">
      <c r="E11747" s="5" t="s">
        <v>12268</v>
      </c>
    </row>
    <row r="11748" spans="5:5" x14ac:dyDescent="0.25">
      <c r="E11748" s="5" t="s">
        <v>12269</v>
      </c>
    </row>
    <row r="11749" spans="5:5" x14ac:dyDescent="0.25">
      <c r="E11749" s="5" t="s">
        <v>12270</v>
      </c>
    </row>
    <row r="11750" spans="5:5" x14ac:dyDescent="0.25">
      <c r="E11750" s="5" t="s">
        <v>12271</v>
      </c>
    </row>
    <row r="11751" spans="5:5" x14ac:dyDescent="0.25">
      <c r="E11751" s="5" t="s">
        <v>12272</v>
      </c>
    </row>
    <row r="11752" spans="5:5" x14ac:dyDescent="0.25">
      <c r="E11752" s="5" t="s">
        <v>12273</v>
      </c>
    </row>
    <row r="11753" spans="5:5" x14ac:dyDescent="0.25">
      <c r="E11753" s="5" t="s">
        <v>12274</v>
      </c>
    </row>
    <row r="11754" spans="5:5" x14ac:dyDescent="0.25">
      <c r="E11754" s="5" t="s">
        <v>12275</v>
      </c>
    </row>
    <row r="11755" spans="5:5" x14ac:dyDescent="0.25">
      <c r="E11755" s="5" t="s">
        <v>12276</v>
      </c>
    </row>
    <row r="11756" spans="5:5" x14ac:dyDescent="0.25">
      <c r="E11756" s="5" t="s">
        <v>12277</v>
      </c>
    </row>
    <row r="11757" spans="5:5" x14ac:dyDescent="0.25">
      <c r="E11757" s="5" t="s">
        <v>12278</v>
      </c>
    </row>
    <row r="11758" spans="5:5" x14ac:dyDescent="0.25">
      <c r="E11758" s="5" t="s">
        <v>12279</v>
      </c>
    </row>
    <row r="11759" spans="5:5" x14ac:dyDescent="0.25">
      <c r="E11759" s="5" t="s">
        <v>12280</v>
      </c>
    </row>
    <row r="11760" spans="5:5" x14ac:dyDescent="0.25">
      <c r="E11760" s="5" t="s">
        <v>12281</v>
      </c>
    </row>
    <row r="11761" spans="5:5" x14ac:dyDescent="0.25">
      <c r="E11761" s="5" t="s">
        <v>12282</v>
      </c>
    </row>
    <row r="11762" spans="5:5" x14ac:dyDescent="0.25">
      <c r="E11762" s="5" t="s">
        <v>12283</v>
      </c>
    </row>
    <row r="11763" spans="5:5" x14ac:dyDescent="0.25">
      <c r="E11763" s="5" t="s">
        <v>12284</v>
      </c>
    </row>
    <row r="11764" spans="5:5" x14ac:dyDescent="0.25">
      <c r="E11764" s="5" t="s">
        <v>12285</v>
      </c>
    </row>
    <row r="11765" spans="5:5" x14ac:dyDescent="0.25">
      <c r="E11765" s="5" t="s">
        <v>12286</v>
      </c>
    </row>
    <row r="11766" spans="5:5" x14ac:dyDescent="0.25">
      <c r="E11766" s="5" t="s">
        <v>12287</v>
      </c>
    </row>
    <row r="11767" spans="5:5" x14ac:dyDescent="0.25">
      <c r="E11767" s="5" t="s">
        <v>12288</v>
      </c>
    </row>
    <row r="11768" spans="5:5" x14ac:dyDescent="0.25">
      <c r="E11768" s="5" t="s">
        <v>12289</v>
      </c>
    </row>
    <row r="11769" spans="5:5" x14ac:dyDescent="0.25">
      <c r="E11769" s="5" t="s">
        <v>12290</v>
      </c>
    </row>
    <row r="11770" spans="5:5" x14ac:dyDescent="0.25">
      <c r="E11770" s="5" t="s">
        <v>12291</v>
      </c>
    </row>
    <row r="11771" spans="5:5" x14ac:dyDescent="0.25">
      <c r="E11771" s="5" t="s">
        <v>12292</v>
      </c>
    </row>
    <row r="11772" spans="5:5" x14ac:dyDescent="0.25">
      <c r="E11772" s="5" t="s">
        <v>12293</v>
      </c>
    </row>
    <row r="11773" spans="5:5" x14ac:dyDescent="0.25">
      <c r="E11773" s="5" t="s">
        <v>12294</v>
      </c>
    </row>
    <row r="11774" spans="5:5" x14ac:dyDescent="0.25">
      <c r="E11774" s="5" t="s">
        <v>12295</v>
      </c>
    </row>
    <row r="11775" spans="5:5" x14ac:dyDescent="0.25">
      <c r="E11775" s="5" t="s">
        <v>12296</v>
      </c>
    </row>
    <row r="11776" spans="5:5" x14ac:dyDescent="0.25">
      <c r="E11776" s="5" t="s">
        <v>12297</v>
      </c>
    </row>
    <row r="11777" spans="5:5" x14ac:dyDescent="0.25">
      <c r="E11777" s="5" t="s">
        <v>12298</v>
      </c>
    </row>
    <row r="11778" spans="5:5" x14ac:dyDescent="0.25">
      <c r="E11778" s="5" t="s">
        <v>12299</v>
      </c>
    </row>
    <row r="11779" spans="5:5" x14ac:dyDescent="0.25">
      <c r="E11779" s="5" t="s">
        <v>12300</v>
      </c>
    </row>
    <row r="11780" spans="5:5" x14ac:dyDescent="0.25">
      <c r="E11780" s="5" t="s">
        <v>12301</v>
      </c>
    </row>
    <row r="11781" spans="5:5" x14ac:dyDescent="0.25">
      <c r="E11781" s="5" t="s">
        <v>12302</v>
      </c>
    </row>
    <row r="11782" spans="5:5" x14ac:dyDescent="0.25">
      <c r="E11782" s="5" t="s">
        <v>12303</v>
      </c>
    </row>
    <row r="11783" spans="5:5" x14ac:dyDescent="0.25">
      <c r="E11783" s="5" t="s">
        <v>12304</v>
      </c>
    </row>
    <row r="11784" spans="5:5" x14ac:dyDescent="0.25">
      <c r="E11784" s="5" t="s">
        <v>12305</v>
      </c>
    </row>
    <row r="11785" spans="5:5" x14ac:dyDescent="0.25">
      <c r="E11785" s="5" t="s">
        <v>12306</v>
      </c>
    </row>
    <row r="11786" spans="5:5" x14ac:dyDescent="0.25">
      <c r="E11786" s="5" t="s">
        <v>12307</v>
      </c>
    </row>
    <row r="11787" spans="5:5" x14ac:dyDescent="0.25">
      <c r="E11787" s="5" t="s">
        <v>12308</v>
      </c>
    </row>
    <row r="11788" spans="5:5" x14ac:dyDescent="0.25">
      <c r="E11788" s="5" t="s">
        <v>12309</v>
      </c>
    </row>
    <row r="11789" spans="5:5" x14ac:dyDescent="0.25">
      <c r="E11789" s="5" t="s">
        <v>12310</v>
      </c>
    </row>
    <row r="11790" spans="5:5" x14ac:dyDescent="0.25">
      <c r="E11790" s="5" t="s">
        <v>12311</v>
      </c>
    </row>
    <row r="11791" spans="5:5" x14ac:dyDescent="0.25">
      <c r="E11791" s="5" t="s">
        <v>12312</v>
      </c>
    </row>
    <row r="11792" spans="5:5" x14ac:dyDescent="0.25">
      <c r="E11792" s="5" t="s">
        <v>12313</v>
      </c>
    </row>
    <row r="11793" spans="5:5" x14ac:dyDescent="0.25">
      <c r="E11793" s="5" t="s">
        <v>12314</v>
      </c>
    </row>
    <row r="11794" spans="5:5" x14ac:dyDescent="0.25">
      <c r="E11794" s="5" t="s">
        <v>12315</v>
      </c>
    </row>
    <row r="11795" spans="5:5" x14ac:dyDescent="0.25">
      <c r="E11795" s="5" t="s">
        <v>12316</v>
      </c>
    </row>
    <row r="11796" spans="5:5" x14ac:dyDescent="0.25">
      <c r="E11796" s="5" t="s">
        <v>12317</v>
      </c>
    </row>
    <row r="11797" spans="5:5" x14ac:dyDescent="0.25">
      <c r="E11797" s="5" t="s">
        <v>12318</v>
      </c>
    </row>
    <row r="11798" spans="5:5" x14ac:dyDescent="0.25">
      <c r="E11798" s="5" t="s">
        <v>12319</v>
      </c>
    </row>
    <row r="11799" spans="5:5" x14ac:dyDescent="0.25">
      <c r="E11799" s="5" t="s">
        <v>12320</v>
      </c>
    </row>
    <row r="11800" spans="5:5" x14ac:dyDescent="0.25">
      <c r="E11800" s="5" t="s">
        <v>12321</v>
      </c>
    </row>
    <row r="11801" spans="5:5" x14ac:dyDescent="0.25">
      <c r="E11801" s="5" t="s">
        <v>12322</v>
      </c>
    </row>
    <row r="11802" spans="5:5" x14ac:dyDescent="0.25">
      <c r="E11802" s="5" t="s">
        <v>12323</v>
      </c>
    </row>
    <row r="11803" spans="5:5" x14ac:dyDescent="0.25">
      <c r="E11803" s="5" t="s">
        <v>12324</v>
      </c>
    </row>
    <row r="11804" spans="5:5" x14ac:dyDescent="0.25">
      <c r="E11804" s="5" t="s">
        <v>12325</v>
      </c>
    </row>
    <row r="11805" spans="5:5" x14ac:dyDescent="0.25">
      <c r="E11805" s="5" t="s">
        <v>12326</v>
      </c>
    </row>
    <row r="11806" spans="5:5" x14ac:dyDescent="0.25">
      <c r="E11806" s="5" t="s">
        <v>12327</v>
      </c>
    </row>
    <row r="11807" spans="5:5" x14ac:dyDescent="0.25">
      <c r="E11807" s="5" t="s">
        <v>12328</v>
      </c>
    </row>
    <row r="11808" spans="5:5" x14ac:dyDescent="0.25">
      <c r="E11808" s="5" t="s">
        <v>12329</v>
      </c>
    </row>
    <row r="11809" spans="5:5" x14ac:dyDescent="0.25">
      <c r="E11809" s="5" t="s">
        <v>12330</v>
      </c>
    </row>
    <row r="11810" spans="5:5" x14ac:dyDescent="0.25">
      <c r="E11810" s="5" t="s">
        <v>12331</v>
      </c>
    </row>
    <row r="11811" spans="5:5" x14ac:dyDescent="0.25">
      <c r="E11811" s="5" t="s">
        <v>12332</v>
      </c>
    </row>
    <row r="11812" spans="5:5" x14ac:dyDescent="0.25">
      <c r="E11812" s="5" t="s">
        <v>12333</v>
      </c>
    </row>
    <row r="11813" spans="5:5" x14ac:dyDescent="0.25">
      <c r="E11813" s="5" t="s">
        <v>12334</v>
      </c>
    </row>
    <row r="11814" spans="5:5" x14ac:dyDescent="0.25">
      <c r="E11814" s="5" t="s">
        <v>12335</v>
      </c>
    </row>
    <row r="11815" spans="5:5" x14ac:dyDescent="0.25">
      <c r="E11815" s="5" t="s">
        <v>12336</v>
      </c>
    </row>
    <row r="11816" spans="5:5" x14ac:dyDescent="0.25">
      <c r="E11816" s="5" t="s">
        <v>12337</v>
      </c>
    </row>
    <row r="11817" spans="5:5" x14ac:dyDescent="0.25">
      <c r="E11817" s="5" t="s">
        <v>12338</v>
      </c>
    </row>
    <row r="11818" spans="5:5" x14ac:dyDescent="0.25">
      <c r="E11818" s="5" t="s">
        <v>12339</v>
      </c>
    </row>
    <row r="11819" spans="5:5" x14ac:dyDescent="0.25">
      <c r="E11819" s="5" t="s">
        <v>12340</v>
      </c>
    </row>
    <row r="11820" spans="5:5" x14ac:dyDescent="0.25">
      <c r="E11820" s="5" t="s">
        <v>12341</v>
      </c>
    </row>
    <row r="11821" spans="5:5" x14ac:dyDescent="0.25">
      <c r="E11821" s="5" t="s">
        <v>12342</v>
      </c>
    </row>
    <row r="11822" spans="5:5" x14ac:dyDescent="0.25">
      <c r="E11822" s="5" t="s">
        <v>12343</v>
      </c>
    </row>
    <row r="11823" spans="5:5" x14ac:dyDescent="0.25">
      <c r="E11823" s="5" t="s">
        <v>12344</v>
      </c>
    </row>
    <row r="11824" spans="5:5" x14ac:dyDescent="0.25">
      <c r="E11824" s="5" t="s">
        <v>12345</v>
      </c>
    </row>
    <row r="11825" spans="5:5" x14ac:dyDescent="0.25">
      <c r="E11825" s="5" t="s">
        <v>12346</v>
      </c>
    </row>
    <row r="11826" spans="5:5" x14ac:dyDescent="0.25">
      <c r="E11826" s="5" t="s">
        <v>12347</v>
      </c>
    </row>
    <row r="11827" spans="5:5" x14ac:dyDescent="0.25">
      <c r="E11827" s="5" t="s">
        <v>12348</v>
      </c>
    </row>
    <row r="11828" spans="5:5" x14ac:dyDescent="0.25">
      <c r="E11828" s="5" t="s">
        <v>12349</v>
      </c>
    </row>
    <row r="11829" spans="5:5" x14ac:dyDescent="0.25">
      <c r="E11829" s="5" t="s">
        <v>12350</v>
      </c>
    </row>
    <row r="11830" spans="5:5" x14ac:dyDescent="0.25">
      <c r="E11830" s="5" t="s">
        <v>12351</v>
      </c>
    </row>
    <row r="11831" spans="5:5" x14ac:dyDescent="0.25">
      <c r="E11831" s="5" t="s">
        <v>12352</v>
      </c>
    </row>
    <row r="11832" spans="5:5" x14ac:dyDescent="0.25">
      <c r="E11832" s="5" t="s">
        <v>12353</v>
      </c>
    </row>
    <row r="11833" spans="5:5" x14ac:dyDescent="0.25">
      <c r="E11833" s="5" t="s">
        <v>12354</v>
      </c>
    </row>
    <row r="11834" spans="5:5" x14ac:dyDescent="0.25">
      <c r="E11834" s="5" t="s">
        <v>12355</v>
      </c>
    </row>
    <row r="11835" spans="5:5" x14ac:dyDescent="0.25">
      <c r="E11835" s="5" t="s">
        <v>12356</v>
      </c>
    </row>
    <row r="11836" spans="5:5" x14ac:dyDescent="0.25">
      <c r="E11836" s="5" t="s">
        <v>12357</v>
      </c>
    </row>
    <row r="11837" spans="5:5" x14ac:dyDescent="0.25">
      <c r="E11837" s="5" t="s">
        <v>12358</v>
      </c>
    </row>
    <row r="11838" spans="5:5" x14ac:dyDescent="0.25">
      <c r="E11838" s="5" t="s">
        <v>12359</v>
      </c>
    </row>
    <row r="11839" spans="5:5" x14ac:dyDescent="0.25">
      <c r="E11839" s="5" t="s">
        <v>12360</v>
      </c>
    </row>
    <row r="11840" spans="5:5" x14ac:dyDescent="0.25">
      <c r="E11840" s="5" t="s">
        <v>12361</v>
      </c>
    </row>
    <row r="11841" spans="5:5" x14ac:dyDescent="0.25">
      <c r="E11841" s="5" t="s">
        <v>12362</v>
      </c>
    </row>
    <row r="11842" spans="5:5" x14ac:dyDescent="0.25">
      <c r="E11842" s="5" t="s">
        <v>12363</v>
      </c>
    </row>
    <row r="11843" spans="5:5" x14ac:dyDescent="0.25">
      <c r="E11843" s="5" t="s">
        <v>12364</v>
      </c>
    </row>
    <row r="11844" spans="5:5" x14ac:dyDescent="0.25">
      <c r="E11844" s="5" t="s">
        <v>12365</v>
      </c>
    </row>
    <row r="11845" spans="5:5" x14ac:dyDescent="0.25">
      <c r="E11845" s="5" t="s">
        <v>12366</v>
      </c>
    </row>
    <row r="11846" spans="5:5" x14ac:dyDescent="0.25">
      <c r="E11846" s="5" t="s">
        <v>12367</v>
      </c>
    </row>
    <row r="11847" spans="5:5" x14ac:dyDescent="0.25">
      <c r="E11847" s="5" t="s">
        <v>12368</v>
      </c>
    </row>
    <row r="11848" spans="5:5" x14ac:dyDescent="0.25">
      <c r="E11848" s="5" t="s">
        <v>12369</v>
      </c>
    </row>
    <row r="11849" spans="5:5" x14ac:dyDescent="0.25">
      <c r="E11849" s="5" t="s">
        <v>12370</v>
      </c>
    </row>
    <row r="11850" spans="5:5" x14ac:dyDescent="0.25">
      <c r="E11850" s="5" t="s">
        <v>12371</v>
      </c>
    </row>
    <row r="11851" spans="5:5" x14ac:dyDescent="0.25">
      <c r="E11851" s="5" t="s">
        <v>12372</v>
      </c>
    </row>
    <row r="11852" spans="5:5" x14ac:dyDescent="0.25">
      <c r="E11852" s="5" t="s">
        <v>12373</v>
      </c>
    </row>
    <row r="11853" spans="5:5" x14ac:dyDescent="0.25">
      <c r="E11853" s="5" t="s">
        <v>12374</v>
      </c>
    </row>
    <row r="11854" spans="5:5" x14ac:dyDescent="0.25">
      <c r="E11854" s="5" t="s">
        <v>12375</v>
      </c>
    </row>
    <row r="11855" spans="5:5" x14ac:dyDescent="0.25">
      <c r="E11855" s="5" t="s">
        <v>12376</v>
      </c>
    </row>
    <row r="11856" spans="5:5" x14ac:dyDescent="0.25">
      <c r="E11856" s="5" t="s">
        <v>12377</v>
      </c>
    </row>
    <row r="11857" spans="5:5" x14ac:dyDescent="0.25">
      <c r="E11857" s="5" t="s">
        <v>12378</v>
      </c>
    </row>
    <row r="11858" spans="5:5" x14ac:dyDescent="0.25">
      <c r="E11858" s="5" t="s">
        <v>12379</v>
      </c>
    </row>
    <row r="11859" spans="5:5" x14ac:dyDescent="0.25">
      <c r="E11859" s="5" t="s">
        <v>12380</v>
      </c>
    </row>
    <row r="11860" spans="5:5" x14ac:dyDescent="0.25">
      <c r="E11860" s="5" t="s">
        <v>12381</v>
      </c>
    </row>
    <row r="11861" spans="5:5" x14ac:dyDescent="0.25">
      <c r="E11861" s="5" t="s">
        <v>12382</v>
      </c>
    </row>
    <row r="11862" spans="5:5" x14ac:dyDescent="0.25">
      <c r="E11862" s="5" t="s">
        <v>12383</v>
      </c>
    </row>
    <row r="11863" spans="5:5" x14ac:dyDescent="0.25">
      <c r="E11863" s="5" t="s">
        <v>12384</v>
      </c>
    </row>
    <row r="11864" spans="5:5" x14ac:dyDescent="0.25">
      <c r="E11864" s="5" t="s">
        <v>12385</v>
      </c>
    </row>
    <row r="11865" spans="5:5" x14ac:dyDescent="0.25">
      <c r="E11865" s="5" t="s">
        <v>12386</v>
      </c>
    </row>
    <row r="11866" spans="5:5" x14ac:dyDescent="0.25">
      <c r="E11866" s="5" t="s">
        <v>12387</v>
      </c>
    </row>
    <row r="11867" spans="5:5" x14ac:dyDescent="0.25">
      <c r="E11867" s="5" t="s">
        <v>12388</v>
      </c>
    </row>
    <row r="11868" spans="5:5" x14ac:dyDescent="0.25">
      <c r="E11868" s="5" t="s">
        <v>12389</v>
      </c>
    </row>
    <row r="11869" spans="5:5" x14ac:dyDescent="0.25">
      <c r="E11869" s="5" t="s">
        <v>12390</v>
      </c>
    </row>
    <row r="11870" spans="5:5" x14ac:dyDescent="0.25">
      <c r="E11870" s="5" t="s">
        <v>12391</v>
      </c>
    </row>
    <row r="11871" spans="5:5" x14ac:dyDescent="0.25">
      <c r="E11871" s="5" t="s">
        <v>12392</v>
      </c>
    </row>
    <row r="11872" spans="5:5" x14ac:dyDescent="0.25">
      <c r="E11872" s="5" t="s">
        <v>12393</v>
      </c>
    </row>
    <row r="11873" spans="5:5" x14ac:dyDescent="0.25">
      <c r="E11873" s="5" t="s">
        <v>12394</v>
      </c>
    </row>
    <row r="11874" spans="5:5" x14ac:dyDescent="0.25">
      <c r="E11874" s="5" t="s">
        <v>12395</v>
      </c>
    </row>
    <row r="11875" spans="5:5" x14ac:dyDescent="0.25">
      <c r="E11875" s="5" t="s">
        <v>12396</v>
      </c>
    </row>
    <row r="11876" spans="5:5" x14ac:dyDescent="0.25">
      <c r="E11876" s="5" t="s">
        <v>12397</v>
      </c>
    </row>
    <row r="11877" spans="5:5" x14ac:dyDescent="0.25">
      <c r="E11877" s="5" t="s">
        <v>12398</v>
      </c>
    </row>
    <row r="11878" spans="5:5" x14ac:dyDescent="0.25">
      <c r="E11878" s="5" t="s">
        <v>12399</v>
      </c>
    </row>
    <row r="11879" spans="5:5" x14ac:dyDescent="0.25">
      <c r="E11879" s="5" t="s">
        <v>12400</v>
      </c>
    </row>
    <row r="11880" spans="5:5" x14ac:dyDescent="0.25">
      <c r="E11880" s="5" t="s">
        <v>12401</v>
      </c>
    </row>
    <row r="11881" spans="5:5" x14ac:dyDescent="0.25">
      <c r="E11881" s="5" t="s">
        <v>12402</v>
      </c>
    </row>
    <row r="11882" spans="5:5" x14ac:dyDescent="0.25">
      <c r="E11882" s="5" t="s">
        <v>12403</v>
      </c>
    </row>
    <row r="11883" spans="5:5" x14ac:dyDescent="0.25">
      <c r="E11883" s="5" t="s">
        <v>12404</v>
      </c>
    </row>
    <row r="11884" spans="5:5" x14ac:dyDescent="0.25">
      <c r="E11884" s="5" t="s">
        <v>12405</v>
      </c>
    </row>
    <row r="11885" spans="5:5" x14ac:dyDescent="0.25">
      <c r="E11885" s="5" t="s">
        <v>12406</v>
      </c>
    </row>
    <row r="11886" spans="5:5" x14ac:dyDescent="0.25">
      <c r="E11886" s="5" t="s">
        <v>12407</v>
      </c>
    </row>
    <row r="11887" spans="5:5" x14ac:dyDescent="0.25">
      <c r="E11887" s="5" t="s">
        <v>12408</v>
      </c>
    </row>
    <row r="11888" spans="5:5" x14ac:dyDescent="0.25">
      <c r="E11888" s="5" t="s">
        <v>12409</v>
      </c>
    </row>
    <row r="11889" spans="5:5" x14ac:dyDescent="0.25">
      <c r="E11889" s="5" t="s">
        <v>12410</v>
      </c>
    </row>
    <row r="11890" spans="5:5" x14ac:dyDescent="0.25">
      <c r="E11890" s="5" t="s">
        <v>12411</v>
      </c>
    </row>
    <row r="11891" spans="5:5" x14ac:dyDescent="0.25">
      <c r="E11891" s="5" t="s">
        <v>12412</v>
      </c>
    </row>
    <row r="11892" spans="5:5" x14ac:dyDescent="0.25">
      <c r="E11892" s="5" t="s">
        <v>12413</v>
      </c>
    </row>
    <row r="11893" spans="5:5" x14ac:dyDescent="0.25">
      <c r="E11893" s="5" t="s">
        <v>12414</v>
      </c>
    </row>
    <row r="11894" spans="5:5" x14ac:dyDescent="0.25">
      <c r="E11894" s="5" t="s">
        <v>12415</v>
      </c>
    </row>
    <row r="11895" spans="5:5" x14ac:dyDescent="0.25">
      <c r="E11895" s="5" t="s">
        <v>12416</v>
      </c>
    </row>
    <row r="11896" spans="5:5" x14ac:dyDescent="0.25">
      <c r="E11896" s="5" t="s">
        <v>12417</v>
      </c>
    </row>
    <row r="11897" spans="5:5" x14ac:dyDescent="0.25">
      <c r="E11897" s="5" t="s">
        <v>12418</v>
      </c>
    </row>
    <row r="11898" spans="5:5" x14ac:dyDescent="0.25">
      <c r="E11898" s="5" t="s">
        <v>12419</v>
      </c>
    </row>
    <row r="11899" spans="5:5" x14ac:dyDescent="0.25">
      <c r="E11899" s="5" t="s">
        <v>12420</v>
      </c>
    </row>
    <row r="11900" spans="5:5" x14ac:dyDescent="0.25">
      <c r="E11900" s="5" t="s">
        <v>12421</v>
      </c>
    </row>
    <row r="11901" spans="5:5" x14ac:dyDescent="0.25">
      <c r="E11901" s="5" t="s">
        <v>12422</v>
      </c>
    </row>
    <row r="11902" spans="5:5" x14ac:dyDescent="0.25">
      <c r="E11902" s="5" t="s">
        <v>12423</v>
      </c>
    </row>
    <row r="11903" spans="5:5" x14ac:dyDescent="0.25">
      <c r="E11903" s="5" t="s">
        <v>12424</v>
      </c>
    </row>
    <row r="11904" spans="5:5" x14ac:dyDescent="0.25">
      <c r="E11904" s="5" t="s">
        <v>12425</v>
      </c>
    </row>
    <row r="11905" spans="5:5" x14ac:dyDescent="0.25">
      <c r="E11905" s="5" t="s">
        <v>12426</v>
      </c>
    </row>
    <row r="11906" spans="5:5" x14ac:dyDescent="0.25">
      <c r="E11906" s="5" t="s">
        <v>12427</v>
      </c>
    </row>
    <row r="11907" spans="5:5" x14ac:dyDescent="0.25">
      <c r="E11907" s="5" t="s">
        <v>12428</v>
      </c>
    </row>
    <row r="11908" spans="5:5" x14ac:dyDescent="0.25">
      <c r="E11908" s="5" t="s">
        <v>12429</v>
      </c>
    </row>
    <row r="11909" spans="5:5" x14ac:dyDescent="0.25">
      <c r="E11909" s="5" t="s">
        <v>12430</v>
      </c>
    </row>
    <row r="11910" spans="5:5" x14ac:dyDescent="0.25">
      <c r="E11910" s="5" t="s">
        <v>12431</v>
      </c>
    </row>
    <row r="11911" spans="5:5" x14ac:dyDescent="0.25">
      <c r="E11911" s="5" t="s">
        <v>12432</v>
      </c>
    </row>
    <row r="11912" spans="5:5" x14ac:dyDescent="0.25">
      <c r="E11912" s="5" t="s">
        <v>12433</v>
      </c>
    </row>
    <row r="11913" spans="5:5" x14ac:dyDescent="0.25">
      <c r="E11913" s="5" t="s">
        <v>12434</v>
      </c>
    </row>
    <row r="11914" spans="5:5" x14ac:dyDescent="0.25">
      <c r="E11914" s="5" t="s">
        <v>12435</v>
      </c>
    </row>
    <row r="11915" spans="5:5" x14ac:dyDescent="0.25">
      <c r="E11915" s="5" t="s">
        <v>12436</v>
      </c>
    </row>
    <row r="11916" spans="5:5" x14ac:dyDescent="0.25">
      <c r="E11916" s="5" t="s">
        <v>12437</v>
      </c>
    </row>
    <row r="11917" spans="5:5" x14ac:dyDescent="0.25">
      <c r="E11917" s="5" t="s">
        <v>12438</v>
      </c>
    </row>
    <row r="11918" spans="5:5" x14ac:dyDescent="0.25">
      <c r="E11918" s="5" t="s">
        <v>12439</v>
      </c>
    </row>
    <row r="11919" spans="5:5" x14ac:dyDescent="0.25">
      <c r="E11919" s="5" t="s">
        <v>12440</v>
      </c>
    </row>
    <row r="11920" spans="5:5" x14ac:dyDescent="0.25">
      <c r="E11920" s="5" t="s">
        <v>12441</v>
      </c>
    </row>
    <row r="11921" spans="5:5" x14ac:dyDescent="0.25">
      <c r="E11921" s="5" t="s">
        <v>12442</v>
      </c>
    </row>
    <row r="11922" spans="5:5" x14ac:dyDescent="0.25">
      <c r="E11922" s="5" t="s">
        <v>12443</v>
      </c>
    </row>
    <row r="11923" spans="5:5" x14ac:dyDescent="0.25">
      <c r="E11923" s="5" t="s">
        <v>12444</v>
      </c>
    </row>
    <row r="11924" spans="5:5" x14ac:dyDescent="0.25">
      <c r="E11924" s="5" t="s">
        <v>12445</v>
      </c>
    </row>
    <row r="11925" spans="5:5" x14ac:dyDescent="0.25">
      <c r="E11925" s="5" t="s">
        <v>12446</v>
      </c>
    </row>
    <row r="11926" spans="5:5" x14ac:dyDescent="0.25">
      <c r="E11926" s="5" t="s">
        <v>12447</v>
      </c>
    </row>
    <row r="11927" spans="5:5" x14ac:dyDescent="0.25">
      <c r="E11927" s="5" t="s">
        <v>12448</v>
      </c>
    </row>
    <row r="11928" spans="5:5" x14ac:dyDescent="0.25">
      <c r="E11928" s="5" t="s">
        <v>12449</v>
      </c>
    </row>
    <row r="11929" spans="5:5" x14ac:dyDescent="0.25">
      <c r="E11929" s="5" t="s">
        <v>12450</v>
      </c>
    </row>
    <row r="11930" spans="5:5" x14ac:dyDescent="0.25">
      <c r="E11930" s="5" t="s">
        <v>12451</v>
      </c>
    </row>
    <row r="11931" spans="5:5" x14ac:dyDescent="0.25">
      <c r="E11931" s="5" t="s">
        <v>12452</v>
      </c>
    </row>
    <row r="11932" spans="5:5" x14ac:dyDescent="0.25">
      <c r="E11932" s="5" t="s">
        <v>12453</v>
      </c>
    </row>
    <row r="11933" spans="5:5" x14ac:dyDescent="0.25">
      <c r="E11933" s="5" t="s">
        <v>12454</v>
      </c>
    </row>
    <row r="11934" spans="5:5" x14ac:dyDescent="0.25">
      <c r="E11934" s="5" t="s">
        <v>12455</v>
      </c>
    </row>
    <row r="11935" spans="5:5" x14ac:dyDescent="0.25">
      <c r="E11935" s="5" t="s">
        <v>12456</v>
      </c>
    </row>
    <row r="11936" spans="5:5" x14ac:dyDescent="0.25">
      <c r="E11936" s="5" t="s">
        <v>12457</v>
      </c>
    </row>
    <row r="11937" spans="5:5" x14ac:dyDescent="0.25">
      <c r="E11937" s="5" t="s">
        <v>12458</v>
      </c>
    </row>
    <row r="11938" spans="5:5" x14ac:dyDescent="0.25">
      <c r="E11938" s="5" t="s">
        <v>12459</v>
      </c>
    </row>
    <row r="11939" spans="5:5" x14ac:dyDescent="0.25">
      <c r="E11939" s="5" t="s">
        <v>12460</v>
      </c>
    </row>
    <row r="11940" spans="5:5" x14ac:dyDescent="0.25">
      <c r="E11940" s="5" t="s">
        <v>12461</v>
      </c>
    </row>
    <row r="11941" spans="5:5" x14ac:dyDescent="0.25">
      <c r="E11941" s="5" t="s">
        <v>12462</v>
      </c>
    </row>
    <row r="11942" spans="5:5" x14ac:dyDescent="0.25">
      <c r="E11942" s="5" t="s">
        <v>12463</v>
      </c>
    </row>
    <row r="11943" spans="5:5" x14ac:dyDescent="0.25">
      <c r="E11943" s="5" t="s">
        <v>12464</v>
      </c>
    </row>
    <row r="11944" spans="5:5" x14ac:dyDescent="0.25">
      <c r="E11944" s="5" t="s">
        <v>12465</v>
      </c>
    </row>
    <row r="11945" spans="5:5" x14ac:dyDescent="0.25">
      <c r="E11945" s="5" t="s">
        <v>12466</v>
      </c>
    </row>
    <row r="11946" spans="5:5" x14ac:dyDescent="0.25">
      <c r="E11946" s="5" t="s">
        <v>12467</v>
      </c>
    </row>
    <row r="11947" spans="5:5" x14ac:dyDescent="0.25">
      <c r="E11947" s="5" t="s">
        <v>12468</v>
      </c>
    </row>
    <row r="11948" spans="5:5" x14ac:dyDescent="0.25">
      <c r="E11948" s="5" t="s">
        <v>12469</v>
      </c>
    </row>
    <row r="11949" spans="5:5" x14ac:dyDescent="0.25">
      <c r="E11949" s="5" t="s">
        <v>12470</v>
      </c>
    </row>
    <row r="11950" spans="5:5" x14ac:dyDescent="0.25">
      <c r="E11950" s="5" t="s">
        <v>12471</v>
      </c>
    </row>
    <row r="11951" spans="5:5" x14ac:dyDescent="0.25">
      <c r="E11951" s="5" t="s">
        <v>12472</v>
      </c>
    </row>
    <row r="11952" spans="5:5" x14ac:dyDescent="0.25">
      <c r="E11952" s="5" t="s">
        <v>12473</v>
      </c>
    </row>
    <row r="11953" spans="5:5" x14ac:dyDescent="0.25">
      <c r="E11953" s="5" t="s">
        <v>12474</v>
      </c>
    </row>
    <row r="11954" spans="5:5" x14ac:dyDescent="0.25">
      <c r="E11954" s="5" t="s">
        <v>12475</v>
      </c>
    </row>
    <row r="11955" spans="5:5" x14ac:dyDescent="0.25">
      <c r="E11955" s="5" t="s">
        <v>12476</v>
      </c>
    </row>
    <row r="11956" spans="5:5" x14ac:dyDescent="0.25">
      <c r="E11956" s="5" t="s">
        <v>12477</v>
      </c>
    </row>
    <row r="11957" spans="5:5" x14ac:dyDescent="0.25">
      <c r="E11957" s="5" t="s">
        <v>12478</v>
      </c>
    </row>
    <row r="11958" spans="5:5" x14ac:dyDescent="0.25">
      <c r="E11958" s="5" t="s">
        <v>12479</v>
      </c>
    </row>
    <row r="11959" spans="5:5" x14ac:dyDescent="0.25">
      <c r="E11959" s="5" t="s">
        <v>12480</v>
      </c>
    </row>
    <row r="11960" spans="5:5" x14ac:dyDescent="0.25">
      <c r="E11960" s="5" t="s">
        <v>12481</v>
      </c>
    </row>
    <row r="11961" spans="5:5" x14ac:dyDescent="0.25">
      <c r="E11961" s="5" t="s">
        <v>12482</v>
      </c>
    </row>
    <row r="11962" spans="5:5" x14ac:dyDescent="0.25">
      <c r="E11962" s="5" t="s">
        <v>12483</v>
      </c>
    </row>
    <row r="11963" spans="5:5" x14ac:dyDescent="0.25">
      <c r="E11963" s="5" t="s">
        <v>12484</v>
      </c>
    </row>
    <row r="11964" spans="5:5" x14ac:dyDescent="0.25">
      <c r="E11964" s="5" t="s">
        <v>12485</v>
      </c>
    </row>
    <row r="11965" spans="5:5" x14ac:dyDescent="0.25">
      <c r="E11965" s="5" t="s">
        <v>12486</v>
      </c>
    </row>
    <row r="11966" spans="5:5" x14ac:dyDescent="0.25">
      <c r="E11966" s="5" t="s">
        <v>12487</v>
      </c>
    </row>
    <row r="11967" spans="5:5" x14ac:dyDescent="0.25">
      <c r="E11967" s="5" t="s">
        <v>12488</v>
      </c>
    </row>
    <row r="11968" spans="5:5" x14ac:dyDescent="0.25">
      <c r="E11968" s="5" t="s">
        <v>12489</v>
      </c>
    </row>
    <row r="11969" spans="5:5" x14ac:dyDescent="0.25">
      <c r="E11969" s="5" t="s">
        <v>12490</v>
      </c>
    </row>
    <row r="11970" spans="5:5" x14ac:dyDescent="0.25">
      <c r="E11970" s="5" t="s">
        <v>12491</v>
      </c>
    </row>
    <row r="11971" spans="5:5" x14ac:dyDescent="0.25">
      <c r="E11971" s="5" t="s">
        <v>12492</v>
      </c>
    </row>
    <row r="11972" spans="5:5" x14ac:dyDescent="0.25">
      <c r="E11972" s="5" t="s">
        <v>12493</v>
      </c>
    </row>
    <row r="11973" spans="5:5" x14ac:dyDescent="0.25">
      <c r="E11973" s="5" t="s">
        <v>12494</v>
      </c>
    </row>
    <row r="11974" spans="5:5" x14ac:dyDescent="0.25">
      <c r="E11974" s="5" t="s">
        <v>12495</v>
      </c>
    </row>
    <row r="11975" spans="5:5" x14ac:dyDescent="0.25">
      <c r="E11975" s="5" t="s">
        <v>12496</v>
      </c>
    </row>
    <row r="11976" spans="5:5" x14ac:dyDescent="0.25">
      <c r="E11976" s="5" t="s">
        <v>12497</v>
      </c>
    </row>
    <row r="11977" spans="5:5" x14ac:dyDescent="0.25">
      <c r="E11977" s="5" t="s">
        <v>12498</v>
      </c>
    </row>
    <row r="11978" spans="5:5" x14ac:dyDescent="0.25">
      <c r="E11978" s="5" t="s">
        <v>12499</v>
      </c>
    </row>
    <row r="11979" spans="5:5" x14ac:dyDescent="0.25">
      <c r="E11979" s="5" t="s">
        <v>12500</v>
      </c>
    </row>
    <row r="11980" spans="5:5" x14ac:dyDescent="0.25">
      <c r="E11980" s="5" t="s">
        <v>12501</v>
      </c>
    </row>
    <row r="11981" spans="5:5" x14ac:dyDescent="0.25">
      <c r="E11981" s="5" t="s">
        <v>12502</v>
      </c>
    </row>
    <row r="11982" spans="5:5" x14ac:dyDescent="0.25">
      <c r="E11982" s="5" t="s">
        <v>12503</v>
      </c>
    </row>
    <row r="11983" spans="5:5" x14ac:dyDescent="0.25">
      <c r="E11983" s="5" t="s">
        <v>12504</v>
      </c>
    </row>
    <row r="11984" spans="5:5" x14ac:dyDescent="0.25">
      <c r="E11984" s="5" t="s">
        <v>12505</v>
      </c>
    </row>
    <row r="11985" spans="5:5" x14ac:dyDescent="0.25">
      <c r="E11985" s="5" t="s">
        <v>12506</v>
      </c>
    </row>
    <row r="11986" spans="5:5" x14ac:dyDescent="0.25">
      <c r="E11986" s="5" t="s">
        <v>12507</v>
      </c>
    </row>
    <row r="11987" spans="5:5" x14ac:dyDescent="0.25">
      <c r="E11987" s="5" t="s">
        <v>12508</v>
      </c>
    </row>
    <row r="11988" spans="5:5" x14ac:dyDescent="0.25">
      <c r="E11988" s="5" t="s">
        <v>12509</v>
      </c>
    </row>
    <row r="11989" spans="5:5" x14ac:dyDescent="0.25">
      <c r="E11989" s="5" t="s">
        <v>12510</v>
      </c>
    </row>
    <row r="11990" spans="5:5" x14ac:dyDescent="0.25">
      <c r="E11990" s="5" t="s">
        <v>12511</v>
      </c>
    </row>
    <row r="11991" spans="5:5" x14ac:dyDescent="0.25">
      <c r="E11991" s="5" t="s">
        <v>12512</v>
      </c>
    </row>
    <row r="11992" spans="5:5" x14ac:dyDescent="0.25">
      <c r="E11992" s="5" t="s">
        <v>12513</v>
      </c>
    </row>
    <row r="11993" spans="5:5" x14ac:dyDescent="0.25">
      <c r="E11993" s="5" t="s">
        <v>12514</v>
      </c>
    </row>
    <row r="11994" spans="5:5" x14ac:dyDescent="0.25">
      <c r="E11994" s="5" t="s">
        <v>12515</v>
      </c>
    </row>
    <row r="11995" spans="5:5" x14ac:dyDescent="0.25">
      <c r="E11995" s="5" t="s">
        <v>12516</v>
      </c>
    </row>
    <row r="11996" spans="5:5" x14ac:dyDescent="0.25">
      <c r="E11996" s="5" t="s">
        <v>12517</v>
      </c>
    </row>
    <row r="11997" spans="5:5" x14ac:dyDescent="0.25">
      <c r="E11997" s="5" t="s">
        <v>12518</v>
      </c>
    </row>
    <row r="11998" spans="5:5" x14ac:dyDescent="0.25">
      <c r="E11998" s="5" t="s">
        <v>12519</v>
      </c>
    </row>
    <row r="11999" spans="5:5" x14ac:dyDescent="0.25">
      <c r="E11999" s="5" t="s">
        <v>12520</v>
      </c>
    </row>
    <row r="12000" spans="5:5" x14ac:dyDescent="0.25">
      <c r="E12000" s="5" t="s">
        <v>12521</v>
      </c>
    </row>
    <row r="12001" spans="5:5" x14ac:dyDescent="0.25">
      <c r="E12001" s="5" t="s">
        <v>12522</v>
      </c>
    </row>
    <row r="12002" spans="5:5" x14ac:dyDescent="0.25">
      <c r="E12002" s="5" t="s">
        <v>12523</v>
      </c>
    </row>
    <row r="12003" spans="5:5" x14ac:dyDescent="0.25">
      <c r="E12003" s="5" t="s">
        <v>12524</v>
      </c>
    </row>
    <row r="12004" spans="5:5" x14ac:dyDescent="0.25">
      <c r="E12004" s="5" t="s">
        <v>12525</v>
      </c>
    </row>
    <row r="12005" spans="5:5" x14ac:dyDescent="0.25">
      <c r="E12005" s="5" t="s">
        <v>12526</v>
      </c>
    </row>
    <row r="12006" spans="5:5" x14ac:dyDescent="0.25">
      <c r="E12006" s="5" t="s">
        <v>12527</v>
      </c>
    </row>
    <row r="12007" spans="5:5" x14ac:dyDescent="0.25">
      <c r="E12007" s="5" t="s">
        <v>12528</v>
      </c>
    </row>
    <row r="12008" spans="5:5" x14ac:dyDescent="0.25">
      <c r="E12008" s="5" t="s">
        <v>12529</v>
      </c>
    </row>
    <row r="12009" spans="5:5" x14ac:dyDescent="0.25">
      <c r="E12009" s="5" t="s">
        <v>12530</v>
      </c>
    </row>
    <row r="12010" spans="5:5" x14ac:dyDescent="0.25">
      <c r="E12010" s="5" t="s">
        <v>12531</v>
      </c>
    </row>
    <row r="12011" spans="5:5" x14ac:dyDescent="0.25">
      <c r="E12011" s="5" t="s">
        <v>12532</v>
      </c>
    </row>
    <row r="12012" spans="5:5" x14ac:dyDescent="0.25">
      <c r="E12012" s="5" t="s">
        <v>12533</v>
      </c>
    </row>
    <row r="12013" spans="5:5" x14ac:dyDescent="0.25">
      <c r="E12013" s="5" t="s">
        <v>12534</v>
      </c>
    </row>
    <row r="12014" spans="5:5" x14ac:dyDescent="0.25">
      <c r="E12014" s="5" t="s">
        <v>12535</v>
      </c>
    </row>
    <row r="12015" spans="5:5" x14ac:dyDescent="0.25">
      <c r="E12015" s="5" t="s">
        <v>12536</v>
      </c>
    </row>
    <row r="12016" spans="5:5" x14ac:dyDescent="0.25">
      <c r="E12016" s="5" t="s">
        <v>12537</v>
      </c>
    </row>
    <row r="12017" spans="5:5" x14ac:dyDescent="0.25">
      <c r="E12017" s="5" t="s">
        <v>12538</v>
      </c>
    </row>
    <row r="12018" spans="5:5" x14ac:dyDescent="0.25">
      <c r="E12018" s="5" t="s">
        <v>12539</v>
      </c>
    </row>
    <row r="12019" spans="5:5" x14ac:dyDescent="0.25">
      <c r="E12019" s="5" t="s">
        <v>12540</v>
      </c>
    </row>
    <row r="12020" spans="5:5" x14ac:dyDescent="0.25">
      <c r="E12020" s="5" t="s">
        <v>12541</v>
      </c>
    </row>
    <row r="12021" spans="5:5" x14ac:dyDescent="0.25">
      <c r="E12021" s="5" t="s">
        <v>12542</v>
      </c>
    </row>
    <row r="12022" spans="5:5" x14ac:dyDescent="0.25">
      <c r="E12022" s="5" t="s">
        <v>12543</v>
      </c>
    </row>
    <row r="12023" spans="5:5" x14ac:dyDescent="0.25">
      <c r="E12023" s="5" t="s">
        <v>12544</v>
      </c>
    </row>
    <row r="12024" spans="5:5" x14ac:dyDescent="0.25">
      <c r="E12024" s="5" t="s">
        <v>12545</v>
      </c>
    </row>
    <row r="12025" spans="5:5" x14ac:dyDescent="0.25">
      <c r="E12025" s="5" t="s">
        <v>12546</v>
      </c>
    </row>
    <row r="12026" spans="5:5" x14ac:dyDescent="0.25">
      <c r="E12026" s="5" t="s">
        <v>12547</v>
      </c>
    </row>
    <row r="12027" spans="5:5" x14ac:dyDescent="0.25">
      <c r="E12027" s="5" t="s">
        <v>12548</v>
      </c>
    </row>
    <row r="12028" spans="5:5" x14ac:dyDescent="0.25">
      <c r="E12028" s="5" t="s">
        <v>12549</v>
      </c>
    </row>
    <row r="12029" spans="5:5" x14ac:dyDescent="0.25">
      <c r="E12029" s="5" t="s">
        <v>12550</v>
      </c>
    </row>
    <row r="12030" spans="5:5" x14ac:dyDescent="0.25">
      <c r="E12030" s="5" t="s">
        <v>12551</v>
      </c>
    </row>
    <row r="12031" spans="5:5" x14ac:dyDescent="0.25">
      <c r="E12031" s="5" t="s">
        <v>12552</v>
      </c>
    </row>
    <row r="12032" spans="5:5" x14ac:dyDescent="0.25">
      <c r="E12032" s="5" t="s">
        <v>12553</v>
      </c>
    </row>
    <row r="12033" spans="5:5" x14ac:dyDescent="0.25">
      <c r="E12033" s="5" t="s">
        <v>12554</v>
      </c>
    </row>
    <row r="12034" spans="5:5" x14ac:dyDescent="0.25">
      <c r="E12034" s="5" t="s">
        <v>12555</v>
      </c>
    </row>
    <row r="12035" spans="5:5" x14ac:dyDescent="0.25">
      <c r="E12035" s="5" t="s">
        <v>12556</v>
      </c>
    </row>
    <row r="12036" spans="5:5" x14ac:dyDescent="0.25">
      <c r="E12036" s="5" t="s">
        <v>12557</v>
      </c>
    </row>
    <row r="12037" spans="5:5" x14ac:dyDescent="0.25">
      <c r="E12037" s="5" t="s">
        <v>12558</v>
      </c>
    </row>
    <row r="12038" spans="5:5" x14ac:dyDescent="0.25">
      <c r="E12038" s="5" t="s">
        <v>12559</v>
      </c>
    </row>
    <row r="12039" spans="5:5" x14ac:dyDescent="0.25">
      <c r="E12039" s="5" t="s">
        <v>12560</v>
      </c>
    </row>
    <row r="12040" spans="5:5" x14ac:dyDescent="0.25">
      <c r="E12040" s="5" t="s">
        <v>12561</v>
      </c>
    </row>
    <row r="12041" spans="5:5" x14ac:dyDescent="0.25">
      <c r="E12041" s="5" t="s">
        <v>12562</v>
      </c>
    </row>
    <row r="12042" spans="5:5" x14ac:dyDescent="0.25">
      <c r="E12042" s="5" t="s">
        <v>12563</v>
      </c>
    </row>
    <row r="12043" spans="5:5" x14ac:dyDescent="0.25">
      <c r="E12043" s="5" t="s">
        <v>12564</v>
      </c>
    </row>
    <row r="12044" spans="5:5" x14ac:dyDescent="0.25">
      <c r="E12044" s="5" t="s">
        <v>12565</v>
      </c>
    </row>
    <row r="12045" spans="5:5" x14ac:dyDescent="0.25">
      <c r="E12045" s="5" t="s">
        <v>12566</v>
      </c>
    </row>
    <row r="12046" spans="5:5" x14ac:dyDescent="0.25">
      <c r="E12046" s="5" t="s">
        <v>12567</v>
      </c>
    </row>
    <row r="12047" spans="5:5" x14ac:dyDescent="0.25">
      <c r="E12047" s="5" t="s">
        <v>12568</v>
      </c>
    </row>
    <row r="12048" spans="5:5" x14ac:dyDescent="0.25">
      <c r="E12048" s="5" t="s">
        <v>12569</v>
      </c>
    </row>
    <row r="12049" spans="5:5" x14ac:dyDescent="0.25">
      <c r="E12049" s="5" t="s">
        <v>12570</v>
      </c>
    </row>
    <row r="12050" spans="5:5" x14ac:dyDescent="0.25">
      <c r="E12050" s="5" t="s">
        <v>12571</v>
      </c>
    </row>
    <row r="12051" spans="5:5" x14ac:dyDescent="0.25">
      <c r="E12051" s="5" t="s">
        <v>12572</v>
      </c>
    </row>
    <row r="12052" spans="5:5" x14ac:dyDescent="0.25">
      <c r="E12052" s="5" t="s">
        <v>12573</v>
      </c>
    </row>
    <row r="12053" spans="5:5" x14ac:dyDescent="0.25">
      <c r="E12053" s="5" t="s">
        <v>12574</v>
      </c>
    </row>
    <row r="12054" spans="5:5" x14ac:dyDescent="0.25">
      <c r="E12054" s="5" t="s">
        <v>12575</v>
      </c>
    </row>
    <row r="12055" spans="5:5" x14ac:dyDescent="0.25">
      <c r="E12055" s="5" t="s">
        <v>12576</v>
      </c>
    </row>
    <row r="12056" spans="5:5" x14ac:dyDescent="0.25">
      <c r="E12056" s="5" t="s">
        <v>12577</v>
      </c>
    </row>
    <row r="12057" spans="5:5" x14ac:dyDescent="0.25">
      <c r="E12057" s="5" t="s">
        <v>12578</v>
      </c>
    </row>
    <row r="12058" spans="5:5" x14ac:dyDescent="0.25">
      <c r="E12058" s="5" t="s">
        <v>12579</v>
      </c>
    </row>
    <row r="12059" spans="5:5" x14ac:dyDescent="0.25">
      <c r="E12059" s="5" t="s">
        <v>12580</v>
      </c>
    </row>
    <row r="12060" spans="5:5" x14ac:dyDescent="0.25">
      <c r="E12060" s="5" t="s">
        <v>12581</v>
      </c>
    </row>
    <row r="12061" spans="5:5" x14ac:dyDescent="0.25">
      <c r="E12061" s="5" t="s">
        <v>12582</v>
      </c>
    </row>
    <row r="12062" spans="5:5" x14ac:dyDescent="0.25">
      <c r="E12062" s="5" t="s">
        <v>12583</v>
      </c>
    </row>
    <row r="12063" spans="5:5" x14ac:dyDescent="0.25">
      <c r="E12063" s="5" t="s">
        <v>12584</v>
      </c>
    </row>
    <row r="12064" spans="5:5" x14ac:dyDescent="0.25">
      <c r="E12064" s="5" t="s">
        <v>12585</v>
      </c>
    </row>
    <row r="12065" spans="5:5" x14ac:dyDescent="0.25">
      <c r="E12065" s="5" t="s">
        <v>12586</v>
      </c>
    </row>
    <row r="12066" spans="5:5" x14ac:dyDescent="0.25">
      <c r="E12066" s="5" t="s">
        <v>12587</v>
      </c>
    </row>
    <row r="12067" spans="5:5" x14ac:dyDescent="0.25">
      <c r="E12067" s="5" t="s">
        <v>12588</v>
      </c>
    </row>
    <row r="12068" spans="5:5" x14ac:dyDescent="0.25">
      <c r="E12068" s="5" t="s">
        <v>12589</v>
      </c>
    </row>
    <row r="12069" spans="5:5" x14ac:dyDescent="0.25">
      <c r="E12069" s="5" t="s">
        <v>12590</v>
      </c>
    </row>
    <row r="12070" spans="5:5" x14ac:dyDescent="0.25">
      <c r="E12070" s="5" t="s">
        <v>12591</v>
      </c>
    </row>
    <row r="12071" spans="5:5" x14ac:dyDescent="0.25">
      <c r="E12071" s="5" t="s">
        <v>12592</v>
      </c>
    </row>
    <row r="12072" spans="5:5" x14ac:dyDescent="0.25">
      <c r="E12072" s="5" t="s">
        <v>12593</v>
      </c>
    </row>
    <row r="12073" spans="5:5" x14ac:dyDescent="0.25">
      <c r="E12073" s="5" t="s">
        <v>12594</v>
      </c>
    </row>
    <row r="12074" spans="5:5" x14ac:dyDescent="0.25">
      <c r="E12074" s="5" t="s">
        <v>12595</v>
      </c>
    </row>
    <row r="12075" spans="5:5" x14ac:dyDescent="0.25">
      <c r="E12075" s="5" t="s">
        <v>12596</v>
      </c>
    </row>
    <row r="12076" spans="5:5" x14ac:dyDescent="0.25">
      <c r="E12076" s="5" t="s">
        <v>12597</v>
      </c>
    </row>
    <row r="12077" spans="5:5" x14ac:dyDescent="0.25">
      <c r="E12077" s="5" t="s">
        <v>12598</v>
      </c>
    </row>
    <row r="12078" spans="5:5" x14ac:dyDescent="0.25">
      <c r="E12078" s="5" t="s">
        <v>12599</v>
      </c>
    </row>
    <row r="12079" spans="5:5" x14ac:dyDescent="0.25">
      <c r="E12079" s="5" t="s">
        <v>12600</v>
      </c>
    </row>
    <row r="12080" spans="5:5" x14ac:dyDescent="0.25">
      <c r="E12080" s="5" t="s">
        <v>12601</v>
      </c>
    </row>
    <row r="12081" spans="5:5" x14ac:dyDescent="0.25">
      <c r="E12081" s="5" t="s">
        <v>12602</v>
      </c>
    </row>
    <row r="12082" spans="5:5" x14ac:dyDescent="0.25">
      <c r="E12082" s="5" t="s">
        <v>12603</v>
      </c>
    </row>
    <row r="12083" spans="5:5" x14ac:dyDescent="0.25">
      <c r="E12083" s="5" t="s">
        <v>12604</v>
      </c>
    </row>
    <row r="12084" spans="5:5" x14ac:dyDescent="0.25">
      <c r="E12084" s="5" t="s">
        <v>12605</v>
      </c>
    </row>
    <row r="12085" spans="5:5" x14ac:dyDescent="0.25">
      <c r="E12085" s="5" t="s">
        <v>12606</v>
      </c>
    </row>
    <row r="12086" spans="5:5" x14ac:dyDescent="0.25">
      <c r="E12086" s="5" t="s">
        <v>12607</v>
      </c>
    </row>
    <row r="12087" spans="5:5" x14ac:dyDescent="0.25">
      <c r="E12087" s="5" t="s">
        <v>12608</v>
      </c>
    </row>
    <row r="12088" spans="5:5" x14ac:dyDescent="0.25">
      <c r="E12088" s="5" t="s">
        <v>12609</v>
      </c>
    </row>
    <row r="12089" spans="5:5" x14ac:dyDescent="0.25">
      <c r="E12089" s="5" t="s">
        <v>12610</v>
      </c>
    </row>
    <row r="12090" spans="5:5" x14ac:dyDescent="0.25">
      <c r="E12090" s="5" t="s">
        <v>12611</v>
      </c>
    </row>
    <row r="12091" spans="5:5" x14ac:dyDescent="0.25">
      <c r="E12091" s="5" t="s">
        <v>12612</v>
      </c>
    </row>
    <row r="12092" spans="5:5" x14ac:dyDescent="0.25">
      <c r="E12092" s="5" t="s">
        <v>12613</v>
      </c>
    </row>
    <row r="12093" spans="5:5" x14ac:dyDescent="0.25">
      <c r="E12093" s="5" t="s">
        <v>12614</v>
      </c>
    </row>
    <row r="12094" spans="5:5" x14ac:dyDescent="0.25">
      <c r="E12094" s="5" t="s">
        <v>12615</v>
      </c>
    </row>
    <row r="12095" spans="5:5" x14ac:dyDescent="0.25">
      <c r="E12095" s="5" t="s">
        <v>12616</v>
      </c>
    </row>
    <row r="12096" spans="5:5" x14ac:dyDescent="0.25">
      <c r="E12096" s="5" t="s">
        <v>12617</v>
      </c>
    </row>
    <row r="12097" spans="5:5" x14ac:dyDescent="0.25">
      <c r="E12097" s="5" t="s">
        <v>12618</v>
      </c>
    </row>
    <row r="12098" spans="5:5" x14ac:dyDescent="0.25">
      <c r="E12098" s="5" t="s">
        <v>12619</v>
      </c>
    </row>
    <row r="12099" spans="5:5" x14ac:dyDescent="0.25">
      <c r="E12099" s="5" t="s">
        <v>12620</v>
      </c>
    </row>
    <row r="12100" spans="5:5" x14ac:dyDescent="0.25">
      <c r="E12100" s="5" t="s">
        <v>12621</v>
      </c>
    </row>
    <row r="12101" spans="5:5" x14ac:dyDescent="0.25">
      <c r="E12101" s="5" t="s">
        <v>12622</v>
      </c>
    </row>
    <row r="12102" spans="5:5" x14ac:dyDescent="0.25">
      <c r="E12102" s="5" t="s">
        <v>12623</v>
      </c>
    </row>
    <row r="12103" spans="5:5" x14ac:dyDescent="0.25">
      <c r="E12103" s="5" t="s">
        <v>12624</v>
      </c>
    </row>
    <row r="12104" spans="5:5" x14ac:dyDescent="0.25">
      <c r="E12104" s="5" t="s">
        <v>12625</v>
      </c>
    </row>
    <row r="12105" spans="5:5" x14ac:dyDescent="0.25">
      <c r="E12105" s="5" t="s">
        <v>12626</v>
      </c>
    </row>
    <row r="12106" spans="5:5" x14ac:dyDescent="0.25">
      <c r="E12106" s="5" t="s">
        <v>12627</v>
      </c>
    </row>
    <row r="12107" spans="5:5" x14ac:dyDescent="0.25">
      <c r="E12107" s="5" t="s">
        <v>12628</v>
      </c>
    </row>
    <row r="12108" spans="5:5" x14ac:dyDescent="0.25">
      <c r="E12108" s="5" t="s">
        <v>12629</v>
      </c>
    </row>
    <row r="12109" spans="5:5" x14ac:dyDescent="0.25">
      <c r="E12109" s="5" t="s">
        <v>12630</v>
      </c>
    </row>
    <row r="12110" spans="5:5" x14ac:dyDescent="0.25">
      <c r="E12110" s="5" t="s">
        <v>12631</v>
      </c>
    </row>
    <row r="12111" spans="5:5" x14ac:dyDescent="0.25">
      <c r="E12111" s="5" t="s">
        <v>12632</v>
      </c>
    </row>
    <row r="12112" spans="5:5" x14ac:dyDescent="0.25">
      <c r="E12112" s="5" t="s">
        <v>12633</v>
      </c>
    </row>
    <row r="12113" spans="5:5" x14ac:dyDescent="0.25">
      <c r="E12113" s="5" t="s">
        <v>12634</v>
      </c>
    </row>
    <row r="12114" spans="5:5" x14ac:dyDescent="0.25">
      <c r="E12114" s="5" t="s">
        <v>12635</v>
      </c>
    </row>
    <row r="12115" spans="5:5" x14ac:dyDescent="0.25">
      <c r="E12115" s="5" t="s">
        <v>12636</v>
      </c>
    </row>
    <row r="12116" spans="5:5" x14ac:dyDescent="0.25">
      <c r="E12116" s="5" t="s">
        <v>12637</v>
      </c>
    </row>
    <row r="12117" spans="5:5" x14ac:dyDescent="0.25">
      <c r="E12117" s="5" t="s">
        <v>12638</v>
      </c>
    </row>
    <row r="12118" spans="5:5" x14ac:dyDescent="0.25">
      <c r="E12118" s="5" t="s">
        <v>12639</v>
      </c>
    </row>
    <row r="12119" spans="5:5" x14ac:dyDescent="0.25">
      <c r="E12119" s="5" t="s">
        <v>12640</v>
      </c>
    </row>
    <row r="12120" spans="5:5" x14ac:dyDescent="0.25">
      <c r="E12120" s="5" t="s">
        <v>12641</v>
      </c>
    </row>
    <row r="12121" spans="5:5" x14ac:dyDescent="0.25">
      <c r="E12121" s="5" t="s">
        <v>12642</v>
      </c>
    </row>
    <row r="12122" spans="5:5" x14ac:dyDescent="0.25">
      <c r="E12122" s="5" t="s">
        <v>12643</v>
      </c>
    </row>
    <row r="12123" spans="5:5" x14ac:dyDescent="0.25">
      <c r="E12123" s="5" t="s">
        <v>12644</v>
      </c>
    </row>
    <row r="12124" spans="5:5" x14ac:dyDescent="0.25">
      <c r="E12124" s="5" t="s">
        <v>12645</v>
      </c>
    </row>
    <row r="12125" spans="5:5" x14ac:dyDescent="0.25">
      <c r="E12125" s="5" t="s">
        <v>12646</v>
      </c>
    </row>
    <row r="12126" spans="5:5" x14ac:dyDescent="0.25">
      <c r="E12126" s="5" t="s">
        <v>12647</v>
      </c>
    </row>
    <row r="12127" spans="5:5" x14ac:dyDescent="0.25">
      <c r="E12127" s="5" t="s">
        <v>12648</v>
      </c>
    </row>
    <row r="12128" spans="5:5" x14ac:dyDescent="0.25">
      <c r="E12128" s="5" t="s">
        <v>12649</v>
      </c>
    </row>
    <row r="12129" spans="5:5" x14ac:dyDescent="0.25">
      <c r="E12129" s="5" t="s">
        <v>12650</v>
      </c>
    </row>
    <row r="12130" spans="5:5" x14ac:dyDescent="0.25">
      <c r="E12130" s="5" t="s">
        <v>12651</v>
      </c>
    </row>
    <row r="12131" spans="5:5" x14ac:dyDescent="0.25">
      <c r="E12131" s="5" t="s">
        <v>12652</v>
      </c>
    </row>
    <row r="12132" spans="5:5" x14ac:dyDescent="0.25">
      <c r="E12132" s="5" t="s">
        <v>12653</v>
      </c>
    </row>
    <row r="12133" spans="5:5" x14ac:dyDescent="0.25">
      <c r="E12133" s="5" t="s">
        <v>12654</v>
      </c>
    </row>
    <row r="12134" spans="5:5" x14ac:dyDescent="0.25">
      <c r="E12134" s="5" t="s">
        <v>12655</v>
      </c>
    </row>
    <row r="12135" spans="5:5" x14ac:dyDescent="0.25">
      <c r="E12135" s="5" t="s">
        <v>12656</v>
      </c>
    </row>
    <row r="12136" spans="5:5" x14ac:dyDescent="0.25">
      <c r="E12136" s="5" t="s">
        <v>12657</v>
      </c>
    </row>
    <row r="12137" spans="5:5" x14ac:dyDescent="0.25">
      <c r="E12137" s="5" t="s">
        <v>12658</v>
      </c>
    </row>
    <row r="12138" spans="5:5" x14ac:dyDescent="0.25">
      <c r="E12138" s="5" t="s">
        <v>12659</v>
      </c>
    </row>
    <row r="12139" spans="5:5" x14ac:dyDescent="0.25">
      <c r="E12139" s="5" t="s">
        <v>12660</v>
      </c>
    </row>
    <row r="12140" spans="5:5" x14ac:dyDescent="0.25">
      <c r="E12140" s="5" t="s">
        <v>12661</v>
      </c>
    </row>
    <row r="12141" spans="5:5" x14ac:dyDescent="0.25">
      <c r="E12141" s="5" t="s">
        <v>12662</v>
      </c>
    </row>
    <row r="12142" spans="5:5" x14ac:dyDescent="0.25">
      <c r="E12142" s="5" t="s">
        <v>12663</v>
      </c>
    </row>
    <row r="12143" spans="5:5" x14ac:dyDescent="0.25">
      <c r="E12143" s="5" t="s">
        <v>12664</v>
      </c>
    </row>
    <row r="12144" spans="5:5" x14ac:dyDescent="0.25">
      <c r="E12144" s="5" t="s">
        <v>12665</v>
      </c>
    </row>
    <row r="12145" spans="5:5" x14ac:dyDescent="0.25">
      <c r="E12145" s="5" t="s">
        <v>12666</v>
      </c>
    </row>
    <row r="12146" spans="5:5" x14ac:dyDescent="0.25">
      <c r="E12146" s="5" t="s">
        <v>12667</v>
      </c>
    </row>
    <row r="12147" spans="5:5" x14ac:dyDescent="0.25">
      <c r="E12147" s="5" t="s">
        <v>12668</v>
      </c>
    </row>
    <row r="12148" spans="5:5" x14ac:dyDescent="0.25">
      <c r="E12148" s="5" t="s">
        <v>12669</v>
      </c>
    </row>
    <row r="12149" spans="5:5" x14ac:dyDescent="0.25">
      <c r="E12149" s="5" t="s">
        <v>12670</v>
      </c>
    </row>
    <row r="12150" spans="5:5" x14ac:dyDescent="0.25">
      <c r="E12150" s="5" t="s">
        <v>12671</v>
      </c>
    </row>
    <row r="12151" spans="5:5" x14ac:dyDescent="0.25">
      <c r="E12151" s="5" t="s">
        <v>12672</v>
      </c>
    </row>
    <row r="12152" spans="5:5" x14ac:dyDescent="0.25">
      <c r="E12152" s="5" t="s">
        <v>12673</v>
      </c>
    </row>
    <row r="12153" spans="5:5" x14ac:dyDescent="0.25">
      <c r="E12153" s="5" t="s">
        <v>12674</v>
      </c>
    </row>
    <row r="12154" spans="5:5" x14ac:dyDescent="0.25">
      <c r="E12154" s="5" t="s">
        <v>12675</v>
      </c>
    </row>
    <row r="12155" spans="5:5" x14ac:dyDescent="0.25">
      <c r="E12155" s="5" t="s">
        <v>12676</v>
      </c>
    </row>
    <row r="12156" spans="5:5" x14ac:dyDescent="0.25">
      <c r="E12156" s="5" t="s">
        <v>12677</v>
      </c>
    </row>
    <row r="12157" spans="5:5" x14ac:dyDescent="0.25">
      <c r="E12157" s="5" t="s">
        <v>12678</v>
      </c>
    </row>
    <row r="12158" spans="5:5" x14ac:dyDescent="0.25">
      <c r="E12158" s="5" t="s">
        <v>12679</v>
      </c>
    </row>
    <row r="12159" spans="5:5" x14ac:dyDescent="0.25">
      <c r="E12159" s="5" t="s">
        <v>12680</v>
      </c>
    </row>
    <row r="12160" spans="5:5" x14ac:dyDescent="0.25">
      <c r="E12160" s="5" t="s">
        <v>12681</v>
      </c>
    </row>
    <row r="12161" spans="5:5" x14ac:dyDescent="0.25">
      <c r="E12161" s="5" t="s">
        <v>12682</v>
      </c>
    </row>
    <row r="12162" spans="5:5" x14ac:dyDescent="0.25">
      <c r="E12162" s="5" t="s">
        <v>12683</v>
      </c>
    </row>
    <row r="12163" spans="5:5" x14ac:dyDescent="0.25">
      <c r="E12163" s="5" t="s">
        <v>12684</v>
      </c>
    </row>
    <row r="12164" spans="5:5" x14ac:dyDescent="0.25">
      <c r="E12164" s="5" t="s">
        <v>12685</v>
      </c>
    </row>
    <row r="12165" spans="5:5" x14ac:dyDescent="0.25">
      <c r="E12165" s="5" t="s">
        <v>12686</v>
      </c>
    </row>
    <row r="12166" spans="5:5" x14ac:dyDescent="0.25">
      <c r="E12166" s="5" t="s">
        <v>12687</v>
      </c>
    </row>
    <row r="12167" spans="5:5" x14ac:dyDescent="0.25">
      <c r="E12167" s="5" t="s">
        <v>12688</v>
      </c>
    </row>
    <row r="12168" spans="5:5" x14ac:dyDescent="0.25">
      <c r="E12168" s="5" t="s">
        <v>12689</v>
      </c>
    </row>
    <row r="12169" spans="5:5" x14ac:dyDescent="0.25">
      <c r="E12169" s="5" t="s">
        <v>12690</v>
      </c>
    </row>
    <row r="12170" spans="5:5" x14ac:dyDescent="0.25">
      <c r="E12170" s="5" t="s">
        <v>12691</v>
      </c>
    </row>
    <row r="12171" spans="5:5" x14ac:dyDescent="0.25">
      <c r="E12171" s="5" t="s">
        <v>12692</v>
      </c>
    </row>
    <row r="12172" spans="5:5" x14ac:dyDescent="0.25">
      <c r="E12172" s="5" t="s">
        <v>12693</v>
      </c>
    </row>
    <row r="12173" spans="5:5" x14ac:dyDescent="0.25">
      <c r="E12173" s="5" t="s">
        <v>12694</v>
      </c>
    </row>
    <row r="12174" spans="5:5" x14ac:dyDescent="0.25">
      <c r="E12174" s="5" t="s">
        <v>12695</v>
      </c>
    </row>
    <row r="12175" spans="5:5" x14ac:dyDescent="0.25">
      <c r="E12175" s="5" t="s">
        <v>12696</v>
      </c>
    </row>
    <row r="12176" spans="5:5" x14ac:dyDescent="0.25">
      <c r="E12176" s="5" t="s">
        <v>12697</v>
      </c>
    </row>
    <row r="12177" spans="5:5" x14ac:dyDescent="0.25">
      <c r="E12177" s="5" t="s">
        <v>12698</v>
      </c>
    </row>
    <row r="12178" spans="5:5" x14ac:dyDescent="0.25">
      <c r="E12178" s="5" t="s">
        <v>12699</v>
      </c>
    </row>
    <row r="12179" spans="5:5" x14ac:dyDescent="0.25">
      <c r="E12179" s="5" t="s">
        <v>12700</v>
      </c>
    </row>
    <row r="12180" spans="5:5" x14ac:dyDescent="0.25">
      <c r="E12180" s="5" t="s">
        <v>12701</v>
      </c>
    </row>
    <row r="12181" spans="5:5" x14ac:dyDescent="0.25">
      <c r="E12181" s="5" t="s">
        <v>12702</v>
      </c>
    </row>
    <row r="12182" spans="5:5" x14ac:dyDescent="0.25">
      <c r="E12182" s="5" t="s">
        <v>12703</v>
      </c>
    </row>
    <row r="12183" spans="5:5" x14ac:dyDescent="0.25">
      <c r="E12183" s="5" t="s">
        <v>12704</v>
      </c>
    </row>
    <row r="12184" spans="5:5" x14ac:dyDescent="0.25">
      <c r="E12184" s="5" t="s">
        <v>12705</v>
      </c>
    </row>
    <row r="12185" spans="5:5" x14ac:dyDescent="0.25">
      <c r="E12185" s="5" t="s">
        <v>12706</v>
      </c>
    </row>
    <row r="12186" spans="5:5" x14ac:dyDescent="0.25">
      <c r="E12186" s="5" t="s">
        <v>12707</v>
      </c>
    </row>
    <row r="12187" spans="5:5" x14ac:dyDescent="0.25">
      <c r="E12187" s="5" t="s">
        <v>12708</v>
      </c>
    </row>
    <row r="12188" spans="5:5" x14ac:dyDescent="0.25">
      <c r="E12188" s="5" t="s">
        <v>12709</v>
      </c>
    </row>
    <row r="12189" spans="5:5" x14ac:dyDescent="0.25">
      <c r="E12189" s="5" t="s">
        <v>12710</v>
      </c>
    </row>
    <row r="12190" spans="5:5" x14ac:dyDescent="0.25">
      <c r="E12190" s="5" t="s">
        <v>12711</v>
      </c>
    </row>
    <row r="12191" spans="5:5" x14ac:dyDescent="0.25">
      <c r="E12191" s="5" t="s">
        <v>12712</v>
      </c>
    </row>
    <row r="12192" spans="5:5" x14ac:dyDescent="0.25">
      <c r="E12192" s="5" t="s">
        <v>12713</v>
      </c>
    </row>
    <row r="12193" spans="5:5" x14ac:dyDescent="0.25">
      <c r="E12193" s="5" t="s">
        <v>12714</v>
      </c>
    </row>
    <row r="12194" spans="5:5" x14ac:dyDescent="0.25">
      <c r="E12194" s="5" t="s">
        <v>12715</v>
      </c>
    </row>
    <row r="12195" spans="5:5" x14ac:dyDescent="0.25">
      <c r="E12195" s="5" t="s">
        <v>12716</v>
      </c>
    </row>
    <row r="12196" spans="5:5" x14ac:dyDescent="0.25">
      <c r="E12196" s="5" t="s">
        <v>12717</v>
      </c>
    </row>
    <row r="12197" spans="5:5" x14ac:dyDescent="0.25">
      <c r="E12197" s="5" t="s">
        <v>12718</v>
      </c>
    </row>
    <row r="12198" spans="5:5" x14ac:dyDescent="0.25">
      <c r="E12198" s="5" t="s">
        <v>12719</v>
      </c>
    </row>
    <row r="12199" spans="5:5" x14ac:dyDescent="0.25">
      <c r="E12199" s="5" t="s">
        <v>12720</v>
      </c>
    </row>
    <row r="12200" spans="5:5" x14ac:dyDescent="0.25">
      <c r="E12200" s="5" t="s">
        <v>12721</v>
      </c>
    </row>
    <row r="12201" spans="5:5" x14ac:dyDescent="0.25">
      <c r="E12201" s="5" t="s">
        <v>12722</v>
      </c>
    </row>
    <row r="12202" spans="5:5" x14ac:dyDescent="0.25">
      <c r="E12202" s="5" t="s">
        <v>12723</v>
      </c>
    </row>
    <row r="12203" spans="5:5" x14ac:dyDescent="0.25">
      <c r="E12203" s="5" t="s">
        <v>12724</v>
      </c>
    </row>
    <row r="12204" spans="5:5" x14ac:dyDescent="0.25">
      <c r="E12204" s="5" t="s">
        <v>12725</v>
      </c>
    </row>
    <row r="12205" spans="5:5" x14ac:dyDescent="0.25">
      <c r="E12205" s="5" t="s">
        <v>12726</v>
      </c>
    </row>
    <row r="12206" spans="5:5" x14ac:dyDescent="0.25">
      <c r="E12206" s="5" t="s">
        <v>12727</v>
      </c>
    </row>
    <row r="12207" spans="5:5" x14ac:dyDescent="0.25">
      <c r="E12207" s="5" t="s">
        <v>12728</v>
      </c>
    </row>
    <row r="12208" spans="5:5" x14ac:dyDescent="0.25">
      <c r="E12208" s="5" t="s">
        <v>12729</v>
      </c>
    </row>
    <row r="12209" spans="5:5" x14ac:dyDescent="0.25">
      <c r="E12209" s="5" t="s">
        <v>12730</v>
      </c>
    </row>
    <row r="12210" spans="5:5" x14ac:dyDescent="0.25">
      <c r="E12210" s="5" t="s">
        <v>12731</v>
      </c>
    </row>
    <row r="12211" spans="5:5" x14ac:dyDescent="0.25">
      <c r="E12211" s="5" t="s">
        <v>12732</v>
      </c>
    </row>
    <row r="12212" spans="5:5" x14ac:dyDescent="0.25">
      <c r="E12212" s="5" t="s">
        <v>12733</v>
      </c>
    </row>
    <row r="12213" spans="5:5" x14ac:dyDescent="0.25">
      <c r="E12213" s="5" t="s">
        <v>12734</v>
      </c>
    </row>
    <row r="12214" spans="5:5" x14ac:dyDescent="0.25">
      <c r="E12214" s="5" t="s">
        <v>12735</v>
      </c>
    </row>
    <row r="12215" spans="5:5" x14ac:dyDescent="0.25">
      <c r="E12215" s="5" t="s">
        <v>12736</v>
      </c>
    </row>
    <row r="12216" spans="5:5" x14ac:dyDescent="0.25">
      <c r="E12216" s="5" t="s">
        <v>12737</v>
      </c>
    </row>
    <row r="12217" spans="5:5" x14ac:dyDescent="0.25">
      <c r="E12217" s="5" t="s">
        <v>12738</v>
      </c>
    </row>
    <row r="12218" spans="5:5" x14ac:dyDescent="0.25">
      <c r="E12218" s="5" t="s">
        <v>12739</v>
      </c>
    </row>
    <row r="12219" spans="5:5" x14ac:dyDescent="0.25">
      <c r="E12219" s="5" t="s">
        <v>12740</v>
      </c>
    </row>
    <row r="12220" spans="5:5" x14ac:dyDescent="0.25">
      <c r="E12220" s="5" t="s">
        <v>12741</v>
      </c>
    </row>
    <row r="12221" spans="5:5" x14ac:dyDescent="0.25">
      <c r="E12221" s="5" t="s">
        <v>12742</v>
      </c>
    </row>
    <row r="12222" spans="5:5" x14ac:dyDescent="0.25">
      <c r="E12222" s="5" t="s">
        <v>12743</v>
      </c>
    </row>
    <row r="12223" spans="5:5" x14ac:dyDescent="0.25">
      <c r="E12223" s="5" t="s">
        <v>12744</v>
      </c>
    </row>
    <row r="12224" spans="5:5" x14ac:dyDescent="0.25">
      <c r="E12224" s="5" t="s">
        <v>12745</v>
      </c>
    </row>
    <row r="12225" spans="5:5" x14ac:dyDescent="0.25">
      <c r="E12225" s="5" t="s">
        <v>12746</v>
      </c>
    </row>
    <row r="12226" spans="5:5" x14ac:dyDescent="0.25">
      <c r="E12226" s="5" t="s">
        <v>12747</v>
      </c>
    </row>
    <row r="12227" spans="5:5" x14ac:dyDescent="0.25">
      <c r="E12227" s="5" t="s">
        <v>12748</v>
      </c>
    </row>
    <row r="12228" spans="5:5" x14ac:dyDescent="0.25">
      <c r="E12228" s="5" t="s">
        <v>12749</v>
      </c>
    </row>
    <row r="12229" spans="5:5" x14ac:dyDescent="0.25">
      <c r="E12229" s="5" t="s">
        <v>12750</v>
      </c>
    </row>
    <row r="12230" spans="5:5" x14ac:dyDescent="0.25">
      <c r="E12230" s="5" t="s">
        <v>12751</v>
      </c>
    </row>
    <row r="12231" spans="5:5" x14ac:dyDescent="0.25">
      <c r="E12231" s="5" t="s">
        <v>12752</v>
      </c>
    </row>
    <row r="12232" spans="5:5" x14ac:dyDescent="0.25">
      <c r="E12232" s="5" t="s">
        <v>12753</v>
      </c>
    </row>
    <row r="12233" spans="5:5" x14ac:dyDescent="0.25">
      <c r="E12233" s="5" t="s">
        <v>12754</v>
      </c>
    </row>
    <row r="12234" spans="5:5" x14ac:dyDescent="0.25">
      <c r="E12234" s="5" t="s">
        <v>12755</v>
      </c>
    </row>
    <row r="12235" spans="5:5" x14ac:dyDescent="0.25">
      <c r="E12235" s="5" t="s">
        <v>12756</v>
      </c>
    </row>
    <row r="12236" spans="5:5" x14ac:dyDescent="0.25">
      <c r="E12236" s="5" t="s">
        <v>12757</v>
      </c>
    </row>
    <row r="12237" spans="5:5" x14ac:dyDescent="0.25">
      <c r="E12237" s="5" t="s">
        <v>12758</v>
      </c>
    </row>
    <row r="12238" spans="5:5" x14ac:dyDescent="0.25">
      <c r="E12238" s="5" t="s">
        <v>12759</v>
      </c>
    </row>
    <row r="12239" spans="5:5" x14ac:dyDescent="0.25">
      <c r="E12239" s="5" t="s">
        <v>12760</v>
      </c>
    </row>
    <row r="12240" spans="5:5" x14ac:dyDescent="0.25">
      <c r="E12240" s="5" t="s">
        <v>12761</v>
      </c>
    </row>
    <row r="12241" spans="5:5" x14ac:dyDescent="0.25">
      <c r="E12241" s="5" t="s">
        <v>12762</v>
      </c>
    </row>
    <row r="12242" spans="5:5" x14ac:dyDescent="0.25">
      <c r="E12242" s="5" t="s">
        <v>12763</v>
      </c>
    </row>
    <row r="12243" spans="5:5" x14ac:dyDescent="0.25">
      <c r="E12243" s="5" t="s">
        <v>12764</v>
      </c>
    </row>
    <row r="12244" spans="5:5" x14ac:dyDescent="0.25">
      <c r="E12244" s="5" t="s">
        <v>12765</v>
      </c>
    </row>
    <row r="12245" spans="5:5" x14ac:dyDescent="0.25">
      <c r="E12245" s="5" t="s">
        <v>12766</v>
      </c>
    </row>
    <row r="12246" spans="5:5" x14ac:dyDescent="0.25">
      <c r="E12246" s="5" t="s">
        <v>12767</v>
      </c>
    </row>
    <row r="12247" spans="5:5" x14ac:dyDescent="0.25">
      <c r="E12247" s="5" t="s">
        <v>12768</v>
      </c>
    </row>
    <row r="12248" spans="5:5" x14ac:dyDescent="0.25">
      <c r="E12248" s="5" t="s">
        <v>12769</v>
      </c>
    </row>
    <row r="12249" spans="5:5" x14ac:dyDescent="0.25">
      <c r="E12249" s="5" t="s">
        <v>12770</v>
      </c>
    </row>
    <row r="12250" spans="5:5" x14ac:dyDescent="0.25">
      <c r="E12250" s="5" t="s">
        <v>12771</v>
      </c>
    </row>
    <row r="12251" spans="5:5" x14ac:dyDescent="0.25">
      <c r="E12251" s="5" t="s">
        <v>12772</v>
      </c>
    </row>
    <row r="12252" spans="5:5" x14ac:dyDescent="0.25">
      <c r="E12252" s="5" t="s">
        <v>12773</v>
      </c>
    </row>
    <row r="12253" spans="5:5" x14ac:dyDescent="0.25">
      <c r="E12253" s="5" t="s">
        <v>12774</v>
      </c>
    </row>
    <row r="12254" spans="5:5" x14ac:dyDescent="0.25">
      <c r="E12254" s="5" t="s">
        <v>12775</v>
      </c>
    </row>
    <row r="12255" spans="5:5" x14ac:dyDescent="0.25">
      <c r="E12255" s="5" t="s">
        <v>12776</v>
      </c>
    </row>
    <row r="12256" spans="5:5" x14ac:dyDescent="0.25">
      <c r="E12256" s="5" t="s">
        <v>12777</v>
      </c>
    </row>
    <row r="12257" spans="5:5" x14ac:dyDescent="0.25">
      <c r="E12257" s="5" t="s">
        <v>12778</v>
      </c>
    </row>
    <row r="12258" spans="5:5" x14ac:dyDescent="0.25">
      <c r="E12258" s="5" t="s">
        <v>12779</v>
      </c>
    </row>
    <row r="12259" spans="5:5" x14ac:dyDescent="0.25">
      <c r="E12259" s="5" t="s">
        <v>12780</v>
      </c>
    </row>
    <row r="12260" spans="5:5" x14ac:dyDescent="0.25">
      <c r="E12260" s="5" t="s">
        <v>12781</v>
      </c>
    </row>
    <row r="12261" spans="5:5" x14ac:dyDescent="0.25">
      <c r="E12261" s="5" t="s">
        <v>12782</v>
      </c>
    </row>
    <row r="12262" spans="5:5" x14ac:dyDescent="0.25">
      <c r="E12262" s="5" t="s">
        <v>12783</v>
      </c>
    </row>
    <row r="12263" spans="5:5" x14ac:dyDescent="0.25">
      <c r="E12263" s="5" t="s">
        <v>12784</v>
      </c>
    </row>
    <row r="12264" spans="5:5" x14ac:dyDescent="0.25">
      <c r="E12264" s="5" t="s">
        <v>12785</v>
      </c>
    </row>
    <row r="12265" spans="5:5" x14ac:dyDescent="0.25">
      <c r="E12265" s="5" t="s">
        <v>12786</v>
      </c>
    </row>
    <row r="12266" spans="5:5" x14ac:dyDescent="0.25">
      <c r="E12266" s="5" t="s">
        <v>12787</v>
      </c>
    </row>
    <row r="12267" spans="5:5" x14ac:dyDescent="0.25">
      <c r="E12267" s="5" t="s">
        <v>12788</v>
      </c>
    </row>
    <row r="12268" spans="5:5" x14ac:dyDescent="0.25">
      <c r="E12268" s="5" t="s">
        <v>12789</v>
      </c>
    </row>
    <row r="12269" spans="5:5" x14ac:dyDescent="0.25">
      <c r="E12269" s="5" t="s">
        <v>12790</v>
      </c>
    </row>
    <row r="12270" spans="5:5" x14ac:dyDescent="0.25">
      <c r="E12270" s="5" t="s">
        <v>12791</v>
      </c>
    </row>
    <row r="12271" spans="5:5" x14ac:dyDescent="0.25">
      <c r="E12271" s="5" t="s">
        <v>12792</v>
      </c>
    </row>
    <row r="12272" spans="5:5" x14ac:dyDescent="0.25">
      <c r="E12272" s="5" t="s">
        <v>12793</v>
      </c>
    </row>
    <row r="12273" spans="5:5" x14ac:dyDescent="0.25">
      <c r="E12273" s="5" t="s">
        <v>12794</v>
      </c>
    </row>
    <row r="12274" spans="5:5" x14ac:dyDescent="0.25">
      <c r="E12274" s="5" t="s">
        <v>12795</v>
      </c>
    </row>
    <row r="12275" spans="5:5" x14ac:dyDescent="0.25">
      <c r="E12275" s="5" t="s">
        <v>12796</v>
      </c>
    </row>
    <row r="12276" spans="5:5" x14ac:dyDescent="0.25">
      <c r="E12276" s="5" t="s">
        <v>12797</v>
      </c>
    </row>
    <row r="12277" spans="5:5" x14ac:dyDescent="0.25">
      <c r="E12277" s="5" t="s">
        <v>12798</v>
      </c>
    </row>
    <row r="12278" spans="5:5" x14ac:dyDescent="0.25">
      <c r="E12278" s="5" t="s">
        <v>12799</v>
      </c>
    </row>
    <row r="12279" spans="5:5" x14ac:dyDescent="0.25">
      <c r="E12279" s="5" t="s">
        <v>12800</v>
      </c>
    </row>
    <row r="12280" spans="5:5" x14ac:dyDescent="0.25">
      <c r="E12280" s="5" t="s">
        <v>12801</v>
      </c>
    </row>
    <row r="12281" spans="5:5" x14ac:dyDescent="0.25">
      <c r="E12281" s="5" t="s">
        <v>12802</v>
      </c>
    </row>
    <row r="12282" spans="5:5" x14ac:dyDescent="0.25">
      <c r="E12282" s="5" t="s">
        <v>12803</v>
      </c>
    </row>
    <row r="12283" spans="5:5" x14ac:dyDescent="0.25">
      <c r="E12283" s="5" t="s">
        <v>12804</v>
      </c>
    </row>
    <row r="12284" spans="5:5" x14ac:dyDescent="0.25">
      <c r="E12284" s="5" t="s">
        <v>12805</v>
      </c>
    </row>
    <row r="12285" spans="5:5" x14ac:dyDescent="0.25">
      <c r="E12285" s="5" t="s">
        <v>12806</v>
      </c>
    </row>
    <row r="12286" spans="5:5" x14ac:dyDescent="0.25">
      <c r="E12286" s="5" t="s">
        <v>12807</v>
      </c>
    </row>
    <row r="12287" spans="5:5" x14ac:dyDescent="0.25">
      <c r="E12287" s="5" t="s">
        <v>12808</v>
      </c>
    </row>
    <row r="12288" spans="5:5" x14ac:dyDescent="0.25">
      <c r="E12288" s="5" t="s">
        <v>12809</v>
      </c>
    </row>
    <row r="12289" spans="5:5" x14ac:dyDescent="0.25">
      <c r="E12289" s="5" t="s">
        <v>12810</v>
      </c>
    </row>
    <row r="12290" spans="5:5" x14ac:dyDescent="0.25">
      <c r="E12290" s="5" t="s">
        <v>12811</v>
      </c>
    </row>
    <row r="12291" spans="5:5" x14ac:dyDescent="0.25">
      <c r="E12291" s="5" t="s">
        <v>12812</v>
      </c>
    </row>
    <row r="12292" spans="5:5" x14ac:dyDescent="0.25">
      <c r="E12292" s="5" t="s">
        <v>12813</v>
      </c>
    </row>
    <row r="12293" spans="5:5" x14ac:dyDescent="0.25">
      <c r="E12293" s="5" t="s">
        <v>12814</v>
      </c>
    </row>
    <row r="12294" spans="5:5" x14ac:dyDescent="0.25">
      <c r="E12294" s="5" t="s">
        <v>12815</v>
      </c>
    </row>
    <row r="12295" spans="5:5" x14ac:dyDescent="0.25">
      <c r="E12295" s="5" t="s">
        <v>12816</v>
      </c>
    </row>
    <row r="12296" spans="5:5" x14ac:dyDescent="0.25">
      <c r="E12296" s="5" t="s">
        <v>12817</v>
      </c>
    </row>
    <row r="12297" spans="5:5" x14ac:dyDescent="0.25">
      <c r="E12297" s="5" t="s">
        <v>12818</v>
      </c>
    </row>
    <row r="12298" spans="5:5" x14ac:dyDescent="0.25">
      <c r="E12298" s="5" t="s">
        <v>12819</v>
      </c>
    </row>
    <row r="12299" spans="5:5" x14ac:dyDescent="0.25">
      <c r="E12299" s="5" t="s">
        <v>12820</v>
      </c>
    </row>
    <row r="12300" spans="5:5" x14ac:dyDescent="0.25">
      <c r="E12300" s="5" t="s">
        <v>12821</v>
      </c>
    </row>
    <row r="12301" spans="5:5" x14ac:dyDescent="0.25">
      <c r="E12301" s="5" t="s">
        <v>12822</v>
      </c>
    </row>
    <row r="12302" spans="5:5" x14ac:dyDescent="0.25">
      <c r="E12302" s="5" t="s">
        <v>12823</v>
      </c>
    </row>
    <row r="12303" spans="5:5" x14ac:dyDescent="0.25">
      <c r="E12303" s="5" t="s">
        <v>12824</v>
      </c>
    </row>
    <row r="12304" spans="5:5" x14ac:dyDescent="0.25">
      <c r="E12304" s="5" t="s">
        <v>12825</v>
      </c>
    </row>
    <row r="12305" spans="5:5" x14ac:dyDescent="0.25">
      <c r="E12305" s="5" t="s">
        <v>12826</v>
      </c>
    </row>
    <row r="12306" spans="5:5" x14ac:dyDescent="0.25">
      <c r="E12306" s="5" t="s">
        <v>12827</v>
      </c>
    </row>
    <row r="12307" spans="5:5" x14ac:dyDescent="0.25">
      <c r="E12307" s="5" t="s">
        <v>12828</v>
      </c>
    </row>
    <row r="12308" spans="5:5" x14ac:dyDescent="0.25">
      <c r="E12308" s="5" t="s">
        <v>12829</v>
      </c>
    </row>
    <row r="12309" spans="5:5" x14ac:dyDescent="0.25">
      <c r="E12309" s="5" t="s">
        <v>12830</v>
      </c>
    </row>
    <row r="12310" spans="5:5" x14ac:dyDescent="0.25">
      <c r="E12310" s="5" t="s">
        <v>12831</v>
      </c>
    </row>
    <row r="12311" spans="5:5" x14ac:dyDescent="0.25">
      <c r="E12311" s="5" t="s">
        <v>12832</v>
      </c>
    </row>
    <row r="12312" spans="5:5" x14ac:dyDescent="0.25">
      <c r="E12312" s="5" t="s">
        <v>12833</v>
      </c>
    </row>
    <row r="12313" spans="5:5" x14ac:dyDescent="0.25">
      <c r="E12313" s="5" t="s">
        <v>12834</v>
      </c>
    </row>
    <row r="12314" spans="5:5" x14ac:dyDescent="0.25">
      <c r="E12314" s="5" t="s">
        <v>12835</v>
      </c>
    </row>
    <row r="12315" spans="5:5" x14ac:dyDescent="0.25">
      <c r="E12315" s="5" t="s">
        <v>12836</v>
      </c>
    </row>
    <row r="12316" spans="5:5" x14ac:dyDescent="0.25">
      <c r="E12316" s="5" t="s">
        <v>12837</v>
      </c>
    </row>
    <row r="12317" spans="5:5" x14ac:dyDescent="0.25">
      <c r="E12317" s="5" t="s">
        <v>12838</v>
      </c>
    </row>
    <row r="12318" spans="5:5" x14ac:dyDescent="0.25">
      <c r="E12318" s="5" t="s">
        <v>12839</v>
      </c>
    </row>
    <row r="12319" spans="5:5" x14ac:dyDescent="0.25">
      <c r="E12319" s="5" t="s">
        <v>12840</v>
      </c>
    </row>
    <row r="12320" spans="5:5" x14ac:dyDescent="0.25">
      <c r="E12320" s="5" t="s">
        <v>12841</v>
      </c>
    </row>
    <row r="12321" spans="5:5" x14ac:dyDescent="0.25">
      <c r="E12321" s="5" t="s">
        <v>12842</v>
      </c>
    </row>
    <row r="12322" spans="5:5" x14ac:dyDescent="0.25">
      <c r="E12322" s="5" t="s">
        <v>12843</v>
      </c>
    </row>
    <row r="12323" spans="5:5" x14ac:dyDescent="0.25">
      <c r="E12323" s="5" t="s">
        <v>12844</v>
      </c>
    </row>
    <row r="12324" spans="5:5" x14ac:dyDescent="0.25">
      <c r="E12324" s="5" t="s">
        <v>12845</v>
      </c>
    </row>
    <row r="12325" spans="5:5" x14ac:dyDescent="0.25">
      <c r="E12325" s="5" t="s">
        <v>12846</v>
      </c>
    </row>
    <row r="12326" spans="5:5" x14ac:dyDescent="0.25">
      <c r="E12326" s="5" t="s">
        <v>12847</v>
      </c>
    </row>
    <row r="12327" spans="5:5" x14ac:dyDescent="0.25">
      <c r="E12327" s="5" t="s">
        <v>12848</v>
      </c>
    </row>
    <row r="12328" spans="5:5" x14ac:dyDescent="0.25">
      <c r="E12328" s="5" t="s">
        <v>12849</v>
      </c>
    </row>
    <row r="12329" spans="5:5" x14ac:dyDescent="0.25">
      <c r="E12329" s="5" t="s">
        <v>12850</v>
      </c>
    </row>
    <row r="12330" spans="5:5" x14ac:dyDescent="0.25">
      <c r="E12330" s="5" t="s">
        <v>12851</v>
      </c>
    </row>
    <row r="12331" spans="5:5" x14ac:dyDescent="0.25">
      <c r="E12331" s="5" t="s">
        <v>12852</v>
      </c>
    </row>
    <row r="12332" spans="5:5" x14ac:dyDescent="0.25">
      <c r="E12332" s="5" t="s">
        <v>12853</v>
      </c>
    </row>
    <row r="12333" spans="5:5" x14ac:dyDescent="0.25">
      <c r="E12333" s="5" t="s">
        <v>12854</v>
      </c>
    </row>
    <row r="12334" spans="5:5" x14ac:dyDescent="0.25">
      <c r="E12334" s="5" t="s">
        <v>12855</v>
      </c>
    </row>
    <row r="12335" spans="5:5" x14ac:dyDescent="0.25">
      <c r="E12335" s="5" t="s">
        <v>12856</v>
      </c>
    </row>
    <row r="12336" spans="5:5" x14ac:dyDescent="0.25">
      <c r="E12336" s="5" t="s">
        <v>12857</v>
      </c>
    </row>
    <row r="12337" spans="5:5" x14ac:dyDescent="0.25">
      <c r="E12337" s="5" t="s">
        <v>12858</v>
      </c>
    </row>
    <row r="12338" spans="5:5" x14ac:dyDescent="0.25">
      <c r="E12338" s="5" t="s">
        <v>12859</v>
      </c>
    </row>
    <row r="12339" spans="5:5" x14ac:dyDescent="0.25">
      <c r="E12339" s="5" t="s">
        <v>12860</v>
      </c>
    </row>
    <row r="12340" spans="5:5" x14ac:dyDescent="0.25">
      <c r="E12340" s="5" t="s">
        <v>12861</v>
      </c>
    </row>
    <row r="12341" spans="5:5" x14ac:dyDescent="0.25">
      <c r="E12341" s="5" t="s">
        <v>12862</v>
      </c>
    </row>
    <row r="12342" spans="5:5" x14ac:dyDescent="0.25">
      <c r="E12342" s="5" t="s">
        <v>12863</v>
      </c>
    </row>
    <row r="12343" spans="5:5" x14ac:dyDescent="0.25">
      <c r="E12343" s="5" t="s">
        <v>12864</v>
      </c>
    </row>
    <row r="12344" spans="5:5" x14ac:dyDescent="0.25">
      <c r="E12344" s="5" t="s">
        <v>12865</v>
      </c>
    </row>
    <row r="12345" spans="5:5" x14ac:dyDescent="0.25">
      <c r="E12345" s="5" t="s">
        <v>12866</v>
      </c>
    </row>
    <row r="12346" spans="5:5" x14ac:dyDescent="0.25">
      <c r="E12346" s="5" t="s">
        <v>12867</v>
      </c>
    </row>
    <row r="12347" spans="5:5" x14ac:dyDescent="0.25">
      <c r="E12347" s="5" t="s">
        <v>12868</v>
      </c>
    </row>
    <row r="12348" spans="5:5" x14ac:dyDescent="0.25">
      <c r="E12348" s="5" t="s">
        <v>12869</v>
      </c>
    </row>
    <row r="12349" spans="5:5" x14ac:dyDescent="0.25">
      <c r="E12349" s="5" t="s">
        <v>12870</v>
      </c>
    </row>
    <row r="12350" spans="5:5" x14ac:dyDescent="0.25">
      <c r="E12350" s="5" t="s">
        <v>12871</v>
      </c>
    </row>
    <row r="12351" spans="5:5" x14ac:dyDescent="0.25">
      <c r="E12351" s="5" t="s">
        <v>12872</v>
      </c>
    </row>
    <row r="12352" spans="5:5" x14ac:dyDescent="0.25">
      <c r="E12352" s="5" t="s">
        <v>12873</v>
      </c>
    </row>
    <row r="12353" spans="5:5" x14ac:dyDescent="0.25">
      <c r="E12353" s="5" t="s">
        <v>12874</v>
      </c>
    </row>
    <row r="12354" spans="5:5" x14ac:dyDescent="0.25">
      <c r="E12354" s="5" t="s">
        <v>12875</v>
      </c>
    </row>
    <row r="12355" spans="5:5" x14ac:dyDescent="0.25">
      <c r="E12355" s="5" t="s">
        <v>12876</v>
      </c>
    </row>
    <row r="12356" spans="5:5" x14ac:dyDescent="0.25">
      <c r="E12356" s="5" t="s">
        <v>12877</v>
      </c>
    </row>
    <row r="12357" spans="5:5" x14ac:dyDescent="0.25">
      <c r="E12357" s="5" t="s">
        <v>12878</v>
      </c>
    </row>
    <row r="12358" spans="5:5" x14ac:dyDescent="0.25">
      <c r="E12358" s="5" t="s">
        <v>12879</v>
      </c>
    </row>
    <row r="12359" spans="5:5" x14ac:dyDescent="0.25">
      <c r="E12359" s="5" t="s">
        <v>12880</v>
      </c>
    </row>
    <row r="12360" spans="5:5" x14ac:dyDescent="0.25">
      <c r="E12360" s="5" t="s">
        <v>12881</v>
      </c>
    </row>
    <row r="12361" spans="5:5" x14ac:dyDescent="0.25">
      <c r="E12361" s="5" t="s">
        <v>12882</v>
      </c>
    </row>
    <row r="12362" spans="5:5" x14ac:dyDescent="0.25">
      <c r="E12362" s="5" t="s">
        <v>12883</v>
      </c>
    </row>
    <row r="12363" spans="5:5" x14ac:dyDescent="0.25">
      <c r="E12363" s="5" t="s">
        <v>12884</v>
      </c>
    </row>
    <row r="12364" spans="5:5" x14ac:dyDescent="0.25">
      <c r="E12364" s="5" t="s">
        <v>12885</v>
      </c>
    </row>
    <row r="12365" spans="5:5" x14ac:dyDescent="0.25">
      <c r="E12365" s="5" t="s">
        <v>12886</v>
      </c>
    </row>
    <row r="12366" spans="5:5" x14ac:dyDescent="0.25">
      <c r="E12366" s="5" t="s">
        <v>12887</v>
      </c>
    </row>
    <row r="12367" spans="5:5" x14ac:dyDescent="0.25">
      <c r="E12367" s="5" t="s">
        <v>12888</v>
      </c>
    </row>
    <row r="12368" spans="5:5" x14ac:dyDescent="0.25">
      <c r="E12368" s="5" t="s">
        <v>12889</v>
      </c>
    </row>
    <row r="12369" spans="5:5" x14ac:dyDescent="0.25">
      <c r="E12369" s="5" t="s">
        <v>12890</v>
      </c>
    </row>
    <row r="12370" spans="5:5" x14ac:dyDescent="0.25">
      <c r="E12370" s="5" t="s">
        <v>12891</v>
      </c>
    </row>
    <row r="12371" spans="5:5" x14ac:dyDescent="0.25">
      <c r="E12371" s="5" t="s">
        <v>12892</v>
      </c>
    </row>
    <row r="12372" spans="5:5" x14ac:dyDescent="0.25">
      <c r="E12372" s="5" t="s">
        <v>12893</v>
      </c>
    </row>
    <row r="12373" spans="5:5" x14ac:dyDescent="0.25">
      <c r="E12373" s="5" t="s">
        <v>12894</v>
      </c>
    </row>
    <row r="12374" spans="5:5" x14ac:dyDescent="0.25">
      <c r="E12374" s="5" t="s">
        <v>12895</v>
      </c>
    </row>
    <row r="12375" spans="5:5" x14ac:dyDescent="0.25">
      <c r="E12375" s="5" t="s">
        <v>12896</v>
      </c>
    </row>
    <row r="12376" spans="5:5" x14ac:dyDescent="0.25">
      <c r="E12376" s="5" t="s">
        <v>12897</v>
      </c>
    </row>
    <row r="12377" spans="5:5" x14ac:dyDescent="0.25">
      <c r="E12377" s="5" t="s">
        <v>12898</v>
      </c>
    </row>
    <row r="12378" spans="5:5" x14ac:dyDescent="0.25">
      <c r="E12378" s="5" t="s">
        <v>12899</v>
      </c>
    </row>
    <row r="12379" spans="5:5" x14ac:dyDescent="0.25">
      <c r="E12379" s="5" t="s">
        <v>12900</v>
      </c>
    </row>
    <row r="12380" spans="5:5" x14ac:dyDescent="0.25">
      <c r="E12380" s="5" t="s">
        <v>12901</v>
      </c>
    </row>
    <row r="12381" spans="5:5" x14ac:dyDescent="0.25">
      <c r="E12381" s="5" t="s">
        <v>12902</v>
      </c>
    </row>
    <row r="12382" spans="5:5" x14ac:dyDescent="0.25">
      <c r="E12382" s="5" t="s">
        <v>12903</v>
      </c>
    </row>
    <row r="12383" spans="5:5" x14ac:dyDescent="0.25">
      <c r="E12383" s="5" t="s">
        <v>12904</v>
      </c>
    </row>
    <row r="12384" spans="5:5" x14ac:dyDescent="0.25">
      <c r="E12384" s="5" t="s">
        <v>12905</v>
      </c>
    </row>
    <row r="12385" spans="5:5" x14ac:dyDescent="0.25">
      <c r="E12385" s="5" t="s">
        <v>12906</v>
      </c>
    </row>
    <row r="12386" spans="5:5" x14ac:dyDescent="0.25">
      <c r="E12386" s="5" t="s">
        <v>12907</v>
      </c>
    </row>
    <row r="12387" spans="5:5" x14ac:dyDescent="0.25">
      <c r="E12387" s="5" t="s">
        <v>12908</v>
      </c>
    </row>
    <row r="12388" spans="5:5" x14ac:dyDescent="0.25">
      <c r="E12388" s="5" t="s">
        <v>12909</v>
      </c>
    </row>
    <row r="12389" spans="5:5" x14ac:dyDescent="0.25">
      <c r="E12389" s="5" t="s">
        <v>12910</v>
      </c>
    </row>
    <row r="12390" spans="5:5" x14ac:dyDescent="0.25">
      <c r="E12390" s="5" t="s">
        <v>12911</v>
      </c>
    </row>
    <row r="12391" spans="5:5" x14ac:dyDescent="0.25">
      <c r="E12391" s="5" t="s">
        <v>12912</v>
      </c>
    </row>
    <row r="12392" spans="5:5" x14ac:dyDescent="0.25">
      <c r="E12392" s="5" t="s">
        <v>12913</v>
      </c>
    </row>
    <row r="12393" spans="5:5" x14ac:dyDescent="0.25">
      <c r="E12393" s="5" t="s">
        <v>12914</v>
      </c>
    </row>
    <row r="12394" spans="5:5" x14ac:dyDescent="0.25">
      <c r="E12394" s="5" t="s">
        <v>12915</v>
      </c>
    </row>
    <row r="12395" spans="5:5" x14ac:dyDescent="0.25">
      <c r="E12395" s="5" t="s">
        <v>12916</v>
      </c>
    </row>
    <row r="12396" spans="5:5" x14ac:dyDescent="0.25">
      <c r="E12396" s="5" t="s">
        <v>12917</v>
      </c>
    </row>
    <row r="12397" spans="5:5" x14ac:dyDescent="0.25">
      <c r="E12397" s="5" t="s">
        <v>12918</v>
      </c>
    </row>
    <row r="12398" spans="5:5" x14ac:dyDescent="0.25">
      <c r="E12398" s="5" t="s">
        <v>12919</v>
      </c>
    </row>
    <row r="12399" spans="5:5" x14ac:dyDescent="0.25">
      <c r="E12399" s="5" t="s">
        <v>12920</v>
      </c>
    </row>
    <row r="12400" spans="5:5" x14ac:dyDescent="0.25">
      <c r="E12400" s="5" t="s">
        <v>12921</v>
      </c>
    </row>
    <row r="12401" spans="5:5" x14ac:dyDescent="0.25">
      <c r="E12401" s="5" t="s">
        <v>12922</v>
      </c>
    </row>
    <row r="12402" spans="5:5" x14ac:dyDescent="0.25">
      <c r="E12402" s="5" t="s">
        <v>12923</v>
      </c>
    </row>
    <row r="12403" spans="5:5" x14ac:dyDescent="0.25">
      <c r="E12403" s="5" t="s">
        <v>12924</v>
      </c>
    </row>
    <row r="12404" spans="5:5" x14ac:dyDescent="0.25">
      <c r="E12404" s="5" t="s">
        <v>12925</v>
      </c>
    </row>
    <row r="12405" spans="5:5" x14ac:dyDescent="0.25">
      <c r="E12405" s="5" t="s">
        <v>12926</v>
      </c>
    </row>
    <row r="12406" spans="5:5" x14ac:dyDescent="0.25">
      <c r="E12406" s="5" t="s">
        <v>12927</v>
      </c>
    </row>
    <row r="12407" spans="5:5" x14ac:dyDescent="0.25">
      <c r="E12407" s="5" t="s">
        <v>12928</v>
      </c>
    </row>
    <row r="12408" spans="5:5" x14ac:dyDescent="0.25">
      <c r="E12408" s="5" t="s">
        <v>12929</v>
      </c>
    </row>
    <row r="12409" spans="5:5" x14ac:dyDescent="0.25">
      <c r="E12409" s="5" t="s">
        <v>12930</v>
      </c>
    </row>
    <row r="12410" spans="5:5" x14ac:dyDescent="0.25">
      <c r="E12410" s="5" t="s">
        <v>12931</v>
      </c>
    </row>
    <row r="12411" spans="5:5" x14ac:dyDescent="0.25">
      <c r="E12411" s="5" t="s">
        <v>12932</v>
      </c>
    </row>
    <row r="12412" spans="5:5" x14ac:dyDescent="0.25">
      <c r="E12412" s="5" t="s">
        <v>12933</v>
      </c>
    </row>
    <row r="12413" spans="5:5" x14ac:dyDescent="0.25">
      <c r="E12413" s="5" t="s">
        <v>12934</v>
      </c>
    </row>
    <row r="12414" spans="5:5" x14ac:dyDescent="0.25">
      <c r="E12414" s="5" t="s">
        <v>12935</v>
      </c>
    </row>
    <row r="12415" spans="5:5" x14ac:dyDescent="0.25">
      <c r="E12415" s="5" t="s">
        <v>12936</v>
      </c>
    </row>
    <row r="12416" spans="5:5" x14ac:dyDescent="0.25">
      <c r="E12416" s="5" t="s">
        <v>12937</v>
      </c>
    </row>
    <row r="12417" spans="5:5" x14ac:dyDescent="0.25">
      <c r="E12417" s="5" t="s">
        <v>12938</v>
      </c>
    </row>
    <row r="12418" spans="5:5" x14ac:dyDescent="0.25">
      <c r="E12418" s="5" t="s">
        <v>12939</v>
      </c>
    </row>
    <row r="12419" spans="5:5" x14ac:dyDescent="0.25">
      <c r="E12419" s="5" t="s">
        <v>12940</v>
      </c>
    </row>
    <row r="12420" spans="5:5" x14ac:dyDescent="0.25">
      <c r="E12420" s="5" t="s">
        <v>12941</v>
      </c>
    </row>
    <row r="12421" spans="5:5" x14ac:dyDescent="0.25">
      <c r="E12421" s="5" t="s">
        <v>12942</v>
      </c>
    </row>
    <row r="12422" spans="5:5" x14ac:dyDescent="0.25">
      <c r="E12422" s="5" t="s">
        <v>12943</v>
      </c>
    </row>
    <row r="12423" spans="5:5" x14ac:dyDescent="0.25">
      <c r="E12423" s="5" t="s">
        <v>12944</v>
      </c>
    </row>
    <row r="12424" spans="5:5" x14ac:dyDescent="0.25">
      <c r="E12424" s="5" t="s">
        <v>12945</v>
      </c>
    </row>
    <row r="12425" spans="5:5" x14ac:dyDescent="0.25">
      <c r="E12425" s="5" t="s">
        <v>12946</v>
      </c>
    </row>
    <row r="12426" spans="5:5" x14ac:dyDescent="0.25">
      <c r="E12426" s="5" t="s">
        <v>12947</v>
      </c>
    </row>
    <row r="12427" spans="5:5" x14ac:dyDescent="0.25">
      <c r="E12427" s="5" t="s">
        <v>12948</v>
      </c>
    </row>
    <row r="12428" spans="5:5" x14ac:dyDescent="0.25">
      <c r="E12428" s="5" t="s">
        <v>12949</v>
      </c>
    </row>
    <row r="12429" spans="5:5" x14ac:dyDescent="0.25">
      <c r="E12429" s="5" t="s">
        <v>12950</v>
      </c>
    </row>
    <row r="12430" spans="5:5" x14ac:dyDescent="0.25">
      <c r="E12430" s="5" t="s">
        <v>12951</v>
      </c>
    </row>
    <row r="12431" spans="5:5" x14ac:dyDescent="0.25">
      <c r="E12431" s="5" t="s">
        <v>12952</v>
      </c>
    </row>
    <row r="12432" spans="5:5" x14ac:dyDescent="0.25">
      <c r="E12432" s="5" t="s">
        <v>12953</v>
      </c>
    </row>
    <row r="12433" spans="5:5" x14ac:dyDescent="0.25">
      <c r="E12433" s="5" t="s">
        <v>12954</v>
      </c>
    </row>
    <row r="12434" spans="5:5" x14ac:dyDescent="0.25">
      <c r="E12434" s="5" t="s">
        <v>12955</v>
      </c>
    </row>
    <row r="12435" spans="5:5" x14ac:dyDescent="0.25">
      <c r="E12435" s="5" t="s">
        <v>12956</v>
      </c>
    </row>
    <row r="12436" spans="5:5" x14ac:dyDescent="0.25">
      <c r="E12436" s="5" t="s">
        <v>12957</v>
      </c>
    </row>
    <row r="12437" spans="5:5" x14ac:dyDescent="0.25">
      <c r="E12437" s="5" t="s">
        <v>12958</v>
      </c>
    </row>
    <row r="12438" spans="5:5" x14ac:dyDescent="0.25">
      <c r="E12438" s="5" t="s">
        <v>12959</v>
      </c>
    </row>
    <row r="12439" spans="5:5" x14ac:dyDescent="0.25">
      <c r="E12439" s="5" t="s">
        <v>12960</v>
      </c>
    </row>
    <row r="12440" spans="5:5" x14ac:dyDescent="0.25">
      <c r="E12440" s="5" t="s">
        <v>12961</v>
      </c>
    </row>
    <row r="12441" spans="5:5" x14ac:dyDescent="0.25">
      <c r="E12441" s="5" t="s">
        <v>12962</v>
      </c>
    </row>
    <row r="12442" spans="5:5" x14ac:dyDescent="0.25">
      <c r="E12442" s="5" t="s">
        <v>12963</v>
      </c>
    </row>
    <row r="12443" spans="5:5" x14ac:dyDescent="0.25">
      <c r="E12443" s="5" t="s">
        <v>12964</v>
      </c>
    </row>
    <row r="12444" spans="5:5" x14ac:dyDescent="0.25">
      <c r="E12444" s="5" t="s">
        <v>12965</v>
      </c>
    </row>
    <row r="12445" spans="5:5" x14ac:dyDescent="0.25">
      <c r="E12445" s="5" t="s">
        <v>12966</v>
      </c>
    </row>
    <row r="12446" spans="5:5" x14ac:dyDescent="0.25">
      <c r="E12446" s="5" t="s">
        <v>12967</v>
      </c>
    </row>
    <row r="12447" spans="5:5" x14ac:dyDescent="0.25">
      <c r="E12447" s="5" t="s">
        <v>12968</v>
      </c>
    </row>
    <row r="12448" spans="5:5" x14ac:dyDescent="0.25">
      <c r="E12448" s="5" t="s">
        <v>12969</v>
      </c>
    </row>
    <row r="12449" spans="5:5" x14ac:dyDescent="0.25">
      <c r="E12449" s="5" t="s">
        <v>12970</v>
      </c>
    </row>
    <row r="12450" spans="5:5" x14ac:dyDescent="0.25">
      <c r="E12450" s="5" t="s">
        <v>12971</v>
      </c>
    </row>
    <row r="12451" spans="5:5" x14ac:dyDescent="0.25">
      <c r="E12451" s="5" t="s">
        <v>12972</v>
      </c>
    </row>
    <row r="12452" spans="5:5" x14ac:dyDescent="0.25">
      <c r="E12452" s="5" t="s">
        <v>12973</v>
      </c>
    </row>
    <row r="12453" spans="5:5" x14ac:dyDescent="0.25">
      <c r="E12453" s="5" t="s">
        <v>12974</v>
      </c>
    </row>
    <row r="12454" spans="5:5" x14ac:dyDescent="0.25">
      <c r="E12454" s="5" t="s">
        <v>12975</v>
      </c>
    </row>
    <row r="12455" spans="5:5" x14ac:dyDescent="0.25">
      <c r="E12455" s="5" t="s">
        <v>12976</v>
      </c>
    </row>
    <row r="12456" spans="5:5" x14ac:dyDescent="0.25">
      <c r="E12456" s="5" t="s">
        <v>12977</v>
      </c>
    </row>
    <row r="12457" spans="5:5" x14ac:dyDescent="0.25">
      <c r="E12457" s="5" t="s">
        <v>12978</v>
      </c>
    </row>
    <row r="12458" spans="5:5" x14ac:dyDescent="0.25">
      <c r="E12458" s="5" t="s">
        <v>12979</v>
      </c>
    </row>
    <row r="12459" spans="5:5" x14ac:dyDescent="0.25">
      <c r="E12459" s="5" t="s">
        <v>12980</v>
      </c>
    </row>
    <row r="12460" spans="5:5" x14ac:dyDescent="0.25">
      <c r="E12460" s="5" t="s">
        <v>12981</v>
      </c>
    </row>
    <row r="12461" spans="5:5" x14ac:dyDescent="0.25">
      <c r="E12461" s="5" t="s">
        <v>12982</v>
      </c>
    </row>
    <row r="12462" spans="5:5" x14ac:dyDescent="0.25">
      <c r="E12462" s="5" t="s">
        <v>12983</v>
      </c>
    </row>
    <row r="12463" spans="5:5" x14ac:dyDescent="0.25">
      <c r="E12463" s="5" t="s">
        <v>12984</v>
      </c>
    </row>
    <row r="12464" spans="5:5" x14ac:dyDescent="0.25">
      <c r="E12464" s="5" t="s">
        <v>12985</v>
      </c>
    </row>
    <row r="12465" spans="5:5" x14ac:dyDescent="0.25">
      <c r="E12465" s="5" t="s">
        <v>12986</v>
      </c>
    </row>
    <row r="12466" spans="5:5" x14ac:dyDescent="0.25">
      <c r="E12466" s="5" t="s">
        <v>12987</v>
      </c>
    </row>
    <row r="12467" spans="5:5" x14ac:dyDescent="0.25">
      <c r="E12467" s="5" t="s">
        <v>12988</v>
      </c>
    </row>
    <row r="12468" spans="5:5" x14ac:dyDescent="0.25">
      <c r="E12468" s="5" t="s">
        <v>12989</v>
      </c>
    </row>
    <row r="12469" spans="5:5" x14ac:dyDescent="0.25">
      <c r="E12469" s="5" t="s">
        <v>12990</v>
      </c>
    </row>
    <row r="12470" spans="5:5" x14ac:dyDescent="0.25">
      <c r="E12470" s="5" t="s">
        <v>12991</v>
      </c>
    </row>
    <row r="12471" spans="5:5" x14ac:dyDescent="0.25">
      <c r="E12471" s="5" t="s">
        <v>12992</v>
      </c>
    </row>
    <row r="12472" spans="5:5" x14ac:dyDescent="0.25">
      <c r="E12472" s="5" t="s">
        <v>12993</v>
      </c>
    </row>
    <row r="12473" spans="5:5" x14ac:dyDescent="0.25">
      <c r="E12473" s="5" t="s">
        <v>12994</v>
      </c>
    </row>
    <row r="12474" spans="5:5" x14ac:dyDescent="0.25">
      <c r="E12474" s="5" t="s">
        <v>12995</v>
      </c>
    </row>
    <row r="12475" spans="5:5" x14ac:dyDescent="0.25">
      <c r="E12475" s="5" t="s">
        <v>12996</v>
      </c>
    </row>
    <row r="12476" spans="5:5" x14ac:dyDescent="0.25">
      <c r="E12476" s="5" t="s">
        <v>12997</v>
      </c>
    </row>
    <row r="12477" spans="5:5" x14ac:dyDescent="0.25">
      <c r="E12477" s="5" t="s">
        <v>12998</v>
      </c>
    </row>
    <row r="12478" spans="5:5" x14ac:dyDescent="0.25">
      <c r="E12478" s="5" t="s">
        <v>12999</v>
      </c>
    </row>
    <row r="12479" spans="5:5" x14ac:dyDescent="0.25">
      <c r="E12479" s="5" t="s">
        <v>13000</v>
      </c>
    </row>
    <row r="12480" spans="5:5" x14ac:dyDescent="0.25">
      <c r="E12480" s="5" t="s">
        <v>13001</v>
      </c>
    </row>
    <row r="12481" spans="5:5" x14ac:dyDescent="0.25">
      <c r="E12481" s="5" t="s">
        <v>13002</v>
      </c>
    </row>
    <row r="12482" spans="5:5" x14ac:dyDescent="0.25">
      <c r="E12482" s="5" t="s">
        <v>13003</v>
      </c>
    </row>
    <row r="12483" spans="5:5" x14ac:dyDescent="0.25">
      <c r="E12483" s="5" t="s">
        <v>13004</v>
      </c>
    </row>
    <row r="12484" spans="5:5" x14ac:dyDescent="0.25">
      <c r="E12484" s="5" t="s">
        <v>13005</v>
      </c>
    </row>
    <row r="12485" spans="5:5" x14ac:dyDescent="0.25">
      <c r="E12485" s="5" t="s">
        <v>13006</v>
      </c>
    </row>
    <row r="12486" spans="5:5" x14ac:dyDescent="0.25">
      <c r="E12486" s="5" t="s">
        <v>13007</v>
      </c>
    </row>
    <row r="12487" spans="5:5" x14ac:dyDescent="0.25">
      <c r="E12487" s="5" t="s">
        <v>13008</v>
      </c>
    </row>
    <row r="12488" spans="5:5" x14ac:dyDescent="0.25">
      <c r="E12488" s="5" t="s">
        <v>13009</v>
      </c>
    </row>
    <row r="12489" spans="5:5" x14ac:dyDescent="0.25">
      <c r="E12489" s="5" t="s">
        <v>13010</v>
      </c>
    </row>
    <row r="12490" spans="5:5" x14ac:dyDescent="0.25">
      <c r="E12490" s="5" t="s">
        <v>13011</v>
      </c>
    </row>
    <row r="12491" spans="5:5" x14ac:dyDescent="0.25">
      <c r="E12491" s="5" t="s">
        <v>13012</v>
      </c>
    </row>
    <row r="12492" spans="5:5" x14ac:dyDescent="0.25">
      <c r="E12492" s="5" t="s">
        <v>13013</v>
      </c>
    </row>
    <row r="12493" spans="5:5" x14ac:dyDescent="0.25">
      <c r="E12493" s="5" t="s">
        <v>13014</v>
      </c>
    </row>
    <row r="12494" spans="5:5" x14ac:dyDescent="0.25">
      <c r="E12494" s="5" t="s">
        <v>13015</v>
      </c>
    </row>
    <row r="12495" spans="5:5" x14ac:dyDescent="0.25">
      <c r="E12495" s="5" t="s">
        <v>13016</v>
      </c>
    </row>
    <row r="12496" spans="5:5" x14ac:dyDescent="0.25">
      <c r="E12496" s="5" t="s">
        <v>13017</v>
      </c>
    </row>
    <row r="12497" spans="5:5" x14ac:dyDescent="0.25">
      <c r="E12497" s="5" t="s">
        <v>13018</v>
      </c>
    </row>
    <row r="12498" spans="5:5" x14ac:dyDescent="0.25">
      <c r="E12498" s="5" t="s">
        <v>13019</v>
      </c>
    </row>
    <row r="12499" spans="5:5" x14ac:dyDescent="0.25">
      <c r="E12499" s="5" t="s">
        <v>13020</v>
      </c>
    </row>
    <row r="12500" spans="5:5" x14ac:dyDescent="0.25">
      <c r="E12500" s="5" t="s">
        <v>13021</v>
      </c>
    </row>
    <row r="12501" spans="5:5" x14ac:dyDescent="0.25">
      <c r="E12501" s="5" t="s">
        <v>13022</v>
      </c>
    </row>
    <row r="12502" spans="5:5" x14ac:dyDescent="0.25">
      <c r="E12502" s="5" t="s">
        <v>13023</v>
      </c>
    </row>
    <row r="12503" spans="5:5" x14ac:dyDescent="0.25">
      <c r="E12503" s="5" t="s">
        <v>13024</v>
      </c>
    </row>
    <row r="12504" spans="5:5" x14ac:dyDescent="0.25">
      <c r="E12504" s="5" t="s">
        <v>13025</v>
      </c>
    </row>
    <row r="12505" spans="5:5" x14ac:dyDescent="0.25">
      <c r="E12505" s="5" t="s">
        <v>13026</v>
      </c>
    </row>
    <row r="12506" spans="5:5" x14ac:dyDescent="0.25">
      <c r="E12506" s="5" t="s">
        <v>13027</v>
      </c>
    </row>
    <row r="12507" spans="5:5" x14ac:dyDescent="0.25">
      <c r="E12507" s="5" t="s">
        <v>13028</v>
      </c>
    </row>
    <row r="12508" spans="5:5" x14ac:dyDescent="0.25">
      <c r="E12508" s="5" t="s">
        <v>13029</v>
      </c>
    </row>
    <row r="12509" spans="5:5" x14ac:dyDescent="0.25">
      <c r="E12509" s="5" t="s">
        <v>13030</v>
      </c>
    </row>
    <row r="12510" spans="5:5" x14ac:dyDescent="0.25">
      <c r="E12510" s="5" t="s">
        <v>13031</v>
      </c>
    </row>
    <row r="12511" spans="5:5" x14ac:dyDescent="0.25">
      <c r="E12511" s="5" t="s">
        <v>13032</v>
      </c>
    </row>
    <row r="12512" spans="5:5" x14ac:dyDescent="0.25">
      <c r="E12512" s="5" t="s">
        <v>13033</v>
      </c>
    </row>
    <row r="12513" spans="5:5" x14ac:dyDescent="0.25">
      <c r="E12513" s="5" t="s">
        <v>13034</v>
      </c>
    </row>
    <row r="12514" spans="5:5" x14ac:dyDescent="0.25">
      <c r="E12514" s="5" t="s">
        <v>13035</v>
      </c>
    </row>
    <row r="12515" spans="5:5" x14ac:dyDescent="0.25">
      <c r="E12515" s="5" t="s">
        <v>13036</v>
      </c>
    </row>
    <row r="12516" spans="5:5" x14ac:dyDescent="0.25">
      <c r="E12516" s="5" t="s">
        <v>13037</v>
      </c>
    </row>
    <row r="12517" spans="5:5" x14ac:dyDescent="0.25">
      <c r="E12517" s="5" t="s">
        <v>13038</v>
      </c>
    </row>
    <row r="12518" spans="5:5" x14ac:dyDescent="0.25">
      <c r="E12518" s="5" t="s">
        <v>13039</v>
      </c>
    </row>
    <row r="12519" spans="5:5" x14ac:dyDescent="0.25">
      <c r="E12519" s="5" t="s">
        <v>13040</v>
      </c>
    </row>
    <row r="12520" spans="5:5" x14ac:dyDescent="0.25">
      <c r="E12520" s="5" t="s">
        <v>13041</v>
      </c>
    </row>
    <row r="12521" spans="5:5" x14ac:dyDescent="0.25">
      <c r="E12521" s="5" t="s">
        <v>13042</v>
      </c>
    </row>
    <row r="12522" spans="5:5" x14ac:dyDescent="0.25">
      <c r="E12522" s="5" t="s">
        <v>13043</v>
      </c>
    </row>
    <row r="12523" spans="5:5" x14ac:dyDescent="0.25">
      <c r="E12523" s="5" t="s">
        <v>13044</v>
      </c>
    </row>
    <row r="12524" spans="5:5" x14ac:dyDescent="0.25">
      <c r="E12524" s="5" t="s">
        <v>13045</v>
      </c>
    </row>
    <row r="12525" spans="5:5" x14ac:dyDescent="0.25">
      <c r="E12525" s="5" t="s">
        <v>13046</v>
      </c>
    </row>
    <row r="12526" spans="5:5" x14ac:dyDescent="0.25">
      <c r="E12526" s="5" t="s">
        <v>13047</v>
      </c>
    </row>
    <row r="12527" spans="5:5" x14ac:dyDescent="0.25">
      <c r="E12527" s="5" t="s">
        <v>13048</v>
      </c>
    </row>
    <row r="12528" spans="5:5" x14ac:dyDescent="0.25">
      <c r="E12528" s="5" t="s">
        <v>13049</v>
      </c>
    </row>
    <row r="12529" spans="5:5" x14ac:dyDescent="0.25">
      <c r="E12529" s="5" t="s">
        <v>13050</v>
      </c>
    </row>
    <row r="12530" spans="5:5" x14ac:dyDescent="0.25">
      <c r="E12530" s="5" t="s">
        <v>13051</v>
      </c>
    </row>
    <row r="12531" spans="5:5" x14ac:dyDescent="0.25">
      <c r="E12531" s="5" t="s">
        <v>13052</v>
      </c>
    </row>
    <row r="12532" spans="5:5" x14ac:dyDescent="0.25">
      <c r="E12532" s="5" t="s">
        <v>13053</v>
      </c>
    </row>
    <row r="12533" spans="5:5" x14ac:dyDescent="0.25">
      <c r="E12533" s="5" t="s">
        <v>13054</v>
      </c>
    </row>
    <row r="12534" spans="5:5" x14ac:dyDescent="0.25">
      <c r="E12534" s="5" t="s">
        <v>13055</v>
      </c>
    </row>
    <row r="12535" spans="5:5" x14ac:dyDescent="0.25">
      <c r="E12535" s="5" t="s">
        <v>13056</v>
      </c>
    </row>
    <row r="12536" spans="5:5" x14ac:dyDescent="0.25">
      <c r="E12536" s="5" t="s">
        <v>13057</v>
      </c>
    </row>
    <row r="12537" spans="5:5" x14ac:dyDescent="0.25">
      <c r="E12537" s="5" t="s">
        <v>13058</v>
      </c>
    </row>
    <row r="12538" spans="5:5" x14ac:dyDescent="0.25">
      <c r="E12538" s="5" t="s">
        <v>13059</v>
      </c>
    </row>
    <row r="12539" spans="5:5" x14ac:dyDescent="0.25">
      <c r="E12539" s="5" t="s">
        <v>13060</v>
      </c>
    </row>
    <row r="12540" spans="5:5" x14ac:dyDescent="0.25">
      <c r="E12540" s="5" t="s">
        <v>13061</v>
      </c>
    </row>
    <row r="12541" spans="5:5" x14ac:dyDescent="0.25">
      <c r="E12541" s="5" t="s">
        <v>13062</v>
      </c>
    </row>
    <row r="12542" spans="5:5" x14ac:dyDescent="0.25">
      <c r="E12542" s="5" t="s">
        <v>13063</v>
      </c>
    </row>
    <row r="12543" spans="5:5" x14ac:dyDescent="0.25">
      <c r="E12543" s="5" t="s">
        <v>13064</v>
      </c>
    </row>
    <row r="12544" spans="5:5" x14ac:dyDescent="0.25">
      <c r="E12544" s="5" t="s">
        <v>13065</v>
      </c>
    </row>
    <row r="12545" spans="5:5" x14ac:dyDescent="0.25">
      <c r="E12545" s="5" t="s">
        <v>13066</v>
      </c>
    </row>
    <row r="12546" spans="5:5" x14ac:dyDescent="0.25">
      <c r="E12546" s="5" t="s">
        <v>13067</v>
      </c>
    </row>
    <row r="12547" spans="5:5" x14ac:dyDescent="0.25">
      <c r="E12547" s="5" t="s">
        <v>13068</v>
      </c>
    </row>
    <row r="12548" spans="5:5" x14ac:dyDescent="0.25">
      <c r="E12548" s="5" t="s">
        <v>13069</v>
      </c>
    </row>
    <row r="12549" spans="5:5" x14ac:dyDescent="0.25">
      <c r="E12549" s="5" t="s">
        <v>13070</v>
      </c>
    </row>
    <row r="12550" spans="5:5" x14ac:dyDescent="0.25">
      <c r="E12550" s="5" t="s">
        <v>13071</v>
      </c>
    </row>
    <row r="12551" spans="5:5" x14ac:dyDescent="0.25">
      <c r="E12551" s="5" t="s">
        <v>13072</v>
      </c>
    </row>
    <row r="12552" spans="5:5" x14ac:dyDescent="0.25">
      <c r="E12552" s="5" t="s">
        <v>13073</v>
      </c>
    </row>
    <row r="12553" spans="5:5" x14ac:dyDescent="0.25">
      <c r="E12553" s="5" t="s">
        <v>13074</v>
      </c>
    </row>
    <row r="12554" spans="5:5" x14ac:dyDescent="0.25">
      <c r="E12554" s="5" t="s">
        <v>13075</v>
      </c>
    </row>
    <row r="12555" spans="5:5" x14ac:dyDescent="0.25">
      <c r="E12555" s="5" t="s">
        <v>13076</v>
      </c>
    </row>
    <row r="12556" spans="5:5" x14ac:dyDescent="0.25">
      <c r="E12556" s="5" t="s">
        <v>13077</v>
      </c>
    </row>
    <row r="12557" spans="5:5" x14ac:dyDescent="0.25">
      <c r="E12557" s="5" t="s">
        <v>13078</v>
      </c>
    </row>
    <row r="12558" spans="5:5" x14ac:dyDescent="0.25">
      <c r="E12558" s="5" t="s">
        <v>13079</v>
      </c>
    </row>
    <row r="12559" spans="5:5" x14ac:dyDescent="0.25">
      <c r="E12559" s="5" t="s">
        <v>13080</v>
      </c>
    </row>
    <row r="12560" spans="5:5" x14ac:dyDescent="0.25">
      <c r="E12560" s="5" t="s">
        <v>13081</v>
      </c>
    </row>
    <row r="12561" spans="5:5" x14ac:dyDescent="0.25">
      <c r="E12561" s="5" t="s">
        <v>13082</v>
      </c>
    </row>
    <row r="12562" spans="5:5" x14ac:dyDescent="0.25">
      <c r="E12562" s="5" t="s">
        <v>13083</v>
      </c>
    </row>
    <row r="12563" spans="5:5" x14ac:dyDescent="0.25">
      <c r="E12563" s="5" t="s">
        <v>13084</v>
      </c>
    </row>
    <row r="12564" spans="5:5" x14ac:dyDescent="0.25">
      <c r="E12564" s="5" t="s">
        <v>13085</v>
      </c>
    </row>
    <row r="12565" spans="5:5" x14ac:dyDescent="0.25">
      <c r="E12565" s="5" t="s">
        <v>13086</v>
      </c>
    </row>
    <row r="12566" spans="5:5" x14ac:dyDescent="0.25">
      <c r="E12566" s="5" t="s">
        <v>13087</v>
      </c>
    </row>
    <row r="12567" spans="5:5" x14ac:dyDescent="0.25">
      <c r="E12567" s="5" t="s">
        <v>13088</v>
      </c>
    </row>
    <row r="12568" spans="5:5" x14ac:dyDescent="0.25">
      <c r="E12568" s="5" t="s">
        <v>13089</v>
      </c>
    </row>
    <row r="12569" spans="5:5" x14ac:dyDescent="0.25">
      <c r="E12569" s="5" t="s">
        <v>13090</v>
      </c>
    </row>
    <row r="12570" spans="5:5" x14ac:dyDescent="0.25">
      <c r="E12570" s="5" t="s">
        <v>13091</v>
      </c>
    </row>
    <row r="12571" spans="5:5" x14ac:dyDescent="0.25">
      <c r="E12571" s="5" t="s">
        <v>13092</v>
      </c>
    </row>
    <row r="12572" spans="5:5" x14ac:dyDescent="0.25">
      <c r="E12572" s="5" t="s">
        <v>13093</v>
      </c>
    </row>
    <row r="12573" spans="5:5" x14ac:dyDescent="0.25">
      <c r="E12573" s="5" t="s">
        <v>13094</v>
      </c>
    </row>
    <row r="12574" spans="5:5" x14ac:dyDescent="0.25">
      <c r="E12574" s="5" t="s">
        <v>13095</v>
      </c>
    </row>
    <row r="12575" spans="5:5" x14ac:dyDescent="0.25">
      <c r="E12575" s="5" t="s">
        <v>13096</v>
      </c>
    </row>
    <row r="12576" spans="5:5" x14ac:dyDescent="0.25">
      <c r="E12576" s="5" t="s">
        <v>13097</v>
      </c>
    </row>
    <row r="12577" spans="5:5" x14ac:dyDescent="0.25">
      <c r="E12577" s="5" t="s">
        <v>13098</v>
      </c>
    </row>
    <row r="12578" spans="5:5" x14ac:dyDescent="0.25">
      <c r="E12578" s="5" t="s">
        <v>13099</v>
      </c>
    </row>
    <row r="12579" spans="5:5" x14ac:dyDescent="0.25">
      <c r="E12579" s="5" t="s">
        <v>13100</v>
      </c>
    </row>
    <row r="12580" spans="5:5" x14ac:dyDescent="0.25">
      <c r="E12580" s="5" t="s">
        <v>13101</v>
      </c>
    </row>
    <row r="12581" spans="5:5" x14ac:dyDescent="0.25">
      <c r="E12581" s="5" t="s">
        <v>13102</v>
      </c>
    </row>
    <row r="12582" spans="5:5" x14ac:dyDescent="0.25">
      <c r="E12582" s="5" t="s">
        <v>13103</v>
      </c>
    </row>
    <row r="12583" spans="5:5" x14ac:dyDescent="0.25">
      <c r="E12583" s="5" t="s">
        <v>13104</v>
      </c>
    </row>
    <row r="12584" spans="5:5" x14ac:dyDescent="0.25">
      <c r="E12584" s="5" t="s">
        <v>13105</v>
      </c>
    </row>
    <row r="12585" spans="5:5" x14ac:dyDescent="0.25">
      <c r="E12585" s="5" t="s">
        <v>13106</v>
      </c>
    </row>
    <row r="12586" spans="5:5" x14ac:dyDescent="0.25">
      <c r="E12586" s="5" t="s">
        <v>13107</v>
      </c>
    </row>
    <row r="12587" spans="5:5" x14ac:dyDescent="0.25">
      <c r="E12587" s="5" t="s">
        <v>13108</v>
      </c>
    </row>
    <row r="12588" spans="5:5" x14ac:dyDescent="0.25">
      <c r="E12588" s="5" t="s">
        <v>13109</v>
      </c>
    </row>
    <row r="12589" spans="5:5" x14ac:dyDescent="0.25">
      <c r="E12589" s="5" t="s">
        <v>13110</v>
      </c>
    </row>
    <row r="12590" spans="5:5" x14ac:dyDescent="0.25">
      <c r="E12590" s="5" t="s">
        <v>13111</v>
      </c>
    </row>
    <row r="12591" spans="5:5" x14ac:dyDescent="0.25">
      <c r="E12591" s="5" t="s">
        <v>13112</v>
      </c>
    </row>
    <row r="12592" spans="5:5" x14ac:dyDescent="0.25">
      <c r="E12592" s="5" t="s">
        <v>13113</v>
      </c>
    </row>
    <row r="12593" spans="5:5" x14ac:dyDescent="0.25">
      <c r="E12593" s="5" t="s">
        <v>13114</v>
      </c>
    </row>
    <row r="12594" spans="5:5" x14ac:dyDescent="0.25">
      <c r="E12594" s="5" t="s">
        <v>13115</v>
      </c>
    </row>
    <row r="12595" spans="5:5" x14ac:dyDescent="0.25">
      <c r="E12595" s="5" t="s">
        <v>13116</v>
      </c>
    </row>
    <row r="12596" spans="5:5" x14ac:dyDescent="0.25">
      <c r="E12596" s="5" t="s">
        <v>13117</v>
      </c>
    </row>
    <row r="12597" spans="5:5" x14ac:dyDescent="0.25">
      <c r="E12597" s="5" t="s">
        <v>13118</v>
      </c>
    </row>
    <row r="12598" spans="5:5" x14ac:dyDescent="0.25">
      <c r="E12598" s="5" t="s">
        <v>13119</v>
      </c>
    </row>
    <row r="12599" spans="5:5" x14ac:dyDescent="0.25">
      <c r="E12599" s="5" t="s">
        <v>13120</v>
      </c>
    </row>
    <row r="12600" spans="5:5" x14ac:dyDescent="0.25">
      <c r="E12600" s="5" t="s">
        <v>13121</v>
      </c>
    </row>
    <row r="12601" spans="5:5" x14ac:dyDescent="0.25">
      <c r="E12601" s="5" t="s">
        <v>13122</v>
      </c>
    </row>
    <row r="12602" spans="5:5" x14ac:dyDescent="0.25">
      <c r="E12602" s="5" t="s">
        <v>13123</v>
      </c>
    </row>
    <row r="12603" spans="5:5" x14ac:dyDescent="0.25">
      <c r="E12603" s="5" t="s">
        <v>13124</v>
      </c>
    </row>
    <row r="12604" spans="5:5" x14ac:dyDescent="0.25">
      <c r="E12604" s="5" t="s">
        <v>13125</v>
      </c>
    </row>
    <row r="12605" spans="5:5" x14ac:dyDescent="0.25">
      <c r="E12605" s="5" t="s">
        <v>13126</v>
      </c>
    </row>
    <row r="12606" spans="5:5" x14ac:dyDescent="0.25">
      <c r="E12606" s="5" t="s">
        <v>13127</v>
      </c>
    </row>
    <row r="12607" spans="5:5" x14ac:dyDescent="0.25">
      <c r="E12607" s="5" t="s">
        <v>13128</v>
      </c>
    </row>
    <row r="12608" spans="5:5" x14ac:dyDescent="0.25">
      <c r="E12608" s="5" t="s">
        <v>13129</v>
      </c>
    </row>
    <row r="12609" spans="5:5" x14ac:dyDescent="0.25">
      <c r="E12609" s="5" t="s">
        <v>13130</v>
      </c>
    </row>
    <row r="12610" spans="5:5" x14ac:dyDescent="0.25">
      <c r="E12610" s="5" t="s">
        <v>13131</v>
      </c>
    </row>
    <row r="12611" spans="5:5" x14ac:dyDescent="0.25">
      <c r="E12611" s="5" t="s">
        <v>13132</v>
      </c>
    </row>
    <row r="12612" spans="5:5" x14ac:dyDescent="0.25">
      <c r="E12612" s="5" t="s">
        <v>13133</v>
      </c>
    </row>
    <row r="12613" spans="5:5" x14ac:dyDescent="0.25">
      <c r="E12613" s="5" t="s">
        <v>13134</v>
      </c>
    </row>
    <row r="12614" spans="5:5" x14ac:dyDescent="0.25">
      <c r="E12614" s="5" t="s">
        <v>13135</v>
      </c>
    </row>
    <row r="12615" spans="5:5" x14ac:dyDescent="0.25">
      <c r="E12615" s="5" t="s">
        <v>13136</v>
      </c>
    </row>
    <row r="12616" spans="5:5" x14ac:dyDescent="0.25">
      <c r="E12616" s="5" t="s">
        <v>13137</v>
      </c>
    </row>
    <row r="12617" spans="5:5" x14ac:dyDescent="0.25">
      <c r="E12617" s="5" t="s">
        <v>13138</v>
      </c>
    </row>
    <row r="12618" spans="5:5" x14ac:dyDescent="0.25">
      <c r="E12618" s="5" t="s">
        <v>13139</v>
      </c>
    </row>
    <row r="12619" spans="5:5" x14ac:dyDescent="0.25">
      <c r="E12619" s="5" t="s">
        <v>13140</v>
      </c>
    </row>
    <row r="12620" spans="5:5" x14ac:dyDescent="0.25">
      <c r="E12620" s="5" t="s">
        <v>13141</v>
      </c>
    </row>
    <row r="12621" spans="5:5" x14ac:dyDescent="0.25">
      <c r="E12621" s="5" t="s">
        <v>13142</v>
      </c>
    </row>
    <row r="12622" spans="5:5" x14ac:dyDescent="0.25">
      <c r="E12622" s="5" t="s">
        <v>13143</v>
      </c>
    </row>
    <row r="12623" spans="5:5" x14ac:dyDescent="0.25">
      <c r="E12623" s="5" t="s">
        <v>13144</v>
      </c>
    </row>
    <row r="12624" spans="5:5" x14ac:dyDescent="0.25">
      <c r="E12624" s="5" t="s">
        <v>13145</v>
      </c>
    </row>
    <row r="12625" spans="5:5" x14ac:dyDescent="0.25">
      <c r="E12625" s="5" t="s">
        <v>13146</v>
      </c>
    </row>
    <row r="12626" spans="5:5" x14ac:dyDescent="0.25">
      <c r="E12626" s="5" t="s">
        <v>13147</v>
      </c>
    </row>
    <row r="12627" spans="5:5" x14ac:dyDescent="0.25">
      <c r="E12627" s="5" t="s">
        <v>13148</v>
      </c>
    </row>
    <row r="12628" spans="5:5" x14ac:dyDescent="0.25">
      <c r="E12628" s="5" t="s">
        <v>13149</v>
      </c>
    </row>
    <row r="12629" spans="5:5" x14ac:dyDescent="0.25">
      <c r="E12629" s="5" t="s">
        <v>13150</v>
      </c>
    </row>
    <row r="12630" spans="5:5" x14ac:dyDescent="0.25">
      <c r="E12630" s="5" t="s">
        <v>13151</v>
      </c>
    </row>
    <row r="12631" spans="5:5" x14ac:dyDescent="0.25">
      <c r="E12631" s="5" t="s">
        <v>13152</v>
      </c>
    </row>
    <row r="12632" spans="5:5" x14ac:dyDescent="0.25">
      <c r="E12632" s="5" t="s">
        <v>13153</v>
      </c>
    </row>
    <row r="12633" spans="5:5" x14ac:dyDescent="0.25">
      <c r="E12633" s="5" t="s">
        <v>13154</v>
      </c>
    </row>
    <row r="12634" spans="5:5" x14ac:dyDescent="0.25">
      <c r="E12634" s="5" t="s">
        <v>13155</v>
      </c>
    </row>
    <row r="12635" spans="5:5" x14ac:dyDescent="0.25">
      <c r="E12635" s="5" t="s">
        <v>13156</v>
      </c>
    </row>
    <row r="12636" spans="5:5" x14ac:dyDescent="0.25">
      <c r="E12636" s="5" t="s">
        <v>13157</v>
      </c>
    </row>
    <row r="12637" spans="5:5" x14ac:dyDescent="0.25">
      <c r="E12637" s="5" t="s">
        <v>13158</v>
      </c>
    </row>
    <row r="12638" spans="5:5" x14ac:dyDescent="0.25">
      <c r="E12638" s="5" t="s">
        <v>13159</v>
      </c>
    </row>
    <row r="12639" spans="5:5" x14ac:dyDescent="0.25">
      <c r="E12639" s="5" t="s">
        <v>13160</v>
      </c>
    </row>
    <row r="12640" spans="5:5" x14ac:dyDescent="0.25">
      <c r="E12640" s="5" t="s">
        <v>13161</v>
      </c>
    </row>
    <row r="12641" spans="5:5" x14ac:dyDescent="0.25">
      <c r="E12641" s="5" t="s">
        <v>13162</v>
      </c>
    </row>
    <row r="12642" spans="5:5" x14ac:dyDescent="0.25">
      <c r="E12642" s="5" t="s">
        <v>13163</v>
      </c>
    </row>
    <row r="12643" spans="5:5" x14ac:dyDescent="0.25">
      <c r="E12643" s="5" t="s">
        <v>13164</v>
      </c>
    </row>
    <row r="12644" spans="5:5" x14ac:dyDescent="0.25">
      <c r="E12644" s="5" t="s">
        <v>13165</v>
      </c>
    </row>
    <row r="12645" spans="5:5" x14ac:dyDescent="0.25">
      <c r="E12645" s="5" t="s">
        <v>13166</v>
      </c>
    </row>
    <row r="12646" spans="5:5" x14ac:dyDescent="0.25">
      <c r="E12646" s="5" t="s">
        <v>13167</v>
      </c>
    </row>
    <row r="12647" spans="5:5" x14ac:dyDescent="0.25">
      <c r="E12647" s="5" t="s">
        <v>13168</v>
      </c>
    </row>
    <row r="12648" spans="5:5" x14ac:dyDescent="0.25">
      <c r="E12648" s="5" t="s">
        <v>13169</v>
      </c>
    </row>
    <row r="12649" spans="5:5" x14ac:dyDescent="0.25">
      <c r="E12649" s="5" t="s">
        <v>13170</v>
      </c>
    </row>
    <row r="12650" spans="5:5" x14ac:dyDescent="0.25">
      <c r="E12650" s="5" t="s">
        <v>13171</v>
      </c>
    </row>
    <row r="12651" spans="5:5" x14ac:dyDescent="0.25">
      <c r="E12651" s="5" t="s">
        <v>13172</v>
      </c>
    </row>
    <row r="12652" spans="5:5" x14ac:dyDescent="0.25">
      <c r="E12652" s="5" t="s">
        <v>13173</v>
      </c>
    </row>
    <row r="12653" spans="5:5" x14ac:dyDescent="0.25">
      <c r="E12653" s="5" t="s">
        <v>13174</v>
      </c>
    </row>
    <row r="12654" spans="5:5" x14ac:dyDescent="0.25">
      <c r="E12654" s="5" t="s">
        <v>13175</v>
      </c>
    </row>
    <row r="12655" spans="5:5" x14ac:dyDescent="0.25">
      <c r="E12655" s="5" t="s">
        <v>13176</v>
      </c>
    </row>
    <row r="12656" spans="5:5" x14ac:dyDescent="0.25">
      <c r="E12656" s="5" t="s">
        <v>13177</v>
      </c>
    </row>
    <row r="12657" spans="5:5" x14ac:dyDescent="0.25">
      <c r="E12657" s="5" t="s">
        <v>13178</v>
      </c>
    </row>
    <row r="12658" spans="5:5" x14ac:dyDescent="0.25">
      <c r="E12658" s="5" t="s">
        <v>13179</v>
      </c>
    </row>
    <row r="12659" spans="5:5" x14ac:dyDescent="0.25">
      <c r="E12659" s="5" t="s">
        <v>13180</v>
      </c>
    </row>
    <row r="12660" spans="5:5" x14ac:dyDescent="0.25">
      <c r="E12660" s="5" t="s">
        <v>13181</v>
      </c>
    </row>
    <row r="12661" spans="5:5" x14ac:dyDescent="0.25">
      <c r="E12661" s="5" t="s">
        <v>13182</v>
      </c>
    </row>
    <row r="12662" spans="5:5" x14ac:dyDescent="0.25">
      <c r="E12662" s="5" t="s">
        <v>13183</v>
      </c>
    </row>
    <row r="12663" spans="5:5" x14ac:dyDescent="0.25">
      <c r="E12663" s="5" t="s">
        <v>13184</v>
      </c>
    </row>
    <row r="12664" spans="5:5" x14ac:dyDescent="0.25">
      <c r="E12664" s="5" t="s">
        <v>13185</v>
      </c>
    </row>
    <row r="12665" spans="5:5" x14ac:dyDescent="0.25">
      <c r="E12665" s="5" t="s">
        <v>13186</v>
      </c>
    </row>
    <row r="12666" spans="5:5" x14ac:dyDescent="0.25">
      <c r="E12666" s="5" t="s">
        <v>13187</v>
      </c>
    </row>
    <row r="12667" spans="5:5" x14ac:dyDescent="0.25">
      <c r="E12667" s="5" t="s">
        <v>13188</v>
      </c>
    </row>
    <row r="12668" spans="5:5" x14ac:dyDescent="0.25">
      <c r="E12668" s="5" t="s">
        <v>13189</v>
      </c>
    </row>
    <row r="12669" spans="5:5" x14ac:dyDescent="0.25">
      <c r="E12669" s="5" t="s">
        <v>13190</v>
      </c>
    </row>
    <row r="12670" spans="5:5" x14ac:dyDescent="0.25">
      <c r="E12670" s="5" t="s">
        <v>13191</v>
      </c>
    </row>
    <row r="12671" spans="5:5" x14ac:dyDescent="0.25">
      <c r="E12671" s="5" t="s">
        <v>13192</v>
      </c>
    </row>
    <row r="12672" spans="5:5" x14ac:dyDescent="0.25">
      <c r="E12672" s="5" t="s">
        <v>13193</v>
      </c>
    </row>
    <row r="12673" spans="5:5" x14ac:dyDescent="0.25">
      <c r="E12673" s="5" t="s">
        <v>13194</v>
      </c>
    </row>
    <row r="12674" spans="5:5" x14ac:dyDescent="0.25">
      <c r="E12674" s="5" t="s">
        <v>13195</v>
      </c>
    </row>
    <row r="12675" spans="5:5" x14ac:dyDescent="0.25">
      <c r="E12675" s="5" t="s">
        <v>13196</v>
      </c>
    </row>
    <row r="12676" spans="5:5" x14ac:dyDescent="0.25">
      <c r="E12676" s="5" t="s">
        <v>13197</v>
      </c>
    </row>
    <row r="12677" spans="5:5" x14ac:dyDescent="0.25">
      <c r="E12677" s="5" t="s">
        <v>13198</v>
      </c>
    </row>
    <row r="12678" spans="5:5" x14ac:dyDescent="0.25">
      <c r="E12678" s="5" t="s">
        <v>13199</v>
      </c>
    </row>
    <row r="12679" spans="5:5" x14ac:dyDescent="0.25">
      <c r="E12679" s="5" t="s">
        <v>13200</v>
      </c>
    </row>
    <row r="12680" spans="5:5" x14ac:dyDescent="0.25">
      <c r="E12680" s="5" t="s">
        <v>13201</v>
      </c>
    </row>
    <row r="12681" spans="5:5" x14ac:dyDescent="0.25">
      <c r="E12681" s="5" t="s">
        <v>13202</v>
      </c>
    </row>
    <row r="12682" spans="5:5" x14ac:dyDescent="0.25">
      <c r="E12682" s="5" t="s">
        <v>13203</v>
      </c>
    </row>
    <row r="12683" spans="5:5" x14ac:dyDescent="0.25">
      <c r="E12683" s="5" t="s">
        <v>13204</v>
      </c>
    </row>
    <row r="12684" spans="5:5" x14ac:dyDescent="0.25">
      <c r="E12684" s="5" t="s">
        <v>13205</v>
      </c>
    </row>
    <row r="12685" spans="5:5" x14ac:dyDescent="0.25">
      <c r="E12685" s="5" t="s">
        <v>13206</v>
      </c>
    </row>
    <row r="12686" spans="5:5" x14ac:dyDescent="0.25">
      <c r="E12686" s="5" t="s">
        <v>13207</v>
      </c>
    </row>
    <row r="12687" spans="5:5" x14ac:dyDescent="0.25">
      <c r="E12687" s="5" t="s">
        <v>13208</v>
      </c>
    </row>
    <row r="12688" spans="5:5" x14ac:dyDescent="0.25">
      <c r="E12688" s="5" t="s">
        <v>13209</v>
      </c>
    </row>
    <row r="12689" spans="5:5" x14ac:dyDescent="0.25">
      <c r="E12689" s="5" t="s">
        <v>13210</v>
      </c>
    </row>
    <row r="12690" spans="5:5" x14ac:dyDescent="0.25">
      <c r="E12690" s="5" t="s">
        <v>13211</v>
      </c>
    </row>
    <row r="12691" spans="5:5" x14ac:dyDescent="0.25">
      <c r="E12691" s="5" t="s">
        <v>13212</v>
      </c>
    </row>
    <row r="12692" spans="5:5" x14ac:dyDescent="0.25">
      <c r="E12692" s="5" t="s">
        <v>13213</v>
      </c>
    </row>
    <row r="12693" spans="5:5" x14ac:dyDescent="0.25">
      <c r="E12693" s="5" t="s">
        <v>13214</v>
      </c>
    </row>
    <row r="12694" spans="5:5" x14ac:dyDescent="0.25">
      <c r="E12694" s="5" t="s">
        <v>13215</v>
      </c>
    </row>
    <row r="12695" spans="5:5" x14ac:dyDescent="0.25">
      <c r="E12695" s="5" t="s">
        <v>13216</v>
      </c>
    </row>
    <row r="12696" spans="5:5" x14ac:dyDescent="0.25">
      <c r="E12696" s="5" t="s">
        <v>13217</v>
      </c>
    </row>
    <row r="12697" spans="5:5" x14ac:dyDescent="0.25">
      <c r="E12697" s="5" t="s">
        <v>13218</v>
      </c>
    </row>
    <row r="12698" spans="5:5" x14ac:dyDescent="0.25">
      <c r="E12698" s="5" t="s">
        <v>13219</v>
      </c>
    </row>
    <row r="12699" spans="5:5" x14ac:dyDescent="0.25">
      <c r="E12699" s="5" t="s">
        <v>13220</v>
      </c>
    </row>
    <row r="12700" spans="5:5" x14ac:dyDescent="0.25">
      <c r="E12700" s="5" t="s">
        <v>13221</v>
      </c>
    </row>
    <row r="12701" spans="5:5" x14ac:dyDescent="0.25">
      <c r="E12701" s="5" t="s">
        <v>13222</v>
      </c>
    </row>
    <row r="12702" spans="5:5" x14ac:dyDescent="0.25">
      <c r="E12702" s="5" t="s">
        <v>13223</v>
      </c>
    </row>
    <row r="12703" spans="5:5" x14ac:dyDescent="0.25">
      <c r="E12703" s="5" t="s">
        <v>13224</v>
      </c>
    </row>
    <row r="12704" spans="5:5" x14ac:dyDescent="0.25">
      <c r="E12704" s="5" t="s">
        <v>13225</v>
      </c>
    </row>
    <row r="12705" spans="5:5" x14ac:dyDescent="0.25">
      <c r="E12705" s="5" t="s">
        <v>13226</v>
      </c>
    </row>
    <row r="12706" spans="5:5" x14ac:dyDescent="0.25">
      <c r="E12706" s="5" t="s">
        <v>13227</v>
      </c>
    </row>
    <row r="12707" spans="5:5" x14ac:dyDescent="0.25">
      <c r="E12707" s="5" t="s">
        <v>13228</v>
      </c>
    </row>
    <row r="12708" spans="5:5" x14ac:dyDescent="0.25">
      <c r="E12708" s="5" t="s">
        <v>13229</v>
      </c>
    </row>
    <row r="12709" spans="5:5" x14ac:dyDescent="0.25">
      <c r="E12709" s="5" t="s">
        <v>13230</v>
      </c>
    </row>
    <row r="12710" spans="5:5" x14ac:dyDescent="0.25">
      <c r="E12710" s="5" t="s">
        <v>13231</v>
      </c>
    </row>
    <row r="12711" spans="5:5" x14ac:dyDescent="0.25">
      <c r="E12711" s="5" t="s">
        <v>13232</v>
      </c>
    </row>
    <row r="12712" spans="5:5" x14ac:dyDescent="0.25">
      <c r="E12712" s="5" t="s">
        <v>13233</v>
      </c>
    </row>
    <row r="12713" spans="5:5" x14ac:dyDescent="0.25">
      <c r="E12713" s="5" t="s">
        <v>13234</v>
      </c>
    </row>
    <row r="12714" spans="5:5" x14ac:dyDescent="0.25">
      <c r="E12714" s="5" t="s">
        <v>13235</v>
      </c>
    </row>
    <row r="12715" spans="5:5" x14ac:dyDescent="0.25">
      <c r="E12715" s="5" t="s">
        <v>13236</v>
      </c>
    </row>
    <row r="12716" spans="5:5" x14ac:dyDescent="0.25">
      <c r="E12716" s="5" t="s">
        <v>13237</v>
      </c>
    </row>
    <row r="12717" spans="5:5" x14ac:dyDescent="0.25">
      <c r="E12717" s="5" t="s">
        <v>13238</v>
      </c>
    </row>
    <row r="12718" spans="5:5" x14ac:dyDescent="0.25">
      <c r="E12718" s="5" t="s">
        <v>13239</v>
      </c>
    </row>
    <row r="12719" spans="5:5" x14ac:dyDescent="0.25">
      <c r="E12719" s="5" t="s">
        <v>13240</v>
      </c>
    </row>
    <row r="12720" spans="5:5" x14ac:dyDescent="0.25">
      <c r="E12720" s="5" t="s">
        <v>13241</v>
      </c>
    </row>
    <row r="12721" spans="5:5" x14ac:dyDescent="0.25">
      <c r="E12721" s="5" t="s">
        <v>13242</v>
      </c>
    </row>
    <row r="12722" spans="5:5" x14ac:dyDescent="0.25">
      <c r="E12722" s="5" t="s">
        <v>13243</v>
      </c>
    </row>
    <row r="12723" spans="5:5" x14ac:dyDescent="0.25">
      <c r="E12723" s="5" t="s">
        <v>13244</v>
      </c>
    </row>
    <row r="12724" spans="5:5" x14ac:dyDescent="0.25">
      <c r="E12724" s="5" t="s">
        <v>13245</v>
      </c>
    </row>
    <row r="12725" spans="5:5" x14ac:dyDescent="0.25">
      <c r="E12725" s="5" t="s">
        <v>13246</v>
      </c>
    </row>
    <row r="12726" spans="5:5" x14ac:dyDescent="0.25">
      <c r="E12726" s="5" t="s">
        <v>13247</v>
      </c>
    </row>
    <row r="12727" spans="5:5" x14ac:dyDescent="0.25">
      <c r="E12727" s="5" t="s">
        <v>13248</v>
      </c>
    </row>
    <row r="12728" spans="5:5" x14ac:dyDescent="0.25">
      <c r="E12728" s="5" t="s">
        <v>13249</v>
      </c>
    </row>
    <row r="12729" spans="5:5" x14ac:dyDescent="0.25">
      <c r="E12729" s="5" t="s">
        <v>13250</v>
      </c>
    </row>
    <row r="12730" spans="5:5" x14ac:dyDescent="0.25">
      <c r="E12730" s="5" t="s">
        <v>13251</v>
      </c>
    </row>
    <row r="12731" spans="5:5" x14ac:dyDescent="0.25">
      <c r="E12731" s="5" t="s">
        <v>13252</v>
      </c>
    </row>
    <row r="12732" spans="5:5" x14ac:dyDescent="0.25">
      <c r="E12732" s="5" t="s">
        <v>13253</v>
      </c>
    </row>
    <row r="12733" spans="5:5" x14ac:dyDescent="0.25">
      <c r="E12733" s="5" t="s">
        <v>13254</v>
      </c>
    </row>
    <row r="12734" spans="5:5" x14ac:dyDescent="0.25">
      <c r="E12734" s="5" t="s">
        <v>13255</v>
      </c>
    </row>
    <row r="12735" spans="5:5" x14ac:dyDescent="0.25">
      <c r="E12735" s="5" t="s">
        <v>13256</v>
      </c>
    </row>
    <row r="12736" spans="5:5" x14ac:dyDescent="0.25">
      <c r="E12736" s="5" t="s">
        <v>13257</v>
      </c>
    </row>
    <row r="12737" spans="5:5" x14ac:dyDescent="0.25">
      <c r="E12737" s="5" t="s">
        <v>13258</v>
      </c>
    </row>
    <row r="12738" spans="5:5" x14ac:dyDescent="0.25">
      <c r="E12738" s="5" t="s">
        <v>13259</v>
      </c>
    </row>
    <row r="12739" spans="5:5" x14ac:dyDescent="0.25">
      <c r="E12739" s="5" t="s">
        <v>13260</v>
      </c>
    </row>
    <row r="12740" spans="5:5" x14ac:dyDescent="0.25">
      <c r="E12740" s="5" t="s">
        <v>13261</v>
      </c>
    </row>
    <row r="12741" spans="5:5" x14ac:dyDescent="0.25">
      <c r="E12741" s="5" t="s">
        <v>13262</v>
      </c>
    </row>
    <row r="12742" spans="5:5" x14ac:dyDescent="0.25">
      <c r="E12742" s="5" t="s">
        <v>13263</v>
      </c>
    </row>
    <row r="12743" spans="5:5" x14ac:dyDescent="0.25">
      <c r="E12743" s="5" t="s">
        <v>13264</v>
      </c>
    </row>
    <row r="12744" spans="5:5" x14ac:dyDescent="0.25">
      <c r="E12744" s="5" t="s">
        <v>13265</v>
      </c>
    </row>
    <row r="12745" spans="5:5" x14ac:dyDescent="0.25">
      <c r="E12745" s="5" t="s">
        <v>13266</v>
      </c>
    </row>
    <row r="12746" spans="5:5" x14ac:dyDescent="0.25">
      <c r="E12746" s="5" t="s">
        <v>13267</v>
      </c>
    </row>
    <row r="12747" spans="5:5" x14ac:dyDescent="0.25">
      <c r="E12747" s="5" t="s">
        <v>13268</v>
      </c>
    </row>
    <row r="12748" spans="5:5" x14ac:dyDescent="0.25">
      <c r="E12748" s="5" t="s">
        <v>13269</v>
      </c>
    </row>
    <row r="12749" spans="5:5" x14ac:dyDescent="0.25">
      <c r="E12749" s="5" t="s">
        <v>13270</v>
      </c>
    </row>
    <row r="12750" spans="5:5" x14ac:dyDescent="0.25">
      <c r="E12750" s="5" t="s">
        <v>13271</v>
      </c>
    </row>
    <row r="12751" spans="5:5" x14ac:dyDescent="0.25">
      <c r="E12751" s="5" t="s">
        <v>13272</v>
      </c>
    </row>
    <row r="12752" spans="5:5" x14ac:dyDescent="0.25">
      <c r="E12752" s="5" t="s">
        <v>13273</v>
      </c>
    </row>
    <row r="12753" spans="5:5" x14ac:dyDescent="0.25">
      <c r="E12753" s="5" t="s">
        <v>13274</v>
      </c>
    </row>
    <row r="12754" spans="5:5" x14ac:dyDescent="0.25">
      <c r="E12754" s="5" t="s">
        <v>13275</v>
      </c>
    </row>
    <row r="12755" spans="5:5" x14ac:dyDescent="0.25">
      <c r="E12755" s="5" t="s">
        <v>13276</v>
      </c>
    </row>
    <row r="12756" spans="5:5" x14ac:dyDescent="0.25">
      <c r="E12756" s="5" t="s">
        <v>13277</v>
      </c>
    </row>
    <row r="12757" spans="5:5" x14ac:dyDescent="0.25">
      <c r="E12757" s="5" t="s">
        <v>13278</v>
      </c>
    </row>
    <row r="12758" spans="5:5" x14ac:dyDescent="0.25">
      <c r="E12758" s="5" t="s">
        <v>13279</v>
      </c>
    </row>
    <row r="12759" spans="5:5" x14ac:dyDescent="0.25">
      <c r="E12759" s="5" t="s">
        <v>13280</v>
      </c>
    </row>
    <row r="12760" spans="5:5" x14ac:dyDescent="0.25">
      <c r="E12760" s="5" t="s">
        <v>13281</v>
      </c>
    </row>
    <row r="12761" spans="5:5" x14ac:dyDescent="0.25">
      <c r="E12761" s="5" t="s">
        <v>13282</v>
      </c>
    </row>
    <row r="12762" spans="5:5" x14ac:dyDescent="0.25">
      <c r="E12762" s="5" t="s">
        <v>13283</v>
      </c>
    </row>
    <row r="12763" spans="5:5" x14ac:dyDescent="0.25">
      <c r="E12763" s="5" t="s">
        <v>13284</v>
      </c>
    </row>
    <row r="12764" spans="5:5" x14ac:dyDescent="0.25">
      <c r="E12764" s="5" t="s">
        <v>13285</v>
      </c>
    </row>
    <row r="12765" spans="5:5" x14ac:dyDescent="0.25">
      <c r="E12765" s="5" t="s">
        <v>13286</v>
      </c>
    </row>
    <row r="12766" spans="5:5" x14ac:dyDescent="0.25">
      <c r="E12766" s="5" t="s">
        <v>13287</v>
      </c>
    </row>
    <row r="12767" spans="5:5" x14ac:dyDescent="0.25">
      <c r="E12767" s="5" t="s">
        <v>13288</v>
      </c>
    </row>
    <row r="12768" spans="5:5" x14ac:dyDescent="0.25">
      <c r="E12768" s="5" t="s">
        <v>13289</v>
      </c>
    </row>
    <row r="12769" spans="5:5" x14ac:dyDescent="0.25">
      <c r="E12769" s="5" t="s">
        <v>13290</v>
      </c>
    </row>
    <row r="12770" spans="5:5" x14ac:dyDescent="0.25">
      <c r="E12770" s="5" t="s">
        <v>13291</v>
      </c>
    </row>
    <row r="12771" spans="5:5" x14ac:dyDescent="0.25">
      <c r="E12771" s="5" t="s">
        <v>13292</v>
      </c>
    </row>
    <row r="12772" spans="5:5" x14ac:dyDescent="0.25">
      <c r="E12772" s="5" t="s">
        <v>13293</v>
      </c>
    </row>
    <row r="12773" spans="5:5" x14ac:dyDescent="0.25">
      <c r="E12773" s="5" t="s">
        <v>13294</v>
      </c>
    </row>
    <row r="12774" spans="5:5" x14ac:dyDescent="0.25">
      <c r="E12774" s="5" t="s">
        <v>13295</v>
      </c>
    </row>
    <row r="12775" spans="5:5" x14ac:dyDescent="0.25">
      <c r="E12775" s="5" t="s">
        <v>13296</v>
      </c>
    </row>
    <row r="12776" spans="5:5" x14ac:dyDescent="0.25">
      <c r="E12776" s="5" t="s">
        <v>13297</v>
      </c>
    </row>
    <row r="12777" spans="5:5" x14ac:dyDescent="0.25">
      <c r="E12777" s="5" t="s">
        <v>13298</v>
      </c>
    </row>
    <row r="12778" spans="5:5" x14ac:dyDescent="0.25">
      <c r="E12778" s="5" t="s">
        <v>13299</v>
      </c>
    </row>
    <row r="12779" spans="5:5" x14ac:dyDescent="0.25">
      <c r="E12779" s="5" t="s">
        <v>13300</v>
      </c>
    </row>
    <row r="12780" spans="5:5" x14ac:dyDescent="0.25">
      <c r="E12780" s="5" t="s">
        <v>13301</v>
      </c>
    </row>
    <row r="12781" spans="5:5" x14ac:dyDescent="0.25">
      <c r="E12781" s="5" t="s">
        <v>13302</v>
      </c>
    </row>
    <row r="12782" spans="5:5" x14ac:dyDescent="0.25">
      <c r="E12782" s="5" t="s">
        <v>13303</v>
      </c>
    </row>
    <row r="12783" spans="5:5" x14ac:dyDescent="0.25">
      <c r="E12783" s="5" t="s">
        <v>13304</v>
      </c>
    </row>
    <row r="12784" spans="5:5" x14ac:dyDescent="0.25">
      <c r="E12784" s="5" t="s">
        <v>13305</v>
      </c>
    </row>
    <row r="12785" spans="5:5" x14ac:dyDescent="0.25">
      <c r="E12785" s="5" t="s">
        <v>13306</v>
      </c>
    </row>
    <row r="12786" spans="5:5" x14ac:dyDescent="0.25">
      <c r="E12786" s="5" t="s">
        <v>13307</v>
      </c>
    </row>
    <row r="12787" spans="5:5" x14ac:dyDescent="0.25">
      <c r="E12787" s="5" t="s">
        <v>13308</v>
      </c>
    </row>
    <row r="12788" spans="5:5" x14ac:dyDescent="0.25">
      <c r="E12788" s="5" t="s">
        <v>13309</v>
      </c>
    </row>
    <row r="12789" spans="5:5" x14ac:dyDescent="0.25">
      <c r="E12789" s="5" t="s">
        <v>13310</v>
      </c>
    </row>
    <row r="12790" spans="5:5" x14ac:dyDescent="0.25">
      <c r="E12790" s="5" t="s">
        <v>13311</v>
      </c>
    </row>
    <row r="12791" spans="5:5" x14ac:dyDescent="0.25">
      <c r="E12791" s="5" t="s">
        <v>13312</v>
      </c>
    </row>
    <row r="12792" spans="5:5" x14ac:dyDescent="0.25">
      <c r="E12792" s="5" t="s">
        <v>13313</v>
      </c>
    </row>
    <row r="12793" spans="5:5" x14ac:dyDescent="0.25">
      <c r="E12793" s="5" t="s">
        <v>13314</v>
      </c>
    </row>
    <row r="12794" spans="5:5" x14ac:dyDescent="0.25">
      <c r="E12794" s="5" t="s">
        <v>13315</v>
      </c>
    </row>
    <row r="12795" spans="5:5" x14ac:dyDescent="0.25">
      <c r="E12795" s="5" t="s">
        <v>13316</v>
      </c>
    </row>
    <row r="12796" spans="5:5" x14ac:dyDescent="0.25">
      <c r="E12796" s="5" t="s">
        <v>13317</v>
      </c>
    </row>
    <row r="12797" spans="5:5" x14ac:dyDescent="0.25">
      <c r="E12797" s="5" t="s">
        <v>13318</v>
      </c>
    </row>
    <row r="12798" spans="5:5" x14ac:dyDescent="0.25">
      <c r="E12798" s="5" t="s">
        <v>13319</v>
      </c>
    </row>
    <row r="12799" spans="5:5" x14ac:dyDescent="0.25">
      <c r="E12799" s="5" t="s">
        <v>13320</v>
      </c>
    </row>
    <row r="12800" spans="5:5" x14ac:dyDescent="0.25">
      <c r="E12800" s="5" t="s">
        <v>13321</v>
      </c>
    </row>
    <row r="12801" spans="5:5" x14ac:dyDescent="0.25">
      <c r="E12801" s="5" t="s">
        <v>13322</v>
      </c>
    </row>
    <row r="12802" spans="5:5" x14ac:dyDescent="0.25">
      <c r="E12802" s="5" t="s">
        <v>13323</v>
      </c>
    </row>
    <row r="12803" spans="5:5" x14ac:dyDescent="0.25">
      <c r="E12803" s="5" t="s">
        <v>13324</v>
      </c>
    </row>
    <row r="12804" spans="5:5" x14ac:dyDescent="0.25">
      <c r="E12804" s="5" t="s">
        <v>13325</v>
      </c>
    </row>
    <row r="12805" spans="5:5" x14ac:dyDescent="0.25">
      <c r="E12805" s="5" t="s">
        <v>13326</v>
      </c>
    </row>
    <row r="12806" spans="5:5" x14ac:dyDescent="0.25">
      <c r="E12806" s="5" t="s">
        <v>13327</v>
      </c>
    </row>
    <row r="12807" spans="5:5" x14ac:dyDescent="0.25">
      <c r="E12807" s="5" t="s">
        <v>13328</v>
      </c>
    </row>
    <row r="12808" spans="5:5" x14ac:dyDescent="0.25">
      <c r="E12808" s="5" t="s">
        <v>13329</v>
      </c>
    </row>
    <row r="12809" spans="5:5" x14ac:dyDescent="0.25">
      <c r="E12809" s="5" t="s">
        <v>13330</v>
      </c>
    </row>
    <row r="12810" spans="5:5" x14ac:dyDescent="0.25">
      <c r="E12810" s="5" t="s">
        <v>13331</v>
      </c>
    </row>
    <row r="12811" spans="5:5" x14ac:dyDescent="0.25">
      <c r="E12811" s="5" t="s">
        <v>13332</v>
      </c>
    </row>
    <row r="12812" spans="5:5" x14ac:dyDescent="0.25">
      <c r="E12812" s="5" t="s">
        <v>13333</v>
      </c>
    </row>
    <row r="12813" spans="5:5" x14ac:dyDescent="0.25">
      <c r="E12813" s="5" t="s">
        <v>13334</v>
      </c>
    </row>
    <row r="12814" spans="5:5" x14ac:dyDescent="0.25">
      <c r="E12814" s="5" t="s">
        <v>13335</v>
      </c>
    </row>
    <row r="12815" spans="5:5" x14ac:dyDescent="0.25">
      <c r="E12815" s="5" t="s">
        <v>13336</v>
      </c>
    </row>
    <row r="12816" spans="5:5" x14ac:dyDescent="0.25">
      <c r="E12816" s="5" t="s">
        <v>13337</v>
      </c>
    </row>
    <row r="12817" spans="5:5" x14ac:dyDescent="0.25">
      <c r="E12817" s="5" t="s">
        <v>13338</v>
      </c>
    </row>
    <row r="12818" spans="5:5" x14ac:dyDescent="0.25">
      <c r="E12818" s="5" t="s">
        <v>13339</v>
      </c>
    </row>
    <row r="12819" spans="5:5" x14ac:dyDescent="0.25">
      <c r="E12819" s="5" t="s">
        <v>13340</v>
      </c>
    </row>
    <row r="12820" spans="5:5" x14ac:dyDescent="0.25">
      <c r="E12820" s="5" t="s">
        <v>13341</v>
      </c>
    </row>
    <row r="12821" spans="5:5" x14ac:dyDescent="0.25">
      <c r="E12821" s="5" t="s">
        <v>13342</v>
      </c>
    </row>
    <row r="12822" spans="5:5" x14ac:dyDescent="0.25">
      <c r="E12822" s="5" t="s">
        <v>13343</v>
      </c>
    </row>
    <row r="12823" spans="5:5" x14ac:dyDescent="0.25">
      <c r="E12823" s="5" t="s">
        <v>13344</v>
      </c>
    </row>
    <row r="12824" spans="5:5" x14ac:dyDescent="0.25">
      <c r="E12824" s="5" t="s">
        <v>13345</v>
      </c>
    </row>
    <row r="12825" spans="5:5" x14ac:dyDescent="0.25">
      <c r="E12825" s="5" t="s">
        <v>13346</v>
      </c>
    </row>
    <row r="12826" spans="5:5" x14ac:dyDescent="0.25">
      <c r="E12826" s="5" t="s">
        <v>13347</v>
      </c>
    </row>
    <row r="12827" spans="5:5" x14ac:dyDescent="0.25">
      <c r="E12827" s="5" t="s">
        <v>13348</v>
      </c>
    </row>
    <row r="12828" spans="5:5" x14ac:dyDescent="0.25">
      <c r="E12828" s="5" t="s">
        <v>13349</v>
      </c>
    </row>
    <row r="12829" spans="5:5" x14ac:dyDescent="0.25">
      <c r="E12829" s="5" t="s">
        <v>13350</v>
      </c>
    </row>
    <row r="12830" spans="5:5" x14ac:dyDescent="0.25">
      <c r="E12830" s="5" t="s">
        <v>13351</v>
      </c>
    </row>
    <row r="12831" spans="5:5" x14ac:dyDescent="0.25">
      <c r="E12831" s="5" t="s">
        <v>13352</v>
      </c>
    </row>
    <row r="12832" spans="5:5" x14ac:dyDescent="0.25">
      <c r="E12832" s="5" t="s">
        <v>13353</v>
      </c>
    </row>
    <row r="12833" spans="5:5" x14ac:dyDescent="0.25">
      <c r="E12833" s="5" t="s">
        <v>13354</v>
      </c>
    </row>
    <row r="12834" spans="5:5" x14ac:dyDescent="0.25">
      <c r="E12834" s="5" t="s">
        <v>13355</v>
      </c>
    </row>
    <row r="12835" spans="5:5" x14ac:dyDescent="0.25">
      <c r="E12835" s="5" t="s">
        <v>13356</v>
      </c>
    </row>
    <row r="12836" spans="5:5" x14ac:dyDescent="0.25">
      <c r="E12836" s="5" t="s">
        <v>13357</v>
      </c>
    </row>
    <row r="12837" spans="5:5" x14ac:dyDescent="0.25">
      <c r="E12837" s="5" t="s">
        <v>13358</v>
      </c>
    </row>
    <row r="12838" spans="5:5" x14ac:dyDescent="0.25">
      <c r="E12838" s="5" t="s">
        <v>13359</v>
      </c>
    </row>
    <row r="12839" spans="5:5" x14ac:dyDescent="0.25">
      <c r="E12839" s="5" t="s">
        <v>13360</v>
      </c>
    </row>
    <row r="12840" spans="5:5" x14ac:dyDescent="0.25">
      <c r="E12840" s="5" t="s">
        <v>13361</v>
      </c>
    </row>
    <row r="12841" spans="5:5" x14ac:dyDescent="0.25">
      <c r="E12841" s="5" t="s">
        <v>13362</v>
      </c>
    </row>
    <row r="12842" spans="5:5" x14ac:dyDescent="0.25">
      <c r="E12842" s="5" t="s">
        <v>13363</v>
      </c>
    </row>
    <row r="12843" spans="5:5" x14ac:dyDescent="0.25">
      <c r="E12843" s="5" t="s">
        <v>13364</v>
      </c>
    </row>
    <row r="12844" spans="5:5" x14ac:dyDescent="0.25">
      <c r="E12844" s="5" t="s">
        <v>13365</v>
      </c>
    </row>
    <row r="12845" spans="5:5" x14ac:dyDescent="0.25">
      <c r="E12845" s="5" t="s">
        <v>13366</v>
      </c>
    </row>
    <row r="12846" spans="5:5" x14ac:dyDescent="0.25">
      <c r="E12846" s="5" t="s">
        <v>13367</v>
      </c>
    </row>
    <row r="12847" spans="5:5" x14ac:dyDescent="0.25">
      <c r="E12847" s="5" t="s">
        <v>13368</v>
      </c>
    </row>
    <row r="12848" spans="5:5" x14ac:dyDescent="0.25">
      <c r="E12848" s="5" t="s">
        <v>13369</v>
      </c>
    </row>
    <row r="12849" spans="5:5" x14ac:dyDescent="0.25">
      <c r="E12849" s="5" t="s">
        <v>13370</v>
      </c>
    </row>
    <row r="12850" spans="5:5" x14ac:dyDescent="0.25">
      <c r="E12850" s="5" t="s">
        <v>13371</v>
      </c>
    </row>
    <row r="12851" spans="5:5" x14ac:dyDescent="0.25">
      <c r="E12851" s="5" t="s">
        <v>13372</v>
      </c>
    </row>
    <row r="12852" spans="5:5" x14ac:dyDescent="0.25">
      <c r="E12852" s="5" t="s">
        <v>13373</v>
      </c>
    </row>
    <row r="12853" spans="5:5" x14ac:dyDescent="0.25">
      <c r="E12853" s="5" t="s">
        <v>13374</v>
      </c>
    </row>
    <row r="12854" spans="5:5" x14ac:dyDescent="0.25">
      <c r="E12854" s="5" t="s">
        <v>13375</v>
      </c>
    </row>
    <row r="12855" spans="5:5" x14ac:dyDescent="0.25">
      <c r="E12855" s="5" t="s">
        <v>13376</v>
      </c>
    </row>
    <row r="12856" spans="5:5" x14ac:dyDescent="0.25">
      <c r="E12856" s="5" t="s">
        <v>13377</v>
      </c>
    </row>
    <row r="12857" spans="5:5" x14ac:dyDescent="0.25">
      <c r="E12857" s="5" t="s">
        <v>13378</v>
      </c>
    </row>
    <row r="12858" spans="5:5" x14ac:dyDescent="0.25">
      <c r="E12858" s="5" t="s">
        <v>13379</v>
      </c>
    </row>
    <row r="12859" spans="5:5" x14ac:dyDescent="0.25">
      <c r="E12859" s="5" t="s">
        <v>13380</v>
      </c>
    </row>
    <row r="12860" spans="5:5" x14ac:dyDescent="0.25">
      <c r="E12860" s="5" t="s">
        <v>13381</v>
      </c>
    </row>
    <row r="12861" spans="5:5" x14ac:dyDescent="0.25">
      <c r="E12861" s="5" t="s">
        <v>13382</v>
      </c>
    </row>
    <row r="12862" spans="5:5" x14ac:dyDescent="0.25">
      <c r="E12862" s="5" t="s">
        <v>13383</v>
      </c>
    </row>
    <row r="12863" spans="5:5" x14ac:dyDescent="0.25">
      <c r="E12863" s="5" t="s">
        <v>13384</v>
      </c>
    </row>
    <row r="12864" spans="5:5" x14ac:dyDescent="0.25">
      <c r="E12864" s="5" t="s">
        <v>13385</v>
      </c>
    </row>
    <row r="12865" spans="5:5" x14ac:dyDescent="0.25">
      <c r="E12865" s="5" t="s">
        <v>13386</v>
      </c>
    </row>
    <row r="12866" spans="5:5" x14ac:dyDescent="0.25">
      <c r="E12866" s="5" t="s">
        <v>13387</v>
      </c>
    </row>
    <row r="12867" spans="5:5" x14ac:dyDescent="0.25">
      <c r="E12867" s="5" t="s">
        <v>13388</v>
      </c>
    </row>
    <row r="12868" spans="5:5" x14ac:dyDescent="0.25">
      <c r="E12868" s="5" t="s">
        <v>13389</v>
      </c>
    </row>
    <row r="12869" spans="5:5" x14ac:dyDescent="0.25">
      <c r="E12869" s="5" t="s">
        <v>13390</v>
      </c>
    </row>
    <row r="12870" spans="5:5" x14ac:dyDescent="0.25">
      <c r="E12870" s="5" t="s">
        <v>13391</v>
      </c>
    </row>
    <row r="12871" spans="5:5" x14ac:dyDescent="0.25">
      <c r="E12871" s="5" t="s">
        <v>13392</v>
      </c>
    </row>
    <row r="12872" spans="5:5" x14ac:dyDescent="0.25">
      <c r="E12872" s="5" t="s">
        <v>13393</v>
      </c>
    </row>
    <row r="12873" spans="5:5" x14ac:dyDescent="0.25">
      <c r="E12873" s="5" t="s">
        <v>13394</v>
      </c>
    </row>
    <row r="12874" spans="5:5" x14ac:dyDescent="0.25">
      <c r="E12874" s="5" t="s">
        <v>13395</v>
      </c>
    </row>
    <row r="12875" spans="5:5" x14ac:dyDescent="0.25">
      <c r="E12875" s="5" t="s">
        <v>13396</v>
      </c>
    </row>
    <row r="12876" spans="5:5" x14ac:dyDescent="0.25">
      <c r="E12876" s="5" t="s">
        <v>13397</v>
      </c>
    </row>
    <row r="12877" spans="5:5" x14ac:dyDescent="0.25">
      <c r="E12877" s="5" t="s">
        <v>13398</v>
      </c>
    </row>
    <row r="12878" spans="5:5" x14ac:dyDescent="0.25">
      <c r="E12878" s="5" t="s">
        <v>13399</v>
      </c>
    </row>
    <row r="12879" spans="5:5" x14ac:dyDescent="0.25">
      <c r="E12879" s="5" t="s">
        <v>13400</v>
      </c>
    </row>
    <row r="12880" spans="5:5" x14ac:dyDescent="0.25">
      <c r="E12880" s="5" t="s">
        <v>13401</v>
      </c>
    </row>
    <row r="12881" spans="5:5" x14ac:dyDescent="0.25">
      <c r="E12881" s="5" t="s">
        <v>13402</v>
      </c>
    </row>
    <row r="12882" spans="5:5" x14ac:dyDescent="0.25">
      <c r="E12882" s="5" t="s">
        <v>13403</v>
      </c>
    </row>
    <row r="12883" spans="5:5" x14ac:dyDescent="0.25">
      <c r="E12883" s="5" t="s">
        <v>13404</v>
      </c>
    </row>
    <row r="12884" spans="5:5" x14ac:dyDescent="0.25">
      <c r="E12884" s="5" t="s">
        <v>13405</v>
      </c>
    </row>
    <row r="12885" spans="5:5" x14ac:dyDescent="0.25">
      <c r="E12885" s="5" t="s">
        <v>13406</v>
      </c>
    </row>
    <row r="12886" spans="5:5" x14ac:dyDescent="0.25">
      <c r="E12886" s="5" t="s">
        <v>13407</v>
      </c>
    </row>
    <row r="12887" spans="5:5" x14ac:dyDescent="0.25">
      <c r="E12887" s="5" t="s">
        <v>13408</v>
      </c>
    </row>
    <row r="12888" spans="5:5" x14ac:dyDescent="0.25">
      <c r="E12888" s="5" t="s">
        <v>13409</v>
      </c>
    </row>
    <row r="12889" spans="5:5" x14ac:dyDescent="0.25">
      <c r="E12889" s="5" t="s">
        <v>13410</v>
      </c>
    </row>
    <row r="12890" spans="5:5" x14ac:dyDescent="0.25">
      <c r="E12890" s="5" t="s">
        <v>13411</v>
      </c>
    </row>
    <row r="12891" spans="5:5" x14ac:dyDescent="0.25">
      <c r="E12891" s="5" t="s">
        <v>13412</v>
      </c>
    </row>
    <row r="12892" spans="5:5" x14ac:dyDescent="0.25">
      <c r="E12892" s="5" t="s">
        <v>13413</v>
      </c>
    </row>
    <row r="12893" spans="5:5" x14ac:dyDescent="0.25">
      <c r="E12893" s="5" t="s">
        <v>13414</v>
      </c>
    </row>
    <row r="12894" spans="5:5" x14ac:dyDescent="0.25">
      <c r="E12894" s="5" t="s">
        <v>13415</v>
      </c>
    </row>
    <row r="12895" spans="5:5" x14ac:dyDescent="0.25">
      <c r="E12895" s="5" t="s">
        <v>13416</v>
      </c>
    </row>
    <row r="12896" spans="5:5" x14ac:dyDescent="0.25">
      <c r="E12896" s="5" t="s">
        <v>13417</v>
      </c>
    </row>
    <row r="12897" spans="5:5" x14ac:dyDescent="0.25">
      <c r="E12897" s="5" t="s">
        <v>13418</v>
      </c>
    </row>
    <row r="12898" spans="5:5" x14ac:dyDescent="0.25">
      <c r="E12898" s="5" t="s">
        <v>13419</v>
      </c>
    </row>
    <row r="12899" spans="5:5" x14ac:dyDescent="0.25">
      <c r="E12899" s="5" t="s">
        <v>13420</v>
      </c>
    </row>
    <row r="12900" spans="5:5" x14ac:dyDescent="0.25">
      <c r="E12900" s="5" t="s">
        <v>13421</v>
      </c>
    </row>
    <row r="12901" spans="5:5" x14ac:dyDescent="0.25">
      <c r="E12901" s="5" t="s">
        <v>13422</v>
      </c>
    </row>
    <row r="12902" spans="5:5" x14ac:dyDescent="0.25">
      <c r="E12902" s="5" t="s">
        <v>13423</v>
      </c>
    </row>
    <row r="12903" spans="5:5" x14ac:dyDescent="0.25">
      <c r="E12903" s="5" t="s">
        <v>13424</v>
      </c>
    </row>
    <row r="12904" spans="5:5" x14ac:dyDescent="0.25">
      <c r="E12904" s="5" t="s">
        <v>13425</v>
      </c>
    </row>
    <row r="12905" spans="5:5" x14ac:dyDescent="0.25">
      <c r="E12905" s="5" t="s">
        <v>13426</v>
      </c>
    </row>
    <row r="12906" spans="5:5" x14ac:dyDescent="0.25">
      <c r="E12906" s="5" t="s">
        <v>13427</v>
      </c>
    </row>
    <row r="12907" spans="5:5" x14ac:dyDescent="0.25">
      <c r="E12907" s="5" t="s">
        <v>13428</v>
      </c>
    </row>
    <row r="12908" spans="5:5" x14ac:dyDescent="0.25">
      <c r="E12908" s="5" t="s">
        <v>13429</v>
      </c>
    </row>
    <row r="12909" spans="5:5" x14ac:dyDescent="0.25">
      <c r="E12909" s="5" t="s">
        <v>13430</v>
      </c>
    </row>
    <row r="12910" spans="5:5" x14ac:dyDescent="0.25">
      <c r="E12910" s="5" t="s">
        <v>13431</v>
      </c>
    </row>
    <row r="12911" spans="5:5" x14ac:dyDescent="0.25">
      <c r="E12911" s="5" t="s">
        <v>13432</v>
      </c>
    </row>
    <row r="12912" spans="5:5" x14ac:dyDescent="0.25">
      <c r="E12912" s="5" t="s">
        <v>13433</v>
      </c>
    </row>
    <row r="12913" spans="5:5" x14ac:dyDescent="0.25">
      <c r="E12913" s="5" t="s">
        <v>13434</v>
      </c>
    </row>
    <row r="12914" spans="5:5" x14ac:dyDescent="0.25">
      <c r="E12914" s="5" t="s">
        <v>13435</v>
      </c>
    </row>
    <row r="12915" spans="5:5" x14ac:dyDescent="0.25">
      <c r="E12915" s="5" t="s">
        <v>13436</v>
      </c>
    </row>
    <row r="12916" spans="5:5" x14ac:dyDescent="0.25">
      <c r="E12916" s="5" t="s">
        <v>13437</v>
      </c>
    </row>
    <row r="12917" spans="5:5" x14ac:dyDescent="0.25">
      <c r="E12917" s="5" t="s">
        <v>13438</v>
      </c>
    </row>
    <row r="12918" spans="5:5" x14ac:dyDescent="0.25">
      <c r="E12918" s="5" t="s">
        <v>13439</v>
      </c>
    </row>
    <row r="12919" spans="5:5" x14ac:dyDescent="0.25">
      <c r="E12919" s="5" t="s">
        <v>13440</v>
      </c>
    </row>
    <row r="12920" spans="5:5" x14ac:dyDescent="0.25">
      <c r="E12920" s="5" t="s">
        <v>13441</v>
      </c>
    </row>
    <row r="12921" spans="5:5" x14ac:dyDescent="0.25">
      <c r="E12921" s="5" t="s">
        <v>13442</v>
      </c>
    </row>
    <row r="12922" spans="5:5" x14ac:dyDescent="0.25">
      <c r="E12922" s="5" t="s">
        <v>13443</v>
      </c>
    </row>
    <row r="12923" spans="5:5" x14ac:dyDescent="0.25">
      <c r="E12923" s="5" t="s">
        <v>13444</v>
      </c>
    </row>
    <row r="12924" spans="5:5" x14ac:dyDescent="0.25">
      <c r="E12924" s="5" t="s">
        <v>13445</v>
      </c>
    </row>
    <row r="12925" spans="5:5" x14ac:dyDescent="0.25">
      <c r="E12925" s="5" t="s">
        <v>13446</v>
      </c>
    </row>
    <row r="12926" spans="5:5" x14ac:dyDescent="0.25">
      <c r="E12926" s="5" t="s">
        <v>13447</v>
      </c>
    </row>
    <row r="12927" spans="5:5" x14ac:dyDescent="0.25">
      <c r="E12927" s="5" t="s">
        <v>13448</v>
      </c>
    </row>
    <row r="12928" spans="5:5" x14ac:dyDescent="0.25">
      <c r="E12928" s="5" t="s">
        <v>13449</v>
      </c>
    </row>
    <row r="12929" spans="5:5" x14ac:dyDescent="0.25">
      <c r="E12929" s="5" t="s">
        <v>13450</v>
      </c>
    </row>
    <row r="12930" spans="5:5" x14ac:dyDescent="0.25">
      <c r="E12930" s="5" t="s">
        <v>13451</v>
      </c>
    </row>
    <row r="12931" spans="5:5" x14ac:dyDescent="0.25">
      <c r="E12931" s="5" t="s">
        <v>13452</v>
      </c>
    </row>
    <row r="12932" spans="5:5" x14ac:dyDescent="0.25">
      <c r="E12932" s="5" t="s">
        <v>13453</v>
      </c>
    </row>
    <row r="12933" spans="5:5" x14ac:dyDescent="0.25">
      <c r="E12933" s="5" t="s">
        <v>13454</v>
      </c>
    </row>
    <row r="12934" spans="5:5" x14ac:dyDescent="0.25">
      <c r="E12934" s="5" t="s">
        <v>13455</v>
      </c>
    </row>
    <row r="12935" spans="5:5" x14ac:dyDescent="0.25">
      <c r="E12935" s="5" t="s">
        <v>13456</v>
      </c>
    </row>
    <row r="12936" spans="5:5" x14ac:dyDescent="0.25">
      <c r="E12936" s="5" t="s">
        <v>13457</v>
      </c>
    </row>
    <row r="12937" spans="5:5" x14ac:dyDescent="0.25">
      <c r="E12937" s="5" t="s">
        <v>13458</v>
      </c>
    </row>
    <row r="12938" spans="5:5" x14ac:dyDescent="0.25">
      <c r="E12938" s="5" t="s">
        <v>13459</v>
      </c>
    </row>
    <row r="12939" spans="5:5" x14ac:dyDescent="0.25">
      <c r="E12939" s="5" t="s">
        <v>13460</v>
      </c>
    </row>
    <row r="12940" spans="5:5" x14ac:dyDescent="0.25">
      <c r="E12940" s="5" t="s">
        <v>13461</v>
      </c>
    </row>
    <row r="12941" spans="5:5" x14ac:dyDescent="0.25">
      <c r="E12941" s="5" t="s">
        <v>13462</v>
      </c>
    </row>
    <row r="12942" spans="5:5" x14ac:dyDescent="0.25">
      <c r="E12942" s="5" t="s">
        <v>13463</v>
      </c>
    </row>
    <row r="12943" spans="5:5" x14ac:dyDescent="0.25">
      <c r="E12943" s="5" t="s">
        <v>13464</v>
      </c>
    </row>
    <row r="12944" spans="5:5" x14ac:dyDescent="0.25">
      <c r="E12944" s="5" t="s">
        <v>13465</v>
      </c>
    </row>
    <row r="12945" spans="5:5" x14ac:dyDescent="0.25">
      <c r="E12945" s="5" t="s">
        <v>13466</v>
      </c>
    </row>
    <row r="12946" spans="5:5" x14ac:dyDescent="0.25">
      <c r="E12946" s="5" t="s">
        <v>13467</v>
      </c>
    </row>
    <row r="12947" spans="5:5" x14ac:dyDescent="0.25">
      <c r="E12947" s="5" t="s">
        <v>13468</v>
      </c>
    </row>
    <row r="12948" spans="5:5" x14ac:dyDescent="0.25">
      <c r="E12948" s="5" t="s">
        <v>13469</v>
      </c>
    </row>
    <row r="12949" spans="5:5" x14ac:dyDescent="0.25">
      <c r="E12949" s="5" t="s">
        <v>13470</v>
      </c>
    </row>
    <row r="12950" spans="5:5" x14ac:dyDescent="0.25">
      <c r="E12950" s="5" t="s">
        <v>13471</v>
      </c>
    </row>
    <row r="12951" spans="5:5" x14ac:dyDescent="0.25">
      <c r="E12951" s="5" t="s">
        <v>13472</v>
      </c>
    </row>
    <row r="12952" spans="5:5" x14ac:dyDescent="0.25">
      <c r="E12952" s="5" t="s">
        <v>13473</v>
      </c>
    </row>
    <row r="12953" spans="5:5" x14ac:dyDescent="0.25">
      <c r="E12953" s="5" t="s">
        <v>13474</v>
      </c>
    </row>
    <row r="12954" spans="5:5" x14ac:dyDescent="0.25">
      <c r="E12954" s="5" t="s">
        <v>13475</v>
      </c>
    </row>
    <row r="12955" spans="5:5" x14ac:dyDescent="0.25">
      <c r="E12955" s="5" t="s">
        <v>13476</v>
      </c>
    </row>
    <row r="12956" spans="5:5" x14ac:dyDescent="0.25">
      <c r="E12956" s="5" t="s">
        <v>13477</v>
      </c>
    </row>
    <row r="12957" spans="5:5" x14ac:dyDescent="0.25">
      <c r="E12957" s="5" t="s">
        <v>13478</v>
      </c>
    </row>
    <row r="12958" spans="5:5" x14ac:dyDescent="0.25">
      <c r="E12958" s="5" t="s">
        <v>13479</v>
      </c>
    </row>
    <row r="12959" spans="5:5" x14ac:dyDescent="0.25">
      <c r="E12959" s="5" t="s">
        <v>13480</v>
      </c>
    </row>
    <row r="12960" spans="5:5" x14ac:dyDescent="0.25">
      <c r="E12960" s="5" t="s">
        <v>13481</v>
      </c>
    </row>
    <row r="12961" spans="5:5" x14ac:dyDescent="0.25">
      <c r="E12961" s="5" t="s">
        <v>13482</v>
      </c>
    </row>
    <row r="12962" spans="5:5" x14ac:dyDescent="0.25">
      <c r="E12962" s="5" t="s">
        <v>13483</v>
      </c>
    </row>
    <row r="12963" spans="5:5" x14ac:dyDescent="0.25">
      <c r="E12963" s="5" t="s">
        <v>13484</v>
      </c>
    </row>
    <row r="12964" spans="5:5" x14ac:dyDescent="0.25">
      <c r="E12964" s="5" t="s">
        <v>13485</v>
      </c>
    </row>
    <row r="12965" spans="5:5" x14ac:dyDescent="0.25">
      <c r="E12965" s="5" t="s">
        <v>13486</v>
      </c>
    </row>
    <row r="12966" spans="5:5" x14ac:dyDescent="0.25">
      <c r="E12966" s="5" t="s">
        <v>13487</v>
      </c>
    </row>
    <row r="12967" spans="5:5" x14ac:dyDescent="0.25">
      <c r="E12967" s="5" t="s">
        <v>13488</v>
      </c>
    </row>
    <row r="12968" spans="5:5" x14ac:dyDescent="0.25">
      <c r="E12968" s="5" t="s">
        <v>13489</v>
      </c>
    </row>
    <row r="12969" spans="5:5" x14ac:dyDescent="0.25">
      <c r="E12969" s="5" t="s">
        <v>13490</v>
      </c>
    </row>
    <row r="12970" spans="5:5" x14ac:dyDescent="0.25">
      <c r="E12970" s="5" t="s">
        <v>13491</v>
      </c>
    </row>
    <row r="12971" spans="5:5" x14ac:dyDescent="0.25">
      <c r="E12971" s="5" t="s">
        <v>13492</v>
      </c>
    </row>
    <row r="12972" spans="5:5" x14ac:dyDescent="0.25">
      <c r="E12972" s="5" t="s">
        <v>13493</v>
      </c>
    </row>
    <row r="12973" spans="5:5" x14ac:dyDescent="0.25">
      <c r="E12973" s="5" t="s">
        <v>13494</v>
      </c>
    </row>
    <row r="12974" spans="5:5" x14ac:dyDescent="0.25">
      <c r="E12974" s="5" t="s">
        <v>13495</v>
      </c>
    </row>
    <row r="12975" spans="5:5" x14ac:dyDescent="0.25">
      <c r="E12975" s="5" t="s">
        <v>13496</v>
      </c>
    </row>
    <row r="12976" spans="5:5" x14ac:dyDescent="0.25">
      <c r="E12976" s="5" t="s">
        <v>13497</v>
      </c>
    </row>
    <row r="12977" spans="5:5" x14ac:dyDescent="0.25">
      <c r="E12977" s="5" t="s">
        <v>13498</v>
      </c>
    </row>
    <row r="12978" spans="5:5" x14ac:dyDescent="0.25">
      <c r="E12978" s="5" t="s">
        <v>13499</v>
      </c>
    </row>
    <row r="12979" spans="5:5" x14ac:dyDescent="0.25">
      <c r="E12979" s="5" t="s">
        <v>13500</v>
      </c>
    </row>
    <row r="12980" spans="5:5" x14ac:dyDescent="0.25">
      <c r="E12980" s="5" t="s">
        <v>13501</v>
      </c>
    </row>
    <row r="12981" spans="5:5" x14ac:dyDescent="0.25">
      <c r="E12981" s="5" t="s">
        <v>13502</v>
      </c>
    </row>
    <row r="12982" spans="5:5" x14ac:dyDescent="0.25">
      <c r="E12982" s="5" t="s">
        <v>13503</v>
      </c>
    </row>
    <row r="12983" spans="5:5" x14ac:dyDescent="0.25">
      <c r="E12983" s="5" t="s">
        <v>13504</v>
      </c>
    </row>
    <row r="12984" spans="5:5" x14ac:dyDescent="0.25">
      <c r="E12984" s="5" t="s">
        <v>13505</v>
      </c>
    </row>
    <row r="12985" spans="5:5" x14ac:dyDescent="0.25">
      <c r="E12985" s="5" t="s">
        <v>13506</v>
      </c>
    </row>
    <row r="12986" spans="5:5" x14ac:dyDescent="0.25">
      <c r="E12986" s="5" t="s">
        <v>13507</v>
      </c>
    </row>
    <row r="12987" spans="5:5" x14ac:dyDescent="0.25">
      <c r="E12987" s="5" t="s">
        <v>13508</v>
      </c>
    </row>
    <row r="12988" spans="5:5" x14ac:dyDescent="0.25">
      <c r="E12988" s="5" t="s">
        <v>13509</v>
      </c>
    </row>
    <row r="12989" spans="5:5" x14ac:dyDescent="0.25">
      <c r="E12989" s="5" t="s">
        <v>13510</v>
      </c>
    </row>
    <row r="12990" spans="5:5" x14ac:dyDescent="0.25">
      <c r="E12990" s="5" t="s">
        <v>13511</v>
      </c>
    </row>
    <row r="12991" spans="5:5" x14ac:dyDescent="0.25">
      <c r="E12991" s="5" t="s">
        <v>13512</v>
      </c>
    </row>
    <row r="12992" spans="5:5" x14ac:dyDescent="0.25">
      <c r="E12992" s="5" t="s">
        <v>13513</v>
      </c>
    </row>
    <row r="12993" spans="5:5" x14ac:dyDescent="0.25">
      <c r="E12993" s="5" t="s">
        <v>13514</v>
      </c>
    </row>
    <row r="12994" spans="5:5" x14ac:dyDescent="0.25">
      <c r="E12994" s="5" t="s">
        <v>13515</v>
      </c>
    </row>
    <row r="12995" spans="5:5" x14ac:dyDescent="0.25">
      <c r="E12995" s="5" t="s">
        <v>13516</v>
      </c>
    </row>
    <row r="12996" spans="5:5" x14ac:dyDescent="0.25">
      <c r="E12996" s="5" t="s">
        <v>13517</v>
      </c>
    </row>
    <row r="12997" spans="5:5" x14ac:dyDescent="0.25">
      <c r="E12997" s="5" t="s">
        <v>13518</v>
      </c>
    </row>
    <row r="12998" spans="5:5" x14ac:dyDescent="0.25">
      <c r="E12998" s="5" t="s">
        <v>13519</v>
      </c>
    </row>
    <row r="12999" spans="5:5" x14ac:dyDescent="0.25">
      <c r="E12999" s="5" t="s">
        <v>13520</v>
      </c>
    </row>
    <row r="13000" spans="5:5" x14ac:dyDescent="0.25">
      <c r="E13000" s="5" t="s">
        <v>13521</v>
      </c>
    </row>
    <row r="13001" spans="5:5" x14ac:dyDescent="0.25">
      <c r="E13001" s="5" t="s">
        <v>13522</v>
      </c>
    </row>
    <row r="13002" spans="5:5" x14ac:dyDescent="0.25">
      <c r="E13002" s="5" t="s">
        <v>13523</v>
      </c>
    </row>
    <row r="13003" spans="5:5" x14ac:dyDescent="0.25">
      <c r="E13003" s="5" t="s">
        <v>13524</v>
      </c>
    </row>
    <row r="13004" spans="5:5" x14ac:dyDescent="0.25">
      <c r="E13004" s="5" t="s">
        <v>13525</v>
      </c>
    </row>
    <row r="13005" spans="5:5" x14ac:dyDescent="0.25">
      <c r="E13005" s="5" t="s">
        <v>13526</v>
      </c>
    </row>
    <row r="13006" spans="5:5" x14ac:dyDescent="0.25">
      <c r="E13006" s="5" t="s">
        <v>13527</v>
      </c>
    </row>
    <row r="13007" spans="5:5" x14ac:dyDescent="0.25">
      <c r="E13007" s="5" t="s">
        <v>13528</v>
      </c>
    </row>
    <row r="13008" spans="5:5" x14ac:dyDescent="0.25">
      <c r="E13008" s="5" t="s">
        <v>13529</v>
      </c>
    </row>
    <row r="13009" spans="5:5" x14ac:dyDescent="0.25">
      <c r="E13009" s="5" t="s">
        <v>13530</v>
      </c>
    </row>
    <row r="13010" spans="5:5" x14ac:dyDescent="0.25">
      <c r="E13010" s="5" t="s">
        <v>13531</v>
      </c>
    </row>
    <row r="13011" spans="5:5" x14ac:dyDescent="0.25">
      <c r="E13011" s="5" t="s">
        <v>13532</v>
      </c>
    </row>
    <row r="13012" spans="5:5" x14ac:dyDescent="0.25">
      <c r="E13012" s="5" t="s">
        <v>13533</v>
      </c>
    </row>
    <row r="13013" spans="5:5" x14ac:dyDescent="0.25">
      <c r="E13013" s="5" t="s">
        <v>13534</v>
      </c>
    </row>
    <row r="13014" spans="5:5" x14ac:dyDescent="0.25">
      <c r="E13014" s="5" t="s">
        <v>13535</v>
      </c>
    </row>
    <row r="13015" spans="5:5" x14ac:dyDescent="0.25">
      <c r="E13015" s="5" t="s">
        <v>13536</v>
      </c>
    </row>
    <row r="13016" spans="5:5" x14ac:dyDescent="0.25">
      <c r="E13016" s="5" t="s">
        <v>13537</v>
      </c>
    </row>
    <row r="13017" spans="5:5" x14ac:dyDescent="0.25">
      <c r="E13017" s="5" t="s">
        <v>13538</v>
      </c>
    </row>
    <row r="13018" spans="5:5" x14ac:dyDescent="0.25">
      <c r="E13018" s="5" t="s">
        <v>13539</v>
      </c>
    </row>
    <row r="13019" spans="5:5" x14ac:dyDescent="0.25">
      <c r="E13019" s="5" t="s">
        <v>13540</v>
      </c>
    </row>
    <row r="13020" spans="5:5" x14ac:dyDescent="0.25">
      <c r="E13020" s="5" t="s">
        <v>13541</v>
      </c>
    </row>
    <row r="13021" spans="5:5" x14ac:dyDescent="0.25">
      <c r="E13021" s="5" t="s">
        <v>13542</v>
      </c>
    </row>
    <row r="13022" spans="5:5" x14ac:dyDescent="0.25">
      <c r="E13022" s="5" t="s">
        <v>13543</v>
      </c>
    </row>
    <row r="13023" spans="5:5" x14ac:dyDescent="0.25">
      <c r="E13023" s="5" t="s">
        <v>13544</v>
      </c>
    </row>
    <row r="13024" spans="5:5" x14ac:dyDescent="0.25">
      <c r="E13024" s="5" t="s">
        <v>13545</v>
      </c>
    </row>
    <row r="13025" spans="5:5" x14ac:dyDescent="0.25">
      <c r="E13025" s="5" t="s">
        <v>13546</v>
      </c>
    </row>
    <row r="13026" spans="5:5" x14ac:dyDescent="0.25">
      <c r="E13026" s="5" t="s">
        <v>13547</v>
      </c>
    </row>
    <row r="13027" spans="5:5" x14ac:dyDescent="0.25">
      <c r="E13027" s="5" t="s">
        <v>13548</v>
      </c>
    </row>
    <row r="13028" spans="5:5" x14ac:dyDescent="0.25">
      <c r="E13028" s="5" t="s">
        <v>13549</v>
      </c>
    </row>
    <row r="13029" spans="5:5" x14ac:dyDescent="0.25">
      <c r="E13029" s="5" t="s">
        <v>13550</v>
      </c>
    </row>
    <row r="13030" spans="5:5" x14ac:dyDescent="0.25">
      <c r="E13030" s="5" t="s">
        <v>13551</v>
      </c>
    </row>
    <row r="13031" spans="5:5" x14ac:dyDescent="0.25">
      <c r="E13031" s="5" t="s">
        <v>13552</v>
      </c>
    </row>
    <row r="13032" spans="5:5" x14ac:dyDescent="0.25">
      <c r="E13032" s="5" t="s">
        <v>13553</v>
      </c>
    </row>
    <row r="13033" spans="5:5" x14ac:dyDescent="0.25">
      <c r="E13033" s="5" t="s">
        <v>13554</v>
      </c>
    </row>
    <row r="13034" spans="5:5" x14ac:dyDescent="0.25">
      <c r="E13034" s="5" t="s">
        <v>13555</v>
      </c>
    </row>
    <row r="13035" spans="5:5" x14ac:dyDescent="0.25">
      <c r="E13035" s="5" t="s">
        <v>13556</v>
      </c>
    </row>
    <row r="13036" spans="5:5" x14ac:dyDescent="0.25">
      <c r="E13036" s="5" t="s">
        <v>13557</v>
      </c>
    </row>
    <row r="13037" spans="5:5" x14ac:dyDescent="0.25">
      <c r="E13037" s="5" t="s">
        <v>13558</v>
      </c>
    </row>
    <row r="13038" spans="5:5" x14ac:dyDescent="0.25">
      <c r="E13038" s="5" t="s">
        <v>13559</v>
      </c>
    </row>
    <row r="13039" spans="5:5" x14ac:dyDescent="0.25">
      <c r="E13039" s="5" t="s">
        <v>13560</v>
      </c>
    </row>
    <row r="13040" spans="5:5" x14ac:dyDescent="0.25">
      <c r="E13040" s="5" t="s">
        <v>13561</v>
      </c>
    </row>
    <row r="13041" spans="5:5" x14ac:dyDescent="0.25">
      <c r="E13041" s="5" t="s">
        <v>13562</v>
      </c>
    </row>
    <row r="13042" spans="5:5" x14ac:dyDescent="0.25">
      <c r="E13042" s="5" t="s">
        <v>13563</v>
      </c>
    </row>
    <row r="13043" spans="5:5" x14ac:dyDescent="0.25">
      <c r="E13043" s="5" t="s">
        <v>13564</v>
      </c>
    </row>
    <row r="13044" spans="5:5" x14ac:dyDescent="0.25">
      <c r="E13044" s="5" t="s">
        <v>13565</v>
      </c>
    </row>
    <row r="13045" spans="5:5" x14ac:dyDescent="0.25">
      <c r="E13045" s="5" t="s">
        <v>13566</v>
      </c>
    </row>
    <row r="13046" spans="5:5" x14ac:dyDescent="0.25">
      <c r="E13046" s="5" t="s">
        <v>13567</v>
      </c>
    </row>
    <row r="13047" spans="5:5" x14ac:dyDescent="0.25">
      <c r="E13047" s="5" t="s">
        <v>13568</v>
      </c>
    </row>
    <row r="13048" spans="5:5" x14ac:dyDescent="0.25">
      <c r="E13048" s="5" t="s">
        <v>13569</v>
      </c>
    </row>
    <row r="13049" spans="5:5" x14ac:dyDescent="0.25">
      <c r="E13049" s="5" t="s">
        <v>13570</v>
      </c>
    </row>
    <row r="13050" spans="5:5" x14ac:dyDescent="0.25">
      <c r="E13050" s="5" t="s">
        <v>13571</v>
      </c>
    </row>
    <row r="13051" spans="5:5" x14ac:dyDescent="0.25">
      <c r="E13051" s="5" t="s">
        <v>13572</v>
      </c>
    </row>
    <row r="13052" spans="5:5" x14ac:dyDescent="0.25">
      <c r="E13052" s="5" t="s">
        <v>13573</v>
      </c>
    </row>
    <row r="13053" spans="5:5" x14ac:dyDescent="0.25">
      <c r="E13053" s="5" t="s">
        <v>13574</v>
      </c>
    </row>
    <row r="13054" spans="5:5" x14ac:dyDescent="0.25">
      <c r="E13054" s="5" t="s">
        <v>13575</v>
      </c>
    </row>
    <row r="13055" spans="5:5" x14ac:dyDescent="0.25">
      <c r="E13055" s="5" t="s">
        <v>13576</v>
      </c>
    </row>
    <row r="13056" spans="5:5" x14ac:dyDescent="0.25">
      <c r="E13056" s="5" t="s">
        <v>13577</v>
      </c>
    </row>
    <row r="13057" spans="5:5" x14ac:dyDescent="0.25">
      <c r="E13057" s="5" t="s">
        <v>13578</v>
      </c>
    </row>
    <row r="13058" spans="5:5" x14ac:dyDescent="0.25">
      <c r="E13058" s="5" t="s">
        <v>13579</v>
      </c>
    </row>
    <row r="13059" spans="5:5" x14ac:dyDescent="0.25">
      <c r="E13059" s="5" t="s">
        <v>13580</v>
      </c>
    </row>
    <row r="13060" spans="5:5" x14ac:dyDescent="0.25">
      <c r="E13060" s="5" t="s">
        <v>13581</v>
      </c>
    </row>
    <row r="13061" spans="5:5" x14ac:dyDescent="0.25">
      <c r="E13061" s="5" t="s">
        <v>13582</v>
      </c>
    </row>
    <row r="13062" spans="5:5" x14ac:dyDescent="0.25">
      <c r="E13062" s="5" t="s">
        <v>13583</v>
      </c>
    </row>
    <row r="13063" spans="5:5" x14ac:dyDescent="0.25">
      <c r="E13063" s="5" t="s">
        <v>13584</v>
      </c>
    </row>
    <row r="13064" spans="5:5" x14ac:dyDescent="0.25">
      <c r="E13064" s="5" t="s">
        <v>13585</v>
      </c>
    </row>
    <row r="13065" spans="5:5" x14ac:dyDescent="0.25">
      <c r="E13065" s="5" t="s">
        <v>13586</v>
      </c>
    </row>
    <row r="13066" spans="5:5" x14ac:dyDescent="0.25">
      <c r="E13066" s="5" t="s">
        <v>13587</v>
      </c>
    </row>
    <row r="13067" spans="5:5" x14ac:dyDescent="0.25">
      <c r="E13067" s="5" t="s">
        <v>13588</v>
      </c>
    </row>
    <row r="13068" spans="5:5" x14ac:dyDescent="0.25">
      <c r="E13068" s="5" t="s">
        <v>13589</v>
      </c>
    </row>
    <row r="13069" spans="5:5" x14ac:dyDescent="0.25">
      <c r="E13069" s="5" t="s">
        <v>13590</v>
      </c>
    </row>
    <row r="13070" spans="5:5" x14ac:dyDescent="0.25">
      <c r="E13070" s="5" t="s">
        <v>13591</v>
      </c>
    </row>
    <row r="13071" spans="5:5" x14ac:dyDescent="0.25">
      <c r="E13071" s="5" t="s">
        <v>13592</v>
      </c>
    </row>
    <row r="13072" spans="5:5" x14ac:dyDescent="0.25">
      <c r="E13072" s="5" t="s">
        <v>13593</v>
      </c>
    </row>
    <row r="13073" spans="5:5" x14ac:dyDescent="0.25">
      <c r="E13073" s="5" t="s">
        <v>13594</v>
      </c>
    </row>
    <row r="13074" spans="5:5" x14ac:dyDescent="0.25">
      <c r="E13074" s="5" t="s">
        <v>13595</v>
      </c>
    </row>
    <row r="13075" spans="5:5" x14ac:dyDescent="0.25">
      <c r="E13075" s="5" t="s">
        <v>13596</v>
      </c>
    </row>
    <row r="13076" spans="5:5" x14ac:dyDescent="0.25">
      <c r="E13076" s="5" t="s">
        <v>13597</v>
      </c>
    </row>
    <row r="13077" spans="5:5" x14ac:dyDescent="0.25">
      <c r="E13077" s="5" t="s">
        <v>13598</v>
      </c>
    </row>
    <row r="13078" spans="5:5" x14ac:dyDescent="0.25">
      <c r="E13078" s="5" t="s">
        <v>13599</v>
      </c>
    </row>
    <row r="13079" spans="5:5" x14ac:dyDescent="0.25">
      <c r="E13079" s="5" t="s">
        <v>13600</v>
      </c>
    </row>
    <row r="13080" spans="5:5" x14ac:dyDescent="0.25">
      <c r="E13080" s="5" t="s">
        <v>13601</v>
      </c>
    </row>
    <row r="13081" spans="5:5" x14ac:dyDescent="0.25">
      <c r="E13081" s="5" t="s">
        <v>13602</v>
      </c>
    </row>
    <row r="13082" spans="5:5" x14ac:dyDescent="0.25">
      <c r="E13082" s="5" t="s">
        <v>13603</v>
      </c>
    </row>
    <row r="13083" spans="5:5" x14ac:dyDescent="0.25">
      <c r="E13083" s="5" t="s">
        <v>13604</v>
      </c>
    </row>
    <row r="13084" spans="5:5" x14ac:dyDescent="0.25">
      <c r="E13084" s="5" t="s">
        <v>13605</v>
      </c>
    </row>
    <row r="13085" spans="5:5" x14ac:dyDescent="0.25">
      <c r="E13085" s="5" t="s">
        <v>13606</v>
      </c>
    </row>
    <row r="13086" spans="5:5" x14ac:dyDescent="0.25">
      <c r="E13086" s="5" t="s">
        <v>13607</v>
      </c>
    </row>
    <row r="13087" spans="5:5" x14ac:dyDescent="0.25">
      <c r="E13087" s="5" t="s">
        <v>13608</v>
      </c>
    </row>
    <row r="13088" spans="5:5" x14ac:dyDescent="0.25">
      <c r="E13088" s="5" t="s">
        <v>13609</v>
      </c>
    </row>
    <row r="13089" spans="5:5" x14ac:dyDescent="0.25">
      <c r="E13089" s="5" t="s">
        <v>13610</v>
      </c>
    </row>
    <row r="13090" spans="5:5" x14ac:dyDescent="0.25">
      <c r="E13090" s="5" t="s">
        <v>13611</v>
      </c>
    </row>
    <row r="13091" spans="5:5" x14ac:dyDescent="0.25">
      <c r="E13091" s="5" t="s">
        <v>13612</v>
      </c>
    </row>
    <row r="13092" spans="5:5" x14ac:dyDescent="0.25">
      <c r="E13092" s="5" t="s">
        <v>13613</v>
      </c>
    </row>
    <row r="13093" spans="5:5" x14ac:dyDescent="0.25">
      <c r="E13093" s="5" t="s">
        <v>13614</v>
      </c>
    </row>
    <row r="13094" spans="5:5" x14ac:dyDescent="0.25">
      <c r="E13094" s="5" t="s">
        <v>13615</v>
      </c>
    </row>
    <row r="13095" spans="5:5" x14ac:dyDescent="0.25">
      <c r="E13095" s="5" t="s">
        <v>13616</v>
      </c>
    </row>
    <row r="13096" spans="5:5" x14ac:dyDescent="0.25">
      <c r="E13096" s="5" t="s">
        <v>13617</v>
      </c>
    </row>
    <row r="13097" spans="5:5" x14ac:dyDescent="0.25">
      <c r="E13097" s="5" t="s">
        <v>13618</v>
      </c>
    </row>
    <row r="13098" spans="5:5" x14ac:dyDescent="0.25">
      <c r="E13098" s="5" t="s">
        <v>13619</v>
      </c>
    </row>
    <row r="13099" spans="5:5" x14ac:dyDescent="0.25">
      <c r="E13099" s="5" t="s">
        <v>13620</v>
      </c>
    </row>
    <row r="13100" spans="5:5" x14ac:dyDescent="0.25">
      <c r="E13100" s="5" t="s">
        <v>13621</v>
      </c>
    </row>
    <row r="13101" spans="5:5" x14ac:dyDescent="0.25">
      <c r="E13101" s="5" t="s">
        <v>13622</v>
      </c>
    </row>
    <row r="13102" spans="5:5" x14ac:dyDescent="0.25">
      <c r="E13102" s="5" t="s">
        <v>13623</v>
      </c>
    </row>
    <row r="13103" spans="5:5" x14ac:dyDescent="0.25">
      <c r="E13103" s="5" t="s">
        <v>13624</v>
      </c>
    </row>
    <row r="13104" spans="5:5" x14ac:dyDescent="0.25">
      <c r="E13104" s="5" t="s">
        <v>13625</v>
      </c>
    </row>
    <row r="13105" spans="5:5" x14ac:dyDescent="0.25">
      <c r="E13105" s="5" t="s">
        <v>13626</v>
      </c>
    </row>
    <row r="13106" spans="5:5" x14ac:dyDescent="0.25">
      <c r="E13106" s="5" t="s">
        <v>13627</v>
      </c>
    </row>
    <row r="13107" spans="5:5" x14ac:dyDescent="0.25">
      <c r="E13107" s="5" t="s">
        <v>13628</v>
      </c>
    </row>
    <row r="13108" spans="5:5" x14ac:dyDescent="0.25">
      <c r="E13108" s="5" t="s">
        <v>13629</v>
      </c>
    </row>
    <row r="13109" spans="5:5" x14ac:dyDescent="0.25">
      <c r="E13109" s="5" t="s">
        <v>13630</v>
      </c>
    </row>
    <row r="13110" spans="5:5" x14ac:dyDescent="0.25">
      <c r="E13110" s="5" t="s">
        <v>13631</v>
      </c>
    </row>
    <row r="13111" spans="5:5" x14ac:dyDescent="0.25">
      <c r="E13111" s="5" t="s">
        <v>13632</v>
      </c>
    </row>
    <row r="13112" spans="5:5" x14ac:dyDescent="0.25">
      <c r="E13112" s="5" t="s">
        <v>13633</v>
      </c>
    </row>
    <row r="13113" spans="5:5" x14ac:dyDescent="0.25">
      <c r="E13113" s="5" t="s">
        <v>13634</v>
      </c>
    </row>
    <row r="13114" spans="5:5" x14ac:dyDescent="0.25">
      <c r="E13114" s="5" t="s">
        <v>13635</v>
      </c>
    </row>
    <row r="13115" spans="5:5" x14ac:dyDescent="0.25">
      <c r="E13115" s="5" t="s">
        <v>13636</v>
      </c>
    </row>
    <row r="13116" spans="5:5" x14ac:dyDescent="0.25">
      <c r="E13116" s="5" t="s">
        <v>13637</v>
      </c>
    </row>
    <row r="13117" spans="5:5" x14ac:dyDescent="0.25">
      <c r="E13117" s="5" t="s">
        <v>13638</v>
      </c>
    </row>
    <row r="13118" spans="5:5" x14ac:dyDescent="0.25">
      <c r="E13118" s="5" t="s">
        <v>13639</v>
      </c>
    </row>
    <row r="13119" spans="5:5" x14ac:dyDescent="0.25">
      <c r="E13119" s="5" t="s">
        <v>13640</v>
      </c>
    </row>
    <row r="13120" spans="5:5" x14ac:dyDescent="0.25">
      <c r="E13120" s="5" t="s">
        <v>13641</v>
      </c>
    </row>
    <row r="13121" spans="5:5" x14ac:dyDescent="0.25">
      <c r="E13121" s="5" t="s">
        <v>13642</v>
      </c>
    </row>
    <row r="13122" spans="5:5" x14ac:dyDescent="0.25">
      <c r="E13122" s="5" t="s">
        <v>13643</v>
      </c>
    </row>
    <row r="13123" spans="5:5" x14ac:dyDescent="0.25">
      <c r="E13123" s="5" t="s">
        <v>13644</v>
      </c>
    </row>
    <row r="13124" spans="5:5" x14ac:dyDescent="0.25">
      <c r="E13124" s="5" t="s">
        <v>13645</v>
      </c>
    </row>
    <row r="13125" spans="5:5" x14ac:dyDescent="0.25">
      <c r="E13125" s="5" t="s">
        <v>13646</v>
      </c>
    </row>
    <row r="13126" spans="5:5" x14ac:dyDescent="0.25">
      <c r="E13126" s="5" t="s">
        <v>13647</v>
      </c>
    </row>
    <row r="13127" spans="5:5" x14ac:dyDescent="0.25">
      <c r="E13127" s="5" t="s">
        <v>13648</v>
      </c>
    </row>
    <row r="13128" spans="5:5" x14ac:dyDescent="0.25">
      <c r="E13128" s="5" t="s">
        <v>13649</v>
      </c>
    </row>
    <row r="13129" spans="5:5" x14ac:dyDescent="0.25">
      <c r="E13129" s="5" t="s">
        <v>13650</v>
      </c>
    </row>
    <row r="13130" spans="5:5" x14ac:dyDescent="0.25">
      <c r="E13130" s="5" t="s">
        <v>13651</v>
      </c>
    </row>
    <row r="13131" spans="5:5" x14ac:dyDescent="0.25">
      <c r="E13131" s="5" t="s">
        <v>13652</v>
      </c>
    </row>
    <row r="13132" spans="5:5" x14ac:dyDescent="0.25">
      <c r="E13132" s="5" t="s">
        <v>13653</v>
      </c>
    </row>
    <row r="13133" spans="5:5" x14ac:dyDescent="0.25">
      <c r="E13133" s="5" t="s">
        <v>13654</v>
      </c>
    </row>
    <row r="13134" spans="5:5" x14ac:dyDescent="0.25">
      <c r="E13134" s="5" t="s">
        <v>13655</v>
      </c>
    </row>
    <row r="13135" spans="5:5" x14ac:dyDescent="0.25">
      <c r="E13135" s="5" t="s">
        <v>13656</v>
      </c>
    </row>
    <row r="13136" spans="5:5" x14ac:dyDescent="0.25">
      <c r="E13136" s="5" t="s">
        <v>13657</v>
      </c>
    </row>
    <row r="13137" spans="5:5" x14ac:dyDescent="0.25">
      <c r="E13137" s="5" t="s">
        <v>13658</v>
      </c>
    </row>
    <row r="13138" spans="5:5" x14ac:dyDescent="0.25">
      <c r="E13138" s="5" t="s">
        <v>13659</v>
      </c>
    </row>
    <row r="13139" spans="5:5" x14ac:dyDescent="0.25">
      <c r="E13139" s="5" t="s">
        <v>13660</v>
      </c>
    </row>
    <row r="13140" spans="5:5" x14ac:dyDescent="0.25">
      <c r="E13140" s="5" t="s">
        <v>13661</v>
      </c>
    </row>
    <row r="13141" spans="5:5" x14ac:dyDescent="0.25">
      <c r="E13141" s="5" t="s">
        <v>13662</v>
      </c>
    </row>
    <row r="13142" spans="5:5" x14ac:dyDescent="0.25">
      <c r="E13142" s="5" t="s">
        <v>13663</v>
      </c>
    </row>
    <row r="13143" spans="5:5" x14ac:dyDescent="0.25">
      <c r="E13143" s="5" t="s">
        <v>13664</v>
      </c>
    </row>
    <row r="13144" spans="5:5" x14ac:dyDescent="0.25">
      <c r="E13144" s="5" t="s">
        <v>13665</v>
      </c>
    </row>
    <row r="13145" spans="5:5" x14ac:dyDescent="0.25">
      <c r="E13145" s="5" t="s">
        <v>13666</v>
      </c>
    </row>
    <row r="13146" spans="5:5" x14ac:dyDescent="0.25">
      <c r="E13146" s="5" t="s">
        <v>13667</v>
      </c>
    </row>
    <row r="13147" spans="5:5" x14ac:dyDescent="0.25">
      <c r="E13147" s="5" t="s">
        <v>13668</v>
      </c>
    </row>
    <row r="13148" spans="5:5" x14ac:dyDescent="0.25">
      <c r="E13148" s="5" t="s">
        <v>13669</v>
      </c>
    </row>
    <row r="13149" spans="5:5" x14ac:dyDescent="0.25">
      <c r="E13149" s="5" t="s">
        <v>13670</v>
      </c>
    </row>
    <row r="13150" spans="5:5" x14ac:dyDescent="0.25">
      <c r="E13150" s="5" t="s">
        <v>13671</v>
      </c>
    </row>
    <row r="13151" spans="5:5" x14ac:dyDescent="0.25">
      <c r="E13151" s="5" t="s">
        <v>13672</v>
      </c>
    </row>
    <row r="13152" spans="5:5" x14ac:dyDescent="0.25">
      <c r="E13152" s="5" t="s">
        <v>13673</v>
      </c>
    </row>
    <row r="13153" spans="5:5" x14ac:dyDescent="0.25">
      <c r="E13153" s="5" t="s">
        <v>13674</v>
      </c>
    </row>
    <row r="13154" spans="5:5" x14ac:dyDescent="0.25">
      <c r="E13154" s="5" t="s">
        <v>13675</v>
      </c>
    </row>
    <row r="13155" spans="5:5" x14ac:dyDescent="0.25">
      <c r="E13155" s="5" t="s">
        <v>13676</v>
      </c>
    </row>
    <row r="13156" spans="5:5" x14ac:dyDescent="0.25">
      <c r="E13156" s="5" t="s">
        <v>13677</v>
      </c>
    </row>
    <row r="13157" spans="5:5" x14ac:dyDescent="0.25">
      <c r="E13157" s="5" t="s">
        <v>13678</v>
      </c>
    </row>
    <row r="13158" spans="5:5" x14ac:dyDescent="0.25">
      <c r="E13158" s="5" t="s">
        <v>13679</v>
      </c>
    </row>
    <row r="13159" spans="5:5" x14ac:dyDescent="0.25">
      <c r="E13159" s="5" t="s">
        <v>13680</v>
      </c>
    </row>
    <row r="13160" spans="5:5" x14ac:dyDescent="0.25">
      <c r="E13160" s="5" t="s">
        <v>13681</v>
      </c>
    </row>
    <row r="13161" spans="5:5" x14ac:dyDescent="0.25">
      <c r="E13161" s="5" t="s">
        <v>13682</v>
      </c>
    </row>
    <row r="13162" spans="5:5" x14ac:dyDescent="0.25">
      <c r="E13162" s="5" t="s">
        <v>13683</v>
      </c>
    </row>
    <row r="13163" spans="5:5" x14ac:dyDescent="0.25">
      <c r="E13163" s="5" t="s">
        <v>13684</v>
      </c>
    </row>
    <row r="13164" spans="5:5" x14ac:dyDescent="0.25">
      <c r="E13164" s="5" t="s">
        <v>13685</v>
      </c>
    </row>
    <row r="13165" spans="5:5" x14ac:dyDescent="0.25">
      <c r="E13165" s="5" t="s">
        <v>13686</v>
      </c>
    </row>
    <row r="13166" spans="5:5" x14ac:dyDescent="0.25">
      <c r="E13166" s="5" t="s">
        <v>13687</v>
      </c>
    </row>
    <row r="13167" spans="5:5" x14ac:dyDescent="0.25">
      <c r="E13167" s="5" t="s">
        <v>13688</v>
      </c>
    </row>
    <row r="13168" spans="5:5" x14ac:dyDescent="0.25">
      <c r="E13168" s="5" t="s">
        <v>13689</v>
      </c>
    </row>
    <row r="13169" spans="5:5" x14ac:dyDescent="0.25">
      <c r="E13169" s="5" t="s">
        <v>13690</v>
      </c>
    </row>
    <row r="13170" spans="5:5" x14ac:dyDescent="0.25">
      <c r="E13170" s="5" t="s">
        <v>13691</v>
      </c>
    </row>
    <row r="13171" spans="5:5" x14ac:dyDescent="0.25">
      <c r="E13171" s="5" t="s">
        <v>13692</v>
      </c>
    </row>
    <row r="13172" spans="5:5" x14ac:dyDescent="0.25">
      <c r="E13172" s="5" t="s">
        <v>13693</v>
      </c>
    </row>
    <row r="13173" spans="5:5" x14ac:dyDescent="0.25">
      <c r="E13173" s="5" t="s">
        <v>13694</v>
      </c>
    </row>
    <row r="13174" spans="5:5" x14ac:dyDescent="0.25">
      <c r="E13174" s="5" t="s">
        <v>13695</v>
      </c>
    </row>
    <row r="13175" spans="5:5" x14ac:dyDescent="0.25">
      <c r="E13175" s="5" t="s">
        <v>13696</v>
      </c>
    </row>
    <row r="13176" spans="5:5" x14ac:dyDescent="0.25">
      <c r="E13176" s="5" t="s">
        <v>13697</v>
      </c>
    </row>
    <row r="13177" spans="5:5" x14ac:dyDescent="0.25">
      <c r="E13177" s="5" t="s">
        <v>13698</v>
      </c>
    </row>
    <row r="13178" spans="5:5" x14ac:dyDescent="0.25">
      <c r="E13178" s="5" t="s">
        <v>13699</v>
      </c>
    </row>
    <row r="13179" spans="5:5" x14ac:dyDescent="0.25">
      <c r="E13179" s="5" t="s">
        <v>13700</v>
      </c>
    </row>
    <row r="13180" spans="5:5" x14ac:dyDescent="0.25">
      <c r="E13180" s="5" t="s">
        <v>13701</v>
      </c>
    </row>
    <row r="13181" spans="5:5" x14ac:dyDescent="0.25">
      <c r="E13181" s="5" t="s">
        <v>13702</v>
      </c>
    </row>
    <row r="13182" spans="5:5" x14ac:dyDescent="0.25">
      <c r="E13182" s="5" t="s">
        <v>13703</v>
      </c>
    </row>
    <row r="13183" spans="5:5" x14ac:dyDescent="0.25">
      <c r="E13183" s="5" t="s">
        <v>13704</v>
      </c>
    </row>
    <row r="13184" spans="5:5" x14ac:dyDescent="0.25">
      <c r="E13184" s="5" t="s">
        <v>13705</v>
      </c>
    </row>
    <row r="13185" spans="5:5" x14ac:dyDescent="0.25">
      <c r="E13185" s="5" t="s">
        <v>13706</v>
      </c>
    </row>
    <row r="13186" spans="5:5" x14ac:dyDescent="0.25">
      <c r="E13186" s="5" t="s">
        <v>13707</v>
      </c>
    </row>
    <row r="13187" spans="5:5" x14ac:dyDescent="0.25">
      <c r="E13187" s="5" t="s">
        <v>13708</v>
      </c>
    </row>
    <row r="13188" spans="5:5" x14ac:dyDescent="0.25">
      <c r="E13188" s="5" t="s">
        <v>13709</v>
      </c>
    </row>
    <row r="13189" spans="5:5" x14ac:dyDescent="0.25">
      <c r="E13189" s="5" t="s">
        <v>13710</v>
      </c>
    </row>
    <row r="13190" spans="5:5" x14ac:dyDescent="0.25">
      <c r="E13190" s="5" t="s">
        <v>13711</v>
      </c>
    </row>
    <row r="13191" spans="5:5" x14ac:dyDescent="0.25">
      <c r="E13191" s="5" t="s">
        <v>13712</v>
      </c>
    </row>
    <row r="13192" spans="5:5" x14ac:dyDescent="0.25">
      <c r="E13192" s="5" t="s">
        <v>13713</v>
      </c>
    </row>
    <row r="13193" spans="5:5" x14ac:dyDescent="0.25">
      <c r="E13193" s="5" t="s">
        <v>13714</v>
      </c>
    </row>
    <row r="13194" spans="5:5" x14ac:dyDescent="0.25">
      <c r="E13194" s="5" t="s">
        <v>13715</v>
      </c>
    </row>
    <row r="13195" spans="5:5" x14ac:dyDescent="0.25">
      <c r="E13195" s="5" t="s">
        <v>13716</v>
      </c>
    </row>
    <row r="13196" spans="5:5" x14ac:dyDescent="0.25">
      <c r="E13196" s="5" t="s">
        <v>13717</v>
      </c>
    </row>
    <row r="13197" spans="5:5" x14ac:dyDescent="0.25">
      <c r="E13197" s="5" t="s">
        <v>13718</v>
      </c>
    </row>
    <row r="13198" spans="5:5" x14ac:dyDescent="0.25">
      <c r="E13198" s="5" t="s">
        <v>13719</v>
      </c>
    </row>
    <row r="13199" spans="5:5" x14ac:dyDescent="0.25">
      <c r="E13199" s="5" t="s">
        <v>13720</v>
      </c>
    </row>
    <row r="13200" spans="5:5" x14ac:dyDescent="0.25">
      <c r="E13200" s="5" t="s">
        <v>13721</v>
      </c>
    </row>
    <row r="13201" spans="5:5" x14ac:dyDescent="0.25">
      <c r="E13201" s="5" t="s">
        <v>13722</v>
      </c>
    </row>
    <row r="13202" spans="5:5" x14ac:dyDescent="0.25">
      <c r="E13202" s="5" t="s">
        <v>13723</v>
      </c>
    </row>
    <row r="13203" spans="5:5" x14ac:dyDescent="0.25">
      <c r="E13203" s="5" t="s">
        <v>13724</v>
      </c>
    </row>
    <row r="13204" spans="5:5" x14ac:dyDescent="0.25">
      <c r="E13204" s="5" t="s">
        <v>13725</v>
      </c>
    </row>
    <row r="13205" spans="5:5" x14ac:dyDescent="0.25">
      <c r="E13205" s="5" t="s">
        <v>13726</v>
      </c>
    </row>
    <row r="13206" spans="5:5" x14ac:dyDescent="0.25">
      <c r="E13206" s="5" t="s">
        <v>13727</v>
      </c>
    </row>
    <row r="13207" spans="5:5" x14ac:dyDescent="0.25">
      <c r="E13207" s="5" t="s">
        <v>13728</v>
      </c>
    </row>
    <row r="13208" spans="5:5" x14ac:dyDescent="0.25">
      <c r="E13208" s="5" t="s">
        <v>13729</v>
      </c>
    </row>
    <row r="13209" spans="5:5" x14ac:dyDescent="0.25">
      <c r="E13209" s="5" t="s">
        <v>13730</v>
      </c>
    </row>
    <row r="13210" spans="5:5" x14ac:dyDescent="0.25">
      <c r="E13210" s="5" t="s">
        <v>13731</v>
      </c>
    </row>
    <row r="13211" spans="5:5" x14ac:dyDescent="0.25">
      <c r="E13211" s="5" t="s">
        <v>13732</v>
      </c>
    </row>
    <row r="13212" spans="5:5" x14ac:dyDescent="0.25">
      <c r="E13212" s="5" t="s">
        <v>13733</v>
      </c>
    </row>
    <row r="13213" spans="5:5" x14ac:dyDescent="0.25">
      <c r="E13213" s="5" t="s">
        <v>13734</v>
      </c>
    </row>
    <row r="13214" spans="5:5" x14ac:dyDescent="0.25">
      <c r="E13214" s="5" t="s">
        <v>13735</v>
      </c>
    </row>
    <row r="13215" spans="5:5" x14ac:dyDescent="0.25">
      <c r="E13215" s="5" t="s">
        <v>13736</v>
      </c>
    </row>
    <row r="13216" spans="5:5" x14ac:dyDescent="0.25">
      <c r="E13216" s="5" t="s">
        <v>13737</v>
      </c>
    </row>
    <row r="13217" spans="5:5" x14ac:dyDescent="0.25">
      <c r="E13217" s="5" t="s">
        <v>13738</v>
      </c>
    </row>
    <row r="13218" spans="5:5" x14ac:dyDescent="0.25">
      <c r="E13218" s="5" t="s">
        <v>13739</v>
      </c>
    </row>
    <row r="13219" spans="5:5" x14ac:dyDescent="0.25">
      <c r="E13219" s="5" t="s">
        <v>13740</v>
      </c>
    </row>
    <row r="13220" spans="5:5" x14ac:dyDescent="0.25">
      <c r="E13220" s="5" t="s">
        <v>13741</v>
      </c>
    </row>
    <row r="13221" spans="5:5" x14ac:dyDescent="0.25">
      <c r="E13221" s="5" t="s">
        <v>13742</v>
      </c>
    </row>
    <row r="13222" spans="5:5" x14ac:dyDescent="0.25">
      <c r="E13222" s="5" t="s">
        <v>13743</v>
      </c>
    </row>
    <row r="13223" spans="5:5" x14ac:dyDescent="0.25">
      <c r="E13223" s="5" t="s">
        <v>13744</v>
      </c>
    </row>
    <row r="13224" spans="5:5" x14ac:dyDescent="0.25">
      <c r="E13224" s="5" t="s">
        <v>13745</v>
      </c>
    </row>
    <row r="13225" spans="5:5" x14ac:dyDescent="0.25">
      <c r="E13225" s="5" t="s">
        <v>13746</v>
      </c>
    </row>
    <row r="13226" spans="5:5" x14ac:dyDescent="0.25">
      <c r="E13226" s="5" t="s">
        <v>13747</v>
      </c>
    </row>
    <row r="13227" spans="5:5" x14ac:dyDescent="0.25">
      <c r="E13227" s="5" t="s">
        <v>13748</v>
      </c>
    </row>
    <row r="13228" spans="5:5" x14ac:dyDescent="0.25">
      <c r="E13228" s="5" t="s">
        <v>13749</v>
      </c>
    </row>
    <row r="13229" spans="5:5" x14ac:dyDescent="0.25">
      <c r="E13229" s="5" t="s">
        <v>13750</v>
      </c>
    </row>
    <row r="13230" spans="5:5" x14ac:dyDescent="0.25">
      <c r="E13230" s="5" t="s">
        <v>13751</v>
      </c>
    </row>
    <row r="13231" spans="5:5" x14ac:dyDescent="0.25">
      <c r="E13231" s="5" t="s">
        <v>13752</v>
      </c>
    </row>
    <row r="13232" spans="5:5" x14ac:dyDescent="0.25">
      <c r="E13232" s="5" t="s">
        <v>13753</v>
      </c>
    </row>
    <row r="13233" spans="5:5" x14ac:dyDescent="0.25">
      <c r="E13233" s="5" t="s">
        <v>13754</v>
      </c>
    </row>
    <row r="13234" spans="5:5" x14ac:dyDescent="0.25">
      <c r="E13234" s="5" t="s">
        <v>13755</v>
      </c>
    </row>
    <row r="13235" spans="5:5" x14ac:dyDescent="0.25">
      <c r="E13235" s="5" t="s">
        <v>13756</v>
      </c>
    </row>
    <row r="13236" spans="5:5" x14ac:dyDescent="0.25">
      <c r="E13236" s="5" t="s">
        <v>13757</v>
      </c>
    </row>
    <row r="13237" spans="5:5" x14ac:dyDescent="0.25">
      <c r="E13237" s="5" t="s">
        <v>13758</v>
      </c>
    </row>
    <row r="13238" spans="5:5" x14ac:dyDescent="0.25">
      <c r="E13238" s="5" t="s">
        <v>13759</v>
      </c>
    </row>
    <row r="13239" spans="5:5" x14ac:dyDescent="0.25">
      <c r="E13239" s="5" t="s">
        <v>13760</v>
      </c>
    </row>
    <row r="13240" spans="5:5" x14ac:dyDescent="0.25">
      <c r="E13240" s="5" t="s">
        <v>13761</v>
      </c>
    </row>
    <row r="13241" spans="5:5" x14ac:dyDescent="0.25">
      <c r="E13241" s="5" t="s">
        <v>13762</v>
      </c>
    </row>
    <row r="13242" spans="5:5" x14ac:dyDescent="0.25">
      <c r="E13242" s="5" t="s">
        <v>13763</v>
      </c>
    </row>
    <row r="13243" spans="5:5" x14ac:dyDescent="0.25">
      <c r="E13243" s="5" t="s">
        <v>13764</v>
      </c>
    </row>
    <row r="13244" spans="5:5" x14ac:dyDescent="0.25">
      <c r="E13244" s="5" t="s">
        <v>13765</v>
      </c>
    </row>
    <row r="13245" spans="5:5" x14ac:dyDescent="0.25">
      <c r="E13245" s="5" t="s">
        <v>13766</v>
      </c>
    </row>
    <row r="13246" spans="5:5" x14ac:dyDescent="0.25">
      <c r="E13246" s="5" t="s">
        <v>13767</v>
      </c>
    </row>
    <row r="13247" spans="5:5" x14ac:dyDescent="0.25">
      <c r="E13247" s="5" t="s">
        <v>13768</v>
      </c>
    </row>
    <row r="13248" spans="5:5" x14ac:dyDescent="0.25">
      <c r="E13248" s="5" t="s">
        <v>13769</v>
      </c>
    </row>
    <row r="13249" spans="5:5" x14ac:dyDescent="0.25">
      <c r="E13249" s="5" t="s">
        <v>13770</v>
      </c>
    </row>
    <row r="13250" spans="5:5" x14ac:dyDescent="0.25">
      <c r="E13250" s="5" t="s">
        <v>13771</v>
      </c>
    </row>
    <row r="13251" spans="5:5" x14ac:dyDescent="0.25">
      <c r="E13251" s="5" t="s">
        <v>13772</v>
      </c>
    </row>
    <row r="13252" spans="5:5" x14ac:dyDescent="0.25">
      <c r="E13252" s="5" t="s">
        <v>13773</v>
      </c>
    </row>
    <row r="13253" spans="5:5" x14ac:dyDescent="0.25">
      <c r="E13253" s="5" t="s">
        <v>13774</v>
      </c>
    </row>
    <row r="13254" spans="5:5" x14ac:dyDescent="0.25">
      <c r="E13254" s="5" t="s">
        <v>13775</v>
      </c>
    </row>
    <row r="13255" spans="5:5" x14ac:dyDescent="0.25">
      <c r="E13255" s="5" t="s">
        <v>13776</v>
      </c>
    </row>
    <row r="13256" spans="5:5" x14ac:dyDescent="0.25">
      <c r="E13256" s="5" t="s">
        <v>13777</v>
      </c>
    </row>
    <row r="13257" spans="5:5" x14ac:dyDescent="0.25">
      <c r="E13257" s="5" t="s">
        <v>13778</v>
      </c>
    </row>
    <row r="13258" spans="5:5" x14ac:dyDescent="0.25">
      <c r="E13258" s="5" t="s">
        <v>13779</v>
      </c>
    </row>
    <row r="13259" spans="5:5" x14ac:dyDescent="0.25">
      <c r="E13259" s="5" t="s">
        <v>13780</v>
      </c>
    </row>
    <row r="13260" spans="5:5" x14ac:dyDescent="0.25">
      <c r="E13260" s="5" t="s">
        <v>13781</v>
      </c>
    </row>
    <row r="13261" spans="5:5" x14ac:dyDescent="0.25">
      <c r="E13261" s="5" t="s">
        <v>13782</v>
      </c>
    </row>
    <row r="13262" spans="5:5" x14ac:dyDescent="0.25">
      <c r="E13262" s="5" t="s">
        <v>13783</v>
      </c>
    </row>
    <row r="13263" spans="5:5" x14ac:dyDescent="0.25">
      <c r="E13263" s="5" t="s">
        <v>13784</v>
      </c>
    </row>
    <row r="13264" spans="5:5" x14ac:dyDescent="0.25">
      <c r="E13264" s="5" t="s">
        <v>13785</v>
      </c>
    </row>
    <row r="13265" spans="5:5" x14ac:dyDescent="0.25">
      <c r="E13265" s="5" t="s">
        <v>13786</v>
      </c>
    </row>
    <row r="13266" spans="5:5" x14ac:dyDescent="0.25">
      <c r="E13266" s="5" t="s">
        <v>13787</v>
      </c>
    </row>
    <row r="13267" spans="5:5" x14ac:dyDescent="0.25">
      <c r="E13267" s="5" t="s">
        <v>13788</v>
      </c>
    </row>
    <row r="13268" spans="5:5" x14ac:dyDescent="0.25">
      <c r="E13268" s="5" t="s">
        <v>13789</v>
      </c>
    </row>
    <row r="13269" spans="5:5" x14ac:dyDescent="0.25">
      <c r="E13269" s="5" t="s">
        <v>13790</v>
      </c>
    </row>
    <row r="13270" spans="5:5" x14ac:dyDescent="0.25">
      <c r="E13270" s="5" t="s">
        <v>13791</v>
      </c>
    </row>
    <row r="13271" spans="5:5" x14ac:dyDescent="0.25">
      <c r="E13271" s="5" t="s">
        <v>13792</v>
      </c>
    </row>
    <row r="13272" spans="5:5" x14ac:dyDescent="0.25">
      <c r="E13272" s="5" t="s">
        <v>13793</v>
      </c>
    </row>
    <row r="13273" spans="5:5" x14ac:dyDescent="0.25">
      <c r="E13273" s="5" t="s">
        <v>13794</v>
      </c>
    </row>
    <row r="13274" spans="5:5" x14ac:dyDescent="0.25">
      <c r="E13274" s="5" t="s">
        <v>13795</v>
      </c>
    </row>
    <row r="13275" spans="5:5" x14ac:dyDescent="0.25">
      <c r="E13275" s="5" t="s">
        <v>13796</v>
      </c>
    </row>
    <row r="13276" spans="5:5" x14ac:dyDescent="0.25">
      <c r="E13276" s="5" t="s">
        <v>13797</v>
      </c>
    </row>
    <row r="13277" spans="5:5" x14ac:dyDescent="0.25">
      <c r="E13277" s="5" t="s">
        <v>13798</v>
      </c>
    </row>
    <row r="13278" spans="5:5" x14ac:dyDescent="0.25">
      <c r="E13278" s="5" t="s">
        <v>13799</v>
      </c>
    </row>
    <row r="13279" spans="5:5" x14ac:dyDescent="0.25">
      <c r="E13279" s="5" t="s">
        <v>13800</v>
      </c>
    </row>
    <row r="13280" spans="5:5" x14ac:dyDescent="0.25">
      <c r="E13280" s="5" t="s">
        <v>13801</v>
      </c>
    </row>
    <row r="13281" spans="5:5" x14ac:dyDescent="0.25">
      <c r="E13281" s="5" t="s">
        <v>13802</v>
      </c>
    </row>
    <row r="13282" spans="5:5" x14ac:dyDescent="0.25">
      <c r="E13282" s="5" t="s">
        <v>13803</v>
      </c>
    </row>
    <row r="13283" spans="5:5" x14ac:dyDescent="0.25">
      <c r="E13283" s="5" t="s">
        <v>13804</v>
      </c>
    </row>
    <row r="13284" spans="5:5" x14ac:dyDescent="0.25">
      <c r="E13284" s="5" t="s">
        <v>13805</v>
      </c>
    </row>
    <row r="13285" spans="5:5" x14ac:dyDescent="0.25">
      <c r="E13285" s="5" t="s">
        <v>13806</v>
      </c>
    </row>
    <row r="13286" spans="5:5" x14ac:dyDescent="0.25">
      <c r="E13286" s="5" t="s">
        <v>13807</v>
      </c>
    </row>
    <row r="13287" spans="5:5" x14ac:dyDescent="0.25">
      <c r="E13287" s="5" t="s">
        <v>13808</v>
      </c>
    </row>
    <row r="13288" spans="5:5" x14ac:dyDescent="0.25">
      <c r="E13288" s="5" t="s">
        <v>13809</v>
      </c>
    </row>
    <row r="13289" spans="5:5" x14ac:dyDescent="0.25">
      <c r="E13289" s="5" t="s">
        <v>13810</v>
      </c>
    </row>
    <row r="13290" spans="5:5" x14ac:dyDescent="0.25">
      <c r="E13290" s="5" t="s">
        <v>13811</v>
      </c>
    </row>
    <row r="13291" spans="5:5" x14ac:dyDescent="0.25">
      <c r="E13291" s="5" t="s">
        <v>13812</v>
      </c>
    </row>
    <row r="13292" spans="5:5" x14ac:dyDescent="0.25">
      <c r="E13292" s="5" t="s">
        <v>13813</v>
      </c>
    </row>
    <row r="13293" spans="5:5" x14ac:dyDescent="0.25">
      <c r="E13293" s="5" t="s">
        <v>13814</v>
      </c>
    </row>
    <row r="13294" spans="5:5" x14ac:dyDescent="0.25">
      <c r="E13294" s="5" t="s">
        <v>13815</v>
      </c>
    </row>
    <row r="13295" spans="5:5" x14ac:dyDescent="0.25">
      <c r="E13295" s="5" t="s">
        <v>13816</v>
      </c>
    </row>
    <row r="13296" spans="5:5" x14ac:dyDescent="0.25">
      <c r="E13296" s="5" t="s">
        <v>13817</v>
      </c>
    </row>
    <row r="13297" spans="5:5" x14ac:dyDescent="0.25">
      <c r="E13297" s="5" t="s">
        <v>13818</v>
      </c>
    </row>
    <row r="13298" spans="5:5" x14ac:dyDescent="0.25">
      <c r="E13298" s="5" t="s">
        <v>13819</v>
      </c>
    </row>
    <row r="13299" spans="5:5" x14ac:dyDescent="0.25">
      <c r="E13299" s="5" t="s">
        <v>13820</v>
      </c>
    </row>
    <row r="13300" spans="5:5" x14ac:dyDescent="0.25">
      <c r="E13300" s="5" t="s">
        <v>13821</v>
      </c>
    </row>
    <row r="13301" spans="5:5" x14ac:dyDescent="0.25">
      <c r="E13301" s="5" t="s">
        <v>13822</v>
      </c>
    </row>
    <row r="13302" spans="5:5" x14ac:dyDescent="0.25">
      <c r="E13302" s="5" t="s">
        <v>13823</v>
      </c>
    </row>
    <row r="13303" spans="5:5" x14ac:dyDescent="0.25">
      <c r="E13303" s="5" t="s">
        <v>13824</v>
      </c>
    </row>
    <row r="13304" spans="5:5" x14ac:dyDescent="0.25">
      <c r="E13304" s="5" t="s">
        <v>13825</v>
      </c>
    </row>
    <row r="13305" spans="5:5" x14ac:dyDescent="0.25">
      <c r="E13305" s="5" t="s">
        <v>13826</v>
      </c>
    </row>
    <row r="13306" spans="5:5" x14ac:dyDescent="0.25">
      <c r="E13306" s="5" t="s">
        <v>13827</v>
      </c>
    </row>
    <row r="13307" spans="5:5" x14ac:dyDescent="0.25">
      <c r="E13307" s="5" t="s">
        <v>13828</v>
      </c>
    </row>
    <row r="13308" spans="5:5" x14ac:dyDescent="0.25">
      <c r="E13308" s="5" t="s">
        <v>13829</v>
      </c>
    </row>
    <row r="13309" spans="5:5" x14ac:dyDescent="0.25">
      <c r="E13309" s="5" t="s">
        <v>13830</v>
      </c>
    </row>
    <row r="13310" spans="5:5" x14ac:dyDescent="0.25">
      <c r="E13310" s="5" t="s">
        <v>13831</v>
      </c>
    </row>
    <row r="13311" spans="5:5" x14ac:dyDescent="0.25">
      <c r="E13311" s="5" t="s">
        <v>13832</v>
      </c>
    </row>
    <row r="13312" spans="5:5" x14ac:dyDescent="0.25">
      <c r="E13312" s="5" t="s">
        <v>13833</v>
      </c>
    </row>
    <row r="13313" spans="5:5" x14ac:dyDescent="0.25">
      <c r="E13313" s="5" t="s">
        <v>13834</v>
      </c>
    </row>
    <row r="13314" spans="5:5" x14ac:dyDescent="0.25">
      <c r="E13314" s="5" t="s">
        <v>13835</v>
      </c>
    </row>
    <row r="13315" spans="5:5" x14ac:dyDescent="0.25">
      <c r="E13315" s="5" t="s">
        <v>13836</v>
      </c>
    </row>
    <row r="13316" spans="5:5" x14ac:dyDescent="0.25">
      <c r="E13316" s="5" t="s">
        <v>13837</v>
      </c>
    </row>
    <row r="13317" spans="5:5" x14ac:dyDescent="0.25">
      <c r="E13317" s="5" t="s">
        <v>13838</v>
      </c>
    </row>
    <row r="13318" spans="5:5" x14ac:dyDescent="0.25">
      <c r="E13318" s="5" t="s">
        <v>13839</v>
      </c>
    </row>
    <row r="13319" spans="5:5" x14ac:dyDescent="0.25">
      <c r="E13319" s="5" t="s">
        <v>13840</v>
      </c>
    </row>
    <row r="13320" spans="5:5" x14ac:dyDescent="0.25">
      <c r="E13320" s="5" t="s">
        <v>13841</v>
      </c>
    </row>
    <row r="13321" spans="5:5" x14ac:dyDescent="0.25">
      <c r="E13321" s="5" t="s">
        <v>13842</v>
      </c>
    </row>
    <row r="13322" spans="5:5" x14ac:dyDescent="0.25">
      <c r="E13322" s="5" t="s">
        <v>13843</v>
      </c>
    </row>
    <row r="13323" spans="5:5" x14ac:dyDescent="0.25">
      <c r="E13323" s="5" t="s">
        <v>13844</v>
      </c>
    </row>
    <row r="13324" spans="5:5" x14ac:dyDescent="0.25">
      <c r="E13324" s="5" t="s">
        <v>13845</v>
      </c>
    </row>
    <row r="13325" spans="5:5" x14ac:dyDescent="0.25">
      <c r="E13325" s="5" t="s">
        <v>13846</v>
      </c>
    </row>
    <row r="13326" spans="5:5" x14ac:dyDescent="0.25">
      <c r="E13326" s="5" t="s">
        <v>13847</v>
      </c>
    </row>
    <row r="13327" spans="5:5" x14ac:dyDescent="0.25">
      <c r="E13327" s="5" t="s">
        <v>13848</v>
      </c>
    </row>
    <row r="13328" spans="5:5" x14ac:dyDescent="0.25">
      <c r="E13328" s="5" t="s">
        <v>13849</v>
      </c>
    </row>
    <row r="13329" spans="5:5" x14ac:dyDescent="0.25">
      <c r="E13329" s="5" t="s">
        <v>13850</v>
      </c>
    </row>
    <row r="13330" spans="5:5" x14ac:dyDescent="0.25">
      <c r="E13330" s="5" t="s">
        <v>13851</v>
      </c>
    </row>
    <row r="13331" spans="5:5" x14ac:dyDescent="0.25">
      <c r="E13331" s="5" t="s">
        <v>13852</v>
      </c>
    </row>
    <row r="13332" spans="5:5" x14ac:dyDescent="0.25">
      <c r="E13332" s="5" t="s">
        <v>13853</v>
      </c>
    </row>
    <row r="13333" spans="5:5" x14ac:dyDescent="0.25">
      <c r="E13333" s="5" t="s">
        <v>13854</v>
      </c>
    </row>
    <row r="13334" spans="5:5" x14ac:dyDescent="0.25">
      <c r="E13334" s="5" t="s">
        <v>13855</v>
      </c>
    </row>
    <row r="13335" spans="5:5" x14ac:dyDescent="0.25">
      <c r="E13335" s="5" t="s">
        <v>13856</v>
      </c>
    </row>
    <row r="13336" spans="5:5" x14ac:dyDescent="0.25">
      <c r="E13336" s="5" t="s">
        <v>13857</v>
      </c>
    </row>
    <row r="13337" spans="5:5" x14ac:dyDescent="0.25">
      <c r="E13337" s="5" t="s">
        <v>13858</v>
      </c>
    </row>
    <row r="13338" spans="5:5" x14ac:dyDescent="0.25">
      <c r="E13338" s="5" t="s">
        <v>13859</v>
      </c>
    </row>
    <row r="13339" spans="5:5" x14ac:dyDescent="0.25">
      <c r="E13339" s="5" t="s">
        <v>13860</v>
      </c>
    </row>
    <row r="13340" spans="5:5" x14ac:dyDescent="0.25">
      <c r="E13340" s="5" t="s">
        <v>13861</v>
      </c>
    </row>
    <row r="13341" spans="5:5" x14ac:dyDescent="0.25">
      <c r="E13341" s="5" t="s">
        <v>13862</v>
      </c>
    </row>
    <row r="13342" spans="5:5" x14ac:dyDescent="0.25">
      <c r="E13342" s="5" t="s">
        <v>13863</v>
      </c>
    </row>
    <row r="13343" spans="5:5" x14ac:dyDescent="0.25">
      <c r="E13343" s="5" t="s">
        <v>13864</v>
      </c>
    </row>
    <row r="13344" spans="5:5" x14ac:dyDescent="0.25">
      <c r="E13344" s="5" t="s">
        <v>13865</v>
      </c>
    </row>
    <row r="13345" spans="5:5" x14ac:dyDescent="0.25">
      <c r="E13345" s="5" t="s">
        <v>13866</v>
      </c>
    </row>
    <row r="13346" spans="5:5" x14ac:dyDescent="0.25">
      <c r="E13346" s="5" t="s">
        <v>13867</v>
      </c>
    </row>
    <row r="13347" spans="5:5" x14ac:dyDescent="0.25">
      <c r="E13347" s="5" t="s">
        <v>13868</v>
      </c>
    </row>
    <row r="13348" spans="5:5" x14ac:dyDescent="0.25">
      <c r="E13348" s="5" t="s">
        <v>13869</v>
      </c>
    </row>
    <row r="13349" spans="5:5" x14ac:dyDescent="0.25">
      <c r="E13349" s="5" t="s">
        <v>13870</v>
      </c>
    </row>
    <row r="13350" spans="5:5" x14ac:dyDescent="0.25">
      <c r="E13350" s="5" t="s">
        <v>13871</v>
      </c>
    </row>
    <row r="13351" spans="5:5" x14ac:dyDescent="0.25">
      <c r="E13351" s="5" t="s">
        <v>13872</v>
      </c>
    </row>
    <row r="13352" spans="5:5" x14ac:dyDescent="0.25">
      <c r="E13352" s="5" t="s">
        <v>13873</v>
      </c>
    </row>
    <row r="13353" spans="5:5" x14ac:dyDescent="0.25">
      <c r="E13353" s="5" t="s">
        <v>13874</v>
      </c>
    </row>
    <row r="13354" spans="5:5" x14ac:dyDescent="0.25">
      <c r="E13354" s="5" t="s">
        <v>13875</v>
      </c>
    </row>
    <row r="13355" spans="5:5" x14ac:dyDescent="0.25">
      <c r="E13355" s="5" t="s">
        <v>13876</v>
      </c>
    </row>
    <row r="13356" spans="5:5" x14ac:dyDescent="0.25">
      <c r="E13356" s="5" t="s">
        <v>13877</v>
      </c>
    </row>
    <row r="13357" spans="5:5" x14ac:dyDescent="0.25">
      <c r="E13357" s="5" t="s">
        <v>13878</v>
      </c>
    </row>
    <row r="13358" spans="5:5" x14ac:dyDescent="0.25">
      <c r="E13358" s="5" t="s">
        <v>13879</v>
      </c>
    </row>
    <row r="13359" spans="5:5" x14ac:dyDescent="0.25">
      <c r="E13359" s="5" t="s">
        <v>13880</v>
      </c>
    </row>
    <row r="13360" spans="5:5" x14ac:dyDescent="0.25">
      <c r="E13360" s="5" t="s">
        <v>13881</v>
      </c>
    </row>
    <row r="13361" spans="5:5" x14ac:dyDescent="0.25">
      <c r="E13361" s="5" t="s">
        <v>13882</v>
      </c>
    </row>
    <row r="13362" spans="5:5" x14ac:dyDescent="0.25">
      <c r="E13362" s="5" t="s">
        <v>13883</v>
      </c>
    </row>
    <row r="13363" spans="5:5" x14ac:dyDescent="0.25">
      <c r="E13363" s="5" t="s">
        <v>13884</v>
      </c>
    </row>
    <row r="13364" spans="5:5" x14ac:dyDescent="0.25">
      <c r="E13364" s="5" t="s">
        <v>13885</v>
      </c>
    </row>
    <row r="13365" spans="5:5" x14ac:dyDescent="0.25">
      <c r="E13365" s="5" t="s">
        <v>13886</v>
      </c>
    </row>
    <row r="13366" spans="5:5" x14ac:dyDescent="0.25">
      <c r="E13366" s="5" t="s">
        <v>13887</v>
      </c>
    </row>
    <row r="13367" spans="5:5" x14ac:dyDescent="0.25">
      <c r="E13367" s="5" t="s">
        <v>13888</v>
      </c>
    </row>
    <row r="13368" spans="5:5" x14ac:dyDescent="0.25">
      <c r="E13368" s="5" t="s">
        <v>13889</v>
      </c>
    </row>
    <row r="13369" spans="5:5" x14ac:dyDescent="0.25">
      <c r="E13369" s="5" t="s">
        <v>13890</v>
      </c>
    </row>
    <row r="13370" spans="5:5" x14ac:dyDescent="0.25">
      <c r="E13370" s="5" t="s">
        <v>13891</v>
      </c>
    </row>
    <row r="13371" spans="5:5" x14ac:dyDescent="0.25">
      <c r="E13371" s="5" t="s">
        <v>13892</v>
      </c>
    </row>
    <row r="13372" spans="5:5" x14ac:dyDescent="0.25">
      <c r="E13372" s="5" t="s">
        <v>13893</v>
      </c>
    </row>
    <row r="13373" spans="5:5" x14ac:dyDescent="0.25">
      <c r="E13373" s="5" t="s">
        <v>13894</v>
      </c>
    </row>
    <row r="13374" spans="5:5" x14ac:dyDescent="0.25">
      <c r="E13374" s="5" t="s">
        <v>13895</v>
      </c>
    </row>
    <row r="13375" spans="5:5" x14ac:dyDescent="0.25">
      <c r="E13375" s="5" t="s">
        <v>13896</v>
      </c>
    </row>
    <row r="13376" spans="5:5" x14ac:dyDescent="0.25">
      <c r="E13376" s="5" t="s">
        <v>13897</v>
      </c>
    </row>
    <row r="13377" spans="5:5" x14ac:dyDescent="0.25">
      <c r="E13377" s="5" t="s">
        <v>13898</v>
      </c>
    </row>
    <row r="13378" spans="5:5" x14ac:dyDescent="0.25">
      <c r="E13378" s="5" t="s">
        <v>13899</v>
      </c>
    </row>
    <row r="13379" spans="5:5" x14ac:dyDescent="0.25">
      <c r="E13379" s="5" t="s">
        <v>13900</v>
      </c>
    </row>
    <row r="13380" spans="5:5" x14ac:dyDescent="0.25">
      <c r="E13380" s="5" t="s">
        <v>13901</v>
      </c>
    </row>
    <row r="13381" spans="5:5" x14ac:dyDescent="0.25">
      <c r="E13381" s="5" t="s">
        <v>13902</v>
      </c>
    </row>
    <row r="13382" spans="5:5" x14ac:dyDescent="0.25">
      <c r="E13382" s="5" t="s">
        <v>13903</v>
      </c>
    </row>
    <row r="13383" spans="5:5" x14ac:dyDescent="0.25">
      <c r="E13383" s="5" t="s">
        <v>13904</v>
      </c>
    </row>
    <row r="13384" spans="5:5" x14ac:dyDescent="0.25">
      <c r="E13384" s="5" t="s">
        <v>13905</v>
      </c>
    </row>
    <row r="13385" spans="5:5" x14ac:dyDescent="0.25">
      <c r="E13385" s="5" t="s">
        <v>13906</v>
      </c>
    </row>
    <row r="13386" spans="5:5" x14ac:dyDescent="0.25">
      <c r="E13386" s="5" t="s">
        <v>13907</v>
      </c>
    </row>
    <row r="13387" spans="5:5" x14ac:dyDescent="0.25">
      <c r="E13387" s="5" t="s">
        <v>13908</v>
      </c>
    </row>
    <row r="13388" spans="5:5" x14ac:dyDescent="0.25">
      <c r="E13388" s="5" t="s">
        <v>13909</v>
      </c>
    </row>
    <row r="13389" spans="5:5" x14ac:dyDescent="0.25">
      <c r="E13389" s="5" t="s">
        <v>13910</v>
      </c>
    </row>
    <row r="13390" spans="5:5" x14ac:dyDescent="0.25">
      <c r="E13390" s="5" t="s">
        <v>13911</v>
      </c>
    </row>
    <row r="13391" spans="5:5" x14ac:dyDescent="0.25">
      <c r="E13391" s="5" t="s">
        <v>13912</v>
      </c>
    </row>
    <row r="13392" spans="5:5" x14ac:dyDescent="0.25">
      <c r="E13392" s="5" t="s">
        <v>13913</v>
      </c>
    </row>
    <row r="13393" spans="5:5" x14ac:dyDescent="0.25">
      <c r="E13393" s="5" t="s">
        <v>13914</v>
      </c>
    </row>
    <row r="13394" spans="5:5" x14ac:dyDescent="0.25">
      <c r="E13394" s="5" t="s">
        <v>13915</v>
      </c>
    </row>
    <row r="13395" spans="5:5" x14ac:dyDescent="0.25">
      <c r="E13395" s="5" t="s">
        <v>13916</v>
      </c>
    </row>
    <row r="13396" spans="5:5" x14ac:dyDescent="0.25">
      <c r="E13396" s="5" t="s">
        <v>13917</v>
      </c>
    </row>
    <row r="13397" spans="5:5" x14ac:dyDescent="0.25">
      <c r="E13397" s="5" t="s">
        <v>13918</v>
      </c>
    </row>
    <row r="13398" spans="5:5" x14ac:dyDescent="0.25">
      <c r="E13398" s="5" t="s">
        <v>13919</v>
      </c>
    </row>
    <row r="13399" spans="5:5" x14ac:dyDescent="0.25">
      <c r="E13399" s="5" t="s">
        <v>13920</v>
      </c>
    </row>
    <row r="13400" spans="5:5" x14ac:dyDescent="0.25">
      <c r="E13400" s="5" t="s">
        <v>13921</v>
      </c>
    </row>
    <row r="13401" spans="5:5" x14ac:dyDescent="0.25">
      <c r="E13401" s="5" t="s">
        <v>13922</v>
      </c>
    </row>
    <row r="13402" spans="5:5" x14ac:dyDescent="0.25">
      <c r="E13402" s="5" t="s">
        <v>13923</v>
      </c>
    </row>
    <row r="13403" spans="5:5" x14ac:dyDescent="0.25">
      <c r="E13403" s="5" t="s">
        <v>13924</v>
      </c>
    </row>
    <row r="13404" spans="5:5" x14ac:dyDescent="0.25">
      <c r="E13404" s="5" t="s">
        <v>13925</v>
      </c>
    </row>
    <row r="13405" spans="5:5" x14ac:dyDescent="0.25">
      <c r="E13405" s="5" t="s">
        <v>13926</v>
      </c>
    </row>
    <row r="13406" spans="5:5" x14ac:dyDescent="0.25">
      <c r="E13406" s="5" t="s">
        <v>13927</v>
      </c>
    </row>
    <row r="13407" spans="5:5" x14ac:dyDescent="0.25">
      <c r="E13407" s="5" t="s">
        <v>13928</v>
      </c>
    </row>
    <row r="13408" spans="5:5" x14ac:dyDescent="0.25">
      <c r="E13408" s="5" t="s">
        <v>13929</v>
      </c>
    </row>
    <row r="13409" spans="5:5" x14ac:dyDescent="0.25">
      <c r="E13409" s="5" t="s">
        <v>13930</v>
      </c>
    </row>
    <row r="13410" spans="5:5" x14ac:dyDescent="0.25">
      <c r="E13410" s="5" t="s">
        <v>13931</v>
      </c>
    </row>
    <row r="13411" spans="5:5" x14ac:dyDescent="0.25">
      <c r="E13411" s="5" t="s">
        <v>13932</v>
      </c>
    </row>
    <row r="13412" spans="5:5" x14ac:dyDescent="0.25">
      <c r="E13412" s="5" t="s">
        <v>13933</v>
      </c>
    </row>
    <row r="13413" spans="5:5" x14ac:dyDescent="0.25">
      <c r="E13413" s="5" t="s">
        <v>13934</v>
      </c>
    </row>
    <row r="13414" spans="5:5" x14ac:dyDescent="0.25">
      <c r="E13414" s="5" t="s">
        <v>13935</v>
      </c>
    </row>
    <row r="13415" spans="5:5" x14ac:dyDescent="0.25">
      <c r="E13415" s="5" t="s">
        <v>13936</v>
      </c>
    </row>
    <row r="13416" spans="5:5" x14ac:dyDescent="0.25">
      <c r="E13416" s="5" t="s">
        <v>13937</v>
      </c>
    </row>
    <row r="13417" spans="5:5" x14ac:dyDescent="0.25">
      <c r="E13417" s="5" t="s">
        <v>13938</v>
      </c>
    </row>
    <row r="13418" spans="5:5" x14ac:dyDescent="0.25">
      <c r="E13418" s="5" t="s">
        <v>13939</v>
      </c>
    </row>
    <row r="13419" spans="5:5" x14ac:dyDescent="0.25">
      <c r="E13419" s="5" t="s">
        <v>13940</v>
      </c>
    </row>
    <row r="13420" spans="5:5" x14ac:dyDescent="0.25">
      <c r="E13420" s="5" t="s">
        <v>13941</v>
      </c>
    </row>
    <row r="13421" spans="5:5" x14ac:dyDescent="0.25">
      <c r="E13421" s="5" t="s">
        <v>13942</v>
      </c>
    </row>
    <row r="13422" spans="5:5" x14ac:dyDescent="0.25">
      <c r="E13422" s="5" t="s">
        <v>13943</v>
      </c>
    </row>
    <row r="13423" spans="5:5" x14ac:dyDescent="0.25">
      <c r="E13423" s="5" t="s">
        <v>13944</v>
      </c>
    </row>
    <row r="13424" spans="5:5" x14ac:dyDescent="0.25">
      <c r="E13424" s="5" t="s">
        <v>13945</v>
      </c>
    </row>
    <row r="13425" spans="5:5" x14ac:dyDescent="0.25">
      <c r="E13425" s="5" t="s">
        <v>13946</v>
      </c>
    </row>
    <row r="13426" spans="5:5" x14ac:dyDescent="0.25">
      <c r="E13426" s="5" t="s">
        <v>13947</v>
      </c>
    </row>
    <row r="13427" spans="5:5" x14ac:dyDescent="0.25">
      <c r="E13427" s="5" t="s">
        <v>13948</v>
      </c>
    </row>
    <row r="13428" spans="5:5" x14ac:dyDescent="0.25">
      <c r="E13428" s="5" t="s">
        <v>13949</v>
      </c>
    </row>
    <row r="13429" spans="5:5" x14ac:dyDescent="0.25">
      <c r="E13429" s="5" t="s">
        <v>13950</v>
      </c>
    </row>
    <row r="13430" spans="5:5" x14ac:dyDescent="0.25">
      <c r="E13430" s="5" t="s">
        <v>13951</v>
      </c>
    </row>
    <row r="13431" spans="5:5" x14ac:dyDescent="0.25">
      <c r="E13431" s="5" t="s">
        <v>13952</v>
      </c>
    </row>
    <row r="13432" spans="5:5" x14ac:dyDescent="0.25">
      <c r="E13432" s="5" t="s">
        <v>13953</v>
      </c>
    </row>
    <row r="13433" spans="5:5" x14ac:dyDescent="0.25">
      <c r="E13433" s="5" t="s">
        <v>13954</v>
      </c>
    </row>
    <row r="13434" spans="5:5" x14ac:dyDescent="0.25">
      <c r="E13434" s="5" t="s">
        <v>13955</v>
      </c>
    </row>
    <row r="13435" spans="5:5" x14ac:dyDescent="0.25">
      <c r="E13435" s="5" t="s">
        <v>13956</v>
      </c>
    </row>
    <row r="13436" spans="5:5" x14ac:dyDescent="0.25">
      <c r="E13436" s="5" t="s">
        <v>13957</v>
      </c>
    </row>
    <row r="13437" spans="5:5" x14ac:dyDescent="0.25">
      <c r="E13437" s="5" t="s">
        <v>13958</v>
      </c>
    </row>
    <row r="13438" spans="5:5" x14ac:dyDescent="0.25">
      <c r="E13438" s="5" t="s">
        <v>13959</v>
      </c>
    </row>
    <row r="13439" spans="5:5" x14ac:dyDescent="0.25">
      <c r="E13439" s="5" t="s">
        <v>13960</v>
      </c>
    </row>
    <row r="13440" spans="5:5" x14ac:dyDescent="0.25">
      <c r="E13440" s="5" t="s">
        <v>13961</v>
      </c>
    </row>
    <row r="13441" spans="5:5" x14ac:dyDescent="0.25">
      <c r="E13441" s="5" t="s">
        <v>13962</v>
      </c>
    </row>
    <row r="13442" spans="5:5" x14ac:dyDescent="0.25">
      <c r="E13442" s="5" t="s">
        <v>13963</v>
      </c>
    </row>
    <row r="13443" spans="5:5" x14ac:dyDescent="0.25">
      <c r="E13443" s="5" t="s">
        <v>13964</v>
      </c>
    </row>
    <row r="13444" spans="5:5" x14ac:dyDescent="0.25">
      <c r="E13444" s="5" t="s">
        <v>13965</v>
      </c>
    </row>
    <row r="13445" spans="5:5" x14ac:dyDescent="0.25">
      <c r="E13445" s="5" t="s">
        <v>13966</v>
      </c>
    </row>
    <row r="13446" spans="5:5" x14ac:dyDescent="0.25">
      <c r="E13446" s="5" t="s">
        <v>13967</v>
      </c>
    </row>
    <row r="13447" spans="5:5" x14ac:dyDescent="0.25">
      <c r="E13447" s="5" t="s">
        <v>13968</v>
      </c>
    </row>
    <row r="13448" spans="5:5" x14ac:dyDescent="0.25">
      <c r="E13448" s="5" t="s">
        <v>13969</v>
      </c>
    </row>
    <row r="13449" spans="5:5" x14ac:dyDescent="0.25">
      <c r="E13449" s="5" t="s">
        <v>13970</v>
      </c>
    </row>
    <row r="13450" spans="5:5" x14ac:dyDescent="0.25">
      <c r="E13450" s="5" t="s">
        <v>13971</v>
      </c>
    </row>
    <row r="13451" spans="5:5" x14ac:dyDescent="0.25">
      <c r="E13451" s="5" t="s">
        <v>13972</v>
      </c>
    </row>
    <row r="13452" spans="5:5" x14ac:dyDescent="0.25">
      <c r="E13452" s="5" t="s">
        <v>13973</v>
      </c>
    </row>
    <row r="13453" spans="5:5" x14ac:dyDescent="0.25">
      <c r="E13453" s="5" t="s">
        <v>13974</v>
      </c>
    </row>
    <row r="13454" spans="5:5" x14ac:dyDescent="0.25">
      <c r="E13454" s="5" t="s">
        <v>13975</v>
      </c>
    </row>
    <row r="13455" spans="5:5" x14ac:dyDescent="0.25">
      <c r="E13455" s="5" t="s">
        <v>13976</v>
      </c>
    </row>
    <row r="13456" spans="5:5" x14ac:dyDescent="0.25">
      <c r="E13456" s="5" t="s">
        <v>13977</v>
      </c>
    </row>
    <row r="13457" spans="5:5" x14ac:dyDescent="0.25">
      <c r="E13457" s="5" t="s">
        <v>13978</v>
      </c>
    </row>
    <row r="13458" spans="5:5" x14ac:dyDescent="0.25">
      <c r="E13458" s="5" t="s">
        <v>13979</v>
      </c>
    </row>
    <row r="13459" spans="5:5" x14ac:dyDescent="0.25">
      <c r="E13459" s="5" t="s">
        <v>13980</v>
      </c>
    </row>
    <row r="13460" spans="5:5" x14ac:dyDescent="0.25">
      <c r="E13460" s="5" t="s">
        <v>13981</v>
      </c>
    </row>
    <row r="13461" spans="5:5" x14ac:dyDescent="0.25">
      <c r="E13461" s="5" t="s">
        <v>13982</v>
      </c>
    </row>
    <row r="13462" spans="5:5" x14ac:dyDescent="0.25">
      <c r="E13462" s="5" t="s">
        <v>13983</v>
      </c>
    </row>
    <row r="13463" spans="5:5" x14ac:dyDescent="0.25">
      <c r="E13463" s="5" t="s">
        <v>13984</v>
      </c>
    </row>
    <row r="13464" spans="5:5" x14ac:dyDescent="0.25">
      <c r="E13464" s="5" t="s">
        <v>13985</v>
      </c>
    </row>
    <row r="13465" spans="5:5" x14ac:dyDescent="0.25">
      <c r="E13465" s="5" t="s">
        <v>13986</v>
      </c>
    </row>
    <row r="13466" spans="5:5" x14ac:dyDescent="0.25">
      <c r="E13466" s="5" t="s">
        <v>13987</v>
      </c>
    </row>
    <row r="13467" spans="5:5" x14ac:dyDescent="0.25">
      <c r="E13467" s="5" t="s">
        <v>13988</v>
      </c>
    </row>
    <row r="13468" spans="5:5" x14ac:dyDescent="0.25">
      <c r="E13468" s="5" t="s">
        <v>13989</v>
      </c>
    </row>
    <row r="13469" spans="5:5" x14ac:dyDescent="0.25">
      <c r="E13469" s="5" t="s">
        <v>13990</v>
      </c>
    </row>
    <row r="13470" spans="5:5" x14ac:dyDescent="0.25">
      <c r="E13470" s="5" t="s">
        <v>13991</v>
      </c>
    </row>
    <row r="13471" spans="5:5" x14ac:dyDescent="0.25">
      <c r="E13471" s="5" t="s">
        <v>13992</v>
      </c>
    </row>
    <row r="13472" spans="5:5" x14ac:dyDescent="0.25">
      <c r="E13472" s="5" t="s">
        <v>13993</v>
      </c>
    </row>
    <row r="13473" spans="5:5" x14ac:dyDescent="0.25">
      <c r="E13473" s="5" t="s">
        <v>13994</v>
      </c>
    </row>
    <row r="13474" spans="5:5" x14ac:dyDescent="0.25">
      <c r="E13474" s="5" t="s">
        <v>13995</v>
      </c>
    </row>
    <row r="13475" spans="5:5" x14ac:dyDescent="0.25">
      <c r="E13475" s="5" t="s">
        <v>13996</v>
      </c>
    </row>
    <row r="13476" spans="5:5" x14ac:dyDescent="0.25">
      <c r="E13476" s="5" t="s">
        <v>13997</v>
      </c>
    </row>
    <row r="13477" spans="5:5" x14ac:dyDescent="0.25">
      <c r="E13477" s="5" t="s">
        <v>13998</v>
      </c>
    </row>
    <row r="13478" spans="5:5" x14ac:dyDescent="0.25">
      <c r="E13478" s="5" t="s">
        <v>13999</v>
      </c>
    </row>
    <row r="13479" spans="5:5" x14ac:dyDescent="0.25">
      <c r="E13479" s="5" t="s">
        <v>14000</v>
      </c>
    </row>
    <row r="13480" spans="5:5" x14ac:dyDescent="0.25">
      <c r="E13480" s="5" t="s">
        <v>14001</v>
      </c>
    </row>
    <row r="13481" spans="5:5" x14ac:dyDescent="0.25">
      <c r="E13481" s="5" t="s">
        <v>14002</v>
      </c>
    </row>
    <row r="13482" spans="5:5" x14ac:dyDescent="0.25">
      <c r="E13482" s="5" t="s">
        <v>14003</v>
      </c>
    </row>
    <row r="13483" spans="5:5" x14ac:dyDescent="0.25">
      <c r="E13483" s="5" t="s">
        <v>14004</v>
      </c>
    </row>
    <row r="13484" spans="5:5" x14ac:dyDescent="0.25">
      <c r="E13484" s="5" t="s">
        <v>14005</v>
      </c>
    </row>
    <row r="13485" spans="5:5" x14ac:dyDescent="0.25">
      <c r="E13485" s="5" t="s">
        <v>14006</v>
      </c>
    </row>
    <row r="13486" spans="5:5" x14ac:dyDescent="0.25">
      <c r="E13486" s="5" t="s">
        <v>14007</v>
      </c>
    </row>
    <row r="13487" spans="5:5" x14ac:dyDescent="0.25">
      <c r="E13487" s="5" t="s">
        <v>14008</v>
      </c>
    </row>
    <row r="13488" spans="5:5" x14ac:dyDescent="0.25">
      <c r="E13488" s="5" t="s">
        <v>14009</v>
      </c>
    </row>
    <row r="13489" spans="5:5" x14ac:dyDescent="0.25">
      <c r="E13489" s="5" t="s">
        <v>14010</v>
      </c>
    </row>
    <row r="13490" spans="5:5" x14ac:dyDescent="0.25">
      <c r="E13490" s="5" t="s">
        <v>14011</v>
      </c>
    </row>
    <row r="13491" spans="5:5" x14ac:dyDescent="0.25">
      <c r="E13491" s="5" t="s">
        <v>14012</v>
      </c>
    </row>
    <row r="13492" spans="5:5" x14ac:dyDescent="0.25">
      <c r="E13492" s="5" t="s">
        <v>14013</v>
      </c>
    </row>
    <row r="13493" spans="5:5" x14ac:dyDescent="0.25">
      <c r="E13493" s="5" t="s">
        <v>14014</v>
      </c>
    </row>
    <row r="13494" spans="5:5" x14ac:dyDescent="0.25">
      <c r="E13494" s="5" t="s">
        <v>14015</v>
      </c>
    </row>
    <row r="13495" spans="5:5" x14ac:dyDescent="0.25">
      <c r="E13495" s="5" t="s">
        <v>14016</v>
      </c>
    </row>
    <row r="13496" spans="5:5" x14ac:dyDescent="0.25">
      <c r="E13496" s="5" t="s">
        <v>14017</v>
      </c>
    </row>
    <row r="13497" spans="5:5" x14ac:dyDescent="0.25">
      <c r="E13497" s="5" t="s">
        <v>14018</v>
      </c>
    </row>
    <row r="13498" spans="5:5" x14ac:dyDescent="0.25">
      <c r="E13498" s="5" t="s">
        <v>14019</v>
      </c>
    </row>
    <row r="13499" spans="5:5" x14ac:dyDescent="0.25">
      <c r="E13499" s="5" t="s">
        <v>14020</v>
      </c>
    </row>
    <row r="13500" spans="5:5" x14ac:dyDescent="0.25">
      <c r="E13500" s="5" t="s">
        <v>14021</v>
      </c>
    </row>
    <row r="13501" spans="5:5" x14ac:dyDescent="0.25">
      <c r="E13501" s="5" t="s">
        <v>14022</v>
      </c>
    </row>
    <row r="13502" spans="5:5" x14ac:dyDescent="0.25">
      <c r="E13502" s="5" t="s">
        <v>14023</v>
      </c>
    </row>
    <row r="13503" spans="5:5" x14ac:dyDescent="0.25">
      <c r="E13503" s="5" t="s">
        <v>14024</v>
      </c>
    </row>
    <row r="13504" spans="5:5" x14ac:dyDescent="0.25">
      <c r="E13504" s="5" t="s">
        <v>14025</v>
      </c>
    </row>
    <row r="13505" spans="5:5" x14ac:dyDescent="0.25">
      <c r="E13505" s="5" t="s">
        <v>14026</v>
      </c>
    </row>
    <row r="13506" spans="5:5" x14ac:dyDescent="0.25">
      <c r="E13506" s="5" t="s">
        <v>14027</v>
      </c>
    </row>
    <row r="13507" spans="5:5" x14ac:dyDescent="0.25">
      <c r="E13507" s="5" t="s">
        <v>14028</v>
      </c>
    </row>
    <row r="13508" spans="5:5" x14ac:dyDescent="0.25">
      <c r="E13508" s="5" t="s">
        <v>14029</v>
      </c>
    </row>
    <row r="13509" spans="5:5" x14ac:dyDescent="0.25">
      <c r="E13509" s="5" t="s">
        <v>14030</v>
      </c>
    </row>
    <row r="13510" spans="5:5" x14ac:dyDescent="0.25">
      <c r="E13510" s="5" t="s">
        <v>14031</v>
      </c>
    </row>
    <row r="13511" spans="5:5" x14ac:dyDescent="0.25">
      <c r="E13511" s="5" t="s">
        <v>14032</v>
      </c>
    </row>
    <row r="13512" spans="5:5" x14ac:dyDescent="0.25">
      <c r="E13512" s="5" t="s">
        <v>14033</v>
      </c>
    </row>
    <row r="13513" spans="5:5" x14ac:dyDescent="0.25">
      <c r="E13513" s="5" t="s">
        <v>14034</v>
      </c>
    </row>
    <row r="13514" spans="5:5" x14ac:dyDescent="0.25">
      <c r="E13514" s="5" t="s">
        <v>14035</v>
      </c>
    </row>
    <row r="13515" spans="5:5" x14ac:dyDescent="0.25">
      <c r="E13515" s="5" t="s">
        <v>14036</v>
      </c>
    </row>
    <row r="13516" spans="5:5" x14ac:dyDescent="0.25">
      <c r="E13516" s="5" t="s">
        <v>14037</v>
      </c>
    </row>
    <row r="13517" spans="5:5" x14ac:dyDescent="0.25">
      <c r="E13517" s="5" t="s">
        <v>14038</v>
      </c>
    </row>
    <row r="13518" spans="5:5" x14ac:dyDescent="0.25">
      <c r="E13518" s="5" t="s">
        <v>14039</v>
      </c>
    </row>
    <row r="13519" spans="5:5" x14ac:dyDescent="0.25">
      <c r="E13519" s="5" t="s">
        <v>14040</v>
      </c>
    </row>
    <row r="13520" spans="5:5" x14ac:dyDescent="0.25">
      <c r="E13520" s="5" t="s">
        <v>14041</v>
      </c>
    </row>
    <row r="13521" spans="5:5" x14ac:dyDescent="0.25">
      <c r="E13521" s="5" t="s">
        <v>14042</v>
      </c>
    </row>
    <row r="13522" spans="5:5" x14ac:dyDescent="0.25">
      <c r="E13522" s="5" t="s">
        <v>14043</v>
      </c>
    </row>
    <row r="13523" spans="5:5" x14ac:dyDescent="0.25">
      <c r="E13523" s="5" t="s">
        <v>14044</v>
      </c>
    </row>
    <row r="13524" spans="5:5" x14ac:dyDescent="0.25">
      <c r="E13524" s="5" t="s">
        <v>14045</v>
      </c>
    </row>
    <row r="13525" spans="5:5" x14ac:dyDescent="0.25">
      <c r="E13525" s="5" t="s">
        <v>14046</v>
      </c>
    </row>
    <row r="13526" spans="5:5" x14ac:dyDescent="0.25">
      <c r="E13526" s="5" t="s">
        <v>14047</v>
      </c>
    </row>
    <row r="13527" spans="5:5" x14ac:dyDescent="0.25">
      <c r="E13527" s="5" t="s">
        <v>14048</v>
      </c>
    </row>
    <row r="13528" spans="5:5" x14ac:dyDescent="0.25">
      <c r="E13528" s="5" t="s">
        <v>14049</v>
      </c>
    </row>
    <row r="13529" spans="5:5" x14ac:dyDescent="0.25">
      <c r="E13529" s="5" t="s">
        <v>14050</v>
      </c>
    </row>
    <row r="13530" spans="5:5" x14ac:dyDescent="0.25">
      <c r="E13530" s="5" t="s">
        <v>14051</v>
      </c>
    </row>
    <row r="13531" spans="5:5" x14ac:dyDescent="0.25">
      <c r="E13531" s="5" t="s">
        <v>14052</v>
      </c>
    </row>
    <row r="13532" spans="5:5" x14ac:dyDescent="0.25">
      <c r="E13532" s="5" t="s">
        <v>14053</v>
      </c>
    </row>
    <row r="13533" spans="5:5" x14ac:dyDescent="0.25">
      <c r="E13533" s="5" t="s">
        <v>14054</v>
      </c>
    </row>
    <row r="13534" spans="5:5" x14ac:dyDescent="0.25">
      <c r="E13534" s="5" t="s">
        <v>14055</v>
      </c>
    </row>
    <row r="13535" spans="5:5" x14ac:dyDescent="0.25">
      <c r="E13535" s="5" t="s">
        <v>14056</v>
      </c>
    </row>
    <row r="13536" spans="5:5" x14ac:dyDescent="0.25">
      <c r="E13536" s="5" t="s">
        <v>14057</v>
      </c>
    </row>
    <row r="13537" spans="5:5" x14ac:dyDescent="0.25">
      <c r="E13537" s="5" t="s">
        <v>14058</v>
      </c>
    </row>
    <row r="13538" spans="5:5" x14ac:dyDescent="0.25">
      <c r="E13538" s="5" t="s">
        <v>14059</v>
      </c>
    </row>
    <row r="13539" spans="5:5" x14ac:dyDescent="0.25">
      <c r="E13539" s="5" t="s">
        <v>14060</v>
      </c>
    </row>
    <row r="13540" spans="5:5" x14ac:dyDescent="0.25">
      <c r="E13540" s="5" t="s">
        <v>14061</v>
      </c>
    </row>
    <row r="13541" spans="5:5" x14ac:dyDescent="0.25">
      <c r="E13541" s="5" t="s">
        <v>14062</v>
      </c>
    </row>
    <row r="13542" spans="5:5" x14ac:dyDescent="0.25">
      <c r="E13542" s="5" t="s">
        <v>14063</v>
      </c>
    </row>
    <row r="13543" spans="5:5" x14ac:dyDescent="0.25">
      <c r="E13543" s="5" t="s">
        <v>14064</v>
      </c>
    </row>
    <row r="13544" spans="5:5" x14ac:dyDescent="0.25">
      <c r="E13544" s="5" t="s">
        <v>14065</v>
      </c>
    </row>
    <row r="13545" spans="5:5" x14ac:dyDescent="0.25">
      <c r="E13545" s="5" t="s">
        <v>14066</v>
      </c>
    </row>
    <row r="13546" spans="5:5" x14ac:dyDescent="0.25">
      <c r="E13546" s="5" t="s">
        <v>14067</v>
      </c>
    </row>
    <row r="13547" spans="5:5" x14ac:dyDescent="0.25">
      <c r="E13547" s="5" t="s">
        <v>14068</v>
      </c>
    </row>
    <row r="13548" spans="5:5" x14ac:dyDescent="0.25">
      <c r="E13548" s="5" t="s">
        <v>14069</v>
      </c>
    </row>
    <row r="13549" spans="5:5" x14ac:dyDescent="0.25">
      <c r="E13549" s="5" t="s">
        <v>14070</v>
      </c>
    </row>
    <row r="13550" spans="5:5" x14ac:dyDescent="0.25">
      <c r="E13550" s="5" t="s">
        <v>14071</v>
      </c>
    </row>
    <row r="13551" spans="5:5" x14ac:dyDescent="0.25">
      <c r="E13551" s="5" t="s">
        <v>14072</v>
      </c>
    </row>
    <row r="13552" spans="5:5" x14ac:dyDescent="0.25">
      <c r="E13552" s="5" t="s">
        <v>14073</v>
      </c>
    </row>
    <row r="13553" spans="5:5" x14ac:dyDescent="0.25">
      <c r="E13553" s="5" t="s">
        <v>14074</v>
      </c>
    </row>
    <row r="13554" spans="5:5" x14ac:dyDescent="0.25">
      <c r="E13554" s="5" t="s">
        <v>14075</v>
      </c>
    </row>
    <row r="13555" spans="5:5" x14ac:dyDescent="0.25">
      <c r="E13555" s="5" t="s">
        <v>14076</v>
      </c>
    </row>
    <row r="13556" spans="5:5" x14ac:dyDescent="0.25">
      <c r="E13556" s="5" t="s">
        <v>14077</v>
      </c>
    </row>
    <row r="13557" spans="5:5" x14ac:dyDescent="0.25">
      <c r="E13557" s="5" t="s">
        <v>14078</v>
      </c>
    </row>
    <row r="13558" spans="5:5" x14ac:dyDescent="0.25">
      <c r="E13558" s="5" t="s">
        <v>14079</v>
      </c>
    </row>
    <row r="13559" spans="5:5" x14ac:dyDescent="0.25">
      <c r="E13559" s="5" t="s">
        <v>14080</v>
      </c>
    </row>
    <row r="13560" spans="5:5" x14ac:dyDescent="0.25">
      <c r="E13560" s="5" t="s">
        <v>14081</v>
      </c>
    </row>
    <row r="13561" spans="5:5" x14ac:dyDescent="0.25">
      <c r="E13561" s="5" t="s">
        <v>14082</v>
      </c>
    </row>
    <row r="13562" spans="5:5" x14ac:dyDescent="0.25">
      <c r="E13562" s="5" t="s">
        <v>14083</v>
      </c>
    </row>
    <row r="13563" spans="5:5" x14ac:dyDescent="0.25">
      <c r="E13563" s="5" t="s">
        <v>14084</v>
      </c>
    </row>
    <row r="13564" spans="5:5" x14ac:dyDescent="0.25">
      <c r="E13564" s="5" t="s">
        <v>14085</v>
      </c>
    </row>
    <row r="13565" spans="5:5" x14ac:dyDescent="0.25">
      <c r="E13565" s="5" t="s">
        <v>14086</v>
      </c>
    </row>
    <row r="13566" spans="5:5" x14ac:dyDescent="0.25">
      <c r="E13566" s="5" t="s">
        <v>14087</v>
      </c>
    </row>
    <row r="13567" spans="5:5" x14ac:dyDescent="0.25">
      <c r="E13567" s="5" t="s">
        <v>14088</v>
      </c>
    </row>
    <row r="13568" spans="5:5" x14ac:dyDescent="0.25">
      <c r="E13568" s="5" t="s">
        <v>14089</v>
      </c>
    </row>
    <row r="13569" spans="5:5" x14ac:dyDescent="0.25">
      <c r="E13569" s="5" t="s">
        <v>14090</v>
      </c>
    </row>
    <row r="13570" spans="5:5" x14ac:dyDescent="0.25">
      <c r="E13570" s="5" t="s">
        <v>14091</v>
      </c>
    </row>
    <row r="13571" spans="5:5" x14ac:dyDescent="0.25">
      <c r="E13571" s="5" t="s">
        <v>14092</v>
      </c>
    </row>
    <row r="13572" spans="5:5" x14ac:dyDescent="0.25">
      <c r="E13572" s="5" t="s">
        <v>14093</v>
      </c>
    </row>
    <row r="13573" spans="5:5" x14ac:dyDescent="0.25">
      <c r="E13573" s="5" t="s">
        <v>14094</v>
      </c>
    </row>
    <row r="13574" spans="5:5" x14ac:dyDescent="0.25">
      <c r="E13574" s="5" t="s">
        <v>14095</v>
      </c>
    </row>
    <row r="13575" spans="5:5" x14ac:dyDescent="0.25">
      <c r="E13575" s="5" t="s">
        <v>14096</v>
      </c>
    </row>
    <row r="13576" spans="5:5" x14ac:dyDescent="0.25">
      <c r="E13576" s="5" t="s">
        <v>14097</v>
      </c>
    </row>
    <row r="13577" spans="5:5" x14ac:dyDescent="0.25">
      <c r="E13577" s="5" t="s">
        <v>14098</v>
      </c>
    </row>
    <row r="13578" spans="5:5" x14ac:dyDescent="0.25">
      <c r="E13578" s="5" t="s">
        <v>14099</v>
      </c>
    </row>
    <row r="13579" spans="5:5" x14ac:dyDescent="0.25">
      <c r="E13579" s="5" t="s">
        <v>14100</v>
      </c>
    </row>
    <row r="13580" spans="5:5" x14ac:dyDescent="0.25">
      <c r="E13580" s="5" t="s">
        <v>14101</v>
      </c>
    </row>
    <row r="13581" spans="5:5" x14ac:dyDescent="0.25">
      <c r="E13581" s="5" t="s">
        <v>14102</v>
      </c>
    </row>
    <row r="13582" spans="5:5" x14ac:dyDescent="0.25">
      <c r="E13582" s="5" t="s">
        <v>14103</v>
      </c>
    </row>
    <row r="13583" spans="5:5" x14ac:dyDescent="0.25">
      <c r="E13583" s="5" t="s">
        <v>14104</v>
      </c>
    </row>
    <row r="13584" spans="5:5" x14ac:dyDescent="0.25">
      <c r="E13584" s="5" t="s">
        <v>14105</v>
      </c>
    </row>
    <row r="13585" spans="5:5" x14ac:dyDescent="0.25">
      <c r="E13585" s="5" t="s">
        <v>14106</v>
      </c>
    </row>
    <row r="13586" spans="5:5" x14ac:dyDescent="0.25">
      <c r="E13586" s="5" t="s">
        <v>14107</v>
      </c>
    </row>
    <row r="13587" spans="5:5" x14ac:dyDescent="0.25">
      <c r="E13587" s="5" t="s">
        <v>14108</v>
      </c>
    </row>
    <row r="13588" spans="5:5" x14ac:dyDescent="0.25">
      <c r="E13588" s="5" t="s">
        <v>14109</v>
      </c>
    </row>
    <row r="13589" spans="5:5" x14ac:dyDescent="0.25">
      <c r="E13589" s="5" t="s">
        <v>14110</v>
      </c>
    </row>
    <row r="13590" spans="5:5" x14ac:dyDescent="0.25">
      <c r="E13590" s="5" t="s">
        <v>14111</v>
      </c>
    </row>
    <row r="13591" spans="5:5" x14ac:dyDescent="0.25">
      <c r="E13591" s="5" t="s">
        <v>14112</v>
      </c>
    </row>
    <row r="13592" spans="5:5" x14ac:dyDescent="0.25">
      <c r="E13592" s="5" t="s">
        <v>14113</v>
      </c>
    </row>
    <row r="13593" spans="5:5" x14ac:dyDescent="0.25">
      <c r="E13593" s="5" t="s">
        <v>14114</v>
      </c>
    </row>
    <row r="13594" spans="5:5" x14ac:dyDescent="0.25">
      <c r="E13594" s="5" t="s">
        <v>14115</v>
      </c>
    </row>
    <row r="13595" spans="5:5" x14ac:dyDescent="0.25">
      <c r="E13595" s="5" t="s">
        <v>14116</v>
      </c>
    </row>
    <row r="13596" spans="5:5" x14ac:dyDescent="0.25">
      <c r="E13596" s="5" t="s">
        <v>14117</v>
      </c>
    </row>
    <row r="13597" spans="5:5" x14ac:dyDescent="0.25">
      <c r="E13597" s="5" t="s">
        <v>14118</v>
      </c>
    </row>
    <row r="13598" spans="5:5" x14ac:dyDescent="0.25">
      <c r="E13598" s="5" t="s">
        <v>14119</v>
      </c>
    </row>
    <row r="13599" spans="5:5" x14ac:dyDescent="0.25">
      <c r="E13599" s="5" t="s">
        <v>14120</v>
      </c>
    </row>
    <row r="13600" spans="5:5" x14ac:dyDescent="0.25">
      <c r="E13600" s="5" t="s">
        <v>14121</v>
      </c>
    </row>
    <row r="13601" spans="5:5" x14ac:dyDescent="0.25">
      <c r="E13601" s="5" t="s">
        <v>14122</v>
      </c>
    </row>
    <row r="13602" spans="5:5" x14ac:dyDescent="0.25">
      <c r="E13602" s="5" t="s">
        <v>14123</v>
      </c>
    </row>
    <row r="13603" spans="5:5" x14ac:dyDescent="0.25">
      <c r="E13603" s="5" t="s">
        <v>14124</v>
      </c>
    </row>
    <row r="13604" spans="5:5" x14ac:dyDescent="0.25">
      <c r="E13604" s="5" t="s">
        <v>14125</v>
      </c>
    </row>
    <row r="13605" spans="5:5" x14ac:dyDescent="0.25">
      <c r="E13605" s="5" t="s">
        <v>14126</v>
      </c>
    </row>
    <row r="13606" spans="5:5" x14ac:dyDescent="0.25">
      <c r="E13606" s="5" t="s">
        <v>14127</v>
      </c>
    </row>
    <row r="13607" spans="5:5" x14ac:dyDescent="0.25">
      <c r="E13607" s="5" t="s">
        <v>14128</v>
      </c>
    </row>
    <row r="13608" spans="5:5" x14ac:dyDescent="0.25">
      <c r="E13608" s="5" t="s">
        <v>14129</v>
      </c>
    </row>
    <row r="13609" spans="5:5" x14ac:dyDescent="0.25">
      <c r="E13609" s="5" t="s">
        <v>14130</v>
      </c>
    </row>
    <row r="13610" spans="5:5" x14ac:dyDescent="0.25">
      <c r="E13610" s="5" t="s">
        <v>14131</v>
      </c>
    </row>
    <row r="13611" spans="5:5" x14ac:dyDescent="0.25">
      <c r="E13611" s="5" t="s">
        <v>14132</v>
      </c>
    </row>
    <row r="13612" spans="5:5" x14ac:dyDescent="0.25">
      <c r="E13612" s="5" t="s">
        <v>14133</v>
      </c>
    </row>
    <row r="13613" spans="5:5" x14ac:dyDescent="0.25">
      <c r="E13613" s="5" t="s">
        <v>14134</v>
      </c>
    </row>
    <row r="13614" spans="5:5" x14ac:dyDescent="0.25">
      <c r="E13614" s="5" t="s">
        <v>14135</v>
      </c>
    </row>
    <row r="13615" spans="5:5" x14ac:dyDescent="0.25">
      <c r="E13615" s="5" t="s">
        <v>14136</v>
      </c>
    </row>
    <row r="13616" spans="5:5" x14ac:dyDescent="0.25">
      <c r="E13616" s="5" t="s">
        <v>14137</v>
      </c>
    </row>
    <row r="13617" spans="5:5" x14ac:dyDescent="0.25">
      <c r="E13617" s="5" t="s">
        <v>14138</v>
      </c>
    </row>
    <row r="13618" spans="5:5" x14ac:dyDescent="0.25">
      <c r="E13618" s="5" t="s">
        <v>14139</v>
      </c>
    </row>
    <row r="13619" spans="5:5" x14ac:dyDescent="0.25">
      <c r="E13619" s="5" t="s">
        <v>14140</v>
      </c>
    </row>
    <row r="13620" spans="5:5" x14ac:dyDescent="0.25">
      <c r="E13620" s="5" t="s">
        <v>14141</v>
      </c>
    </row>
    <row r="13621" spans="5:5" x14ac:dyDescent="0.25">
      <c r="E13621" s="5" t="s">
        <v>14142</v>
      </c>
    </row>
    <row r="13622" spans="5:5" x14ac:dyDescent="0.25">
      <c r="E13622" s="5" t="s">
        <v>14143</v>
      </c>
    </row>
    <row r="13623" spans="5:5" x14ac:dyDescent="0.25">
      <c r="E13623" s="5" t="s">
        <v>14144</v>
      </c>
    </row>
    <row r="13624" spans="5:5" x14ac:dyDescent="0.25">
      <c r="E13624" s="5" t="s">
        <v>14145</v>
      </c>
    </row>
    <row r="13625" spans="5:5" x14ac:dyDescent="0.25">
      <c r="E13625" s="5" t="s">
        <v>14146</v>
      </c>
    </row>
    <row r="13626" spans="5:5" x14ac:dyDescent="0.25">
      <c r="E13626" s="5" t="s">
        <v>14147</v>
      </c>
    </row>
    <row r="13627" spans="5:5" x14ac:dyDescent="0.25">
      <c r="E13627" s="5" t="s">
        <v>14148</v>
      </c>
    </row>
    <row r="13628" spans="5:5" x14ac:dyDescent="0.25">
      <c r="E13628" s="5" t="s">
        <v>14149</v>
      </c>
    </row>
    <row r="13629" spans="5:5" x14ac:dyDescent="0.25">
      <c r="E13629" s="5" t="s">
        <v>14150</v>
      </c>
    </row>
    <row r="13630" spans="5:5" x14ac:dyDescent="0.25">
      <c r="E13630" s="5" t="s">
        <v>14151</v>
      </c>
    </row>
    <row r="13631" spans="5:5" x14ac:dyDescent="0.25">
      <c r="E13631" s="5" t="s">
        <v>14152</v>
      </c>
    </row>
    <row r="13632" spans="5:5" x14ac:dyDescent="0.25">
      <c r="E13632" s="5" t="s">
        <v>14153</v>
      </c>
    </row>
    <row r="13633" spans="5:5" x14ac:dyDescent="0.25">
      <c r="E13633" s="5" t="s">
        <v>14154</v>
      </c>
    </row>
    <row r="13634" spans="5:5" x14ac:dyDescent="0.25">
      <c r="E13634" s="5" t="s">
        <v>14155</v>
      </c>
    </row>
    <row r="13635" spans="5:5" x14ac:dyDescent="0.25">
      <c r="E13635" s="5" t="s">
        <v>14156</v>
      </c>
    </row>
    <row r="13636" spans="5:5" x14ac:dyDescent="0.25">
      <c r="E13636" s="5" t="s">
        <v>14157</v>
      </c>
    </row>
    <row r="13637" spans="5:5" x14ac:dyDescent="0.25">
      <c r="E13637" s="5" t="s">
        <v>14158</v>
      </c>
    </row>
    <row r="13638" spans="5:5" x14ac:dyDescent="0.25">
      <c r="E13638" s="5" t="s">
        <v>14159</v>
      </c>
    </row>
    <row r="13639" spans="5:5" x14ac:dyDescent="0.25">
      <c r="E13639" s="5" t="s">
        <v>14160</v>
      </c>
    </row>
    <row r="13640" spans="5:5" x14ac:dyDescent="0.25">
      <c r="E13640" s="5" t="s">
        <v>14161</v>
      </c>
    </row>
    <row r="13641" spans="5:5" x14ac:dyDescent="0.25">
      <c r="E13641" s="5" t="s">
        <v>14162</v>
      </c>
    </row>
    <row r="13642" spans="5:5" x14ac:dyDescent="0.25">
      <c r="E13642" s="5" t="s">
        <v>14163</v>
      </c>
    </row>
    <row r="13643" spans="5:5" x14ac:dyDescent="0.25">
      <c r="E13643" s="5" t="s">
        <v>14164</v>
      </c>
    </row>
    <row r="13644" spans="5:5" x14ac:dyDescent="0.25">
      <c r="E13644" s="5" t="s">
        <v>14165</v>
      </c>
    </row>
    <row r="13645" spans="5:5" x14ac:dyDescent="0.25">
      <c r="E13645" s="5" t="s">
        <v>14166</v>
      </c>
    </row>
    <row r="13646" spans="5:5" x14ac:dyDescent="0.25">
      <c r="E13646" s="5" t="s">
        <v>14167</v>
      </c>
    </row>
    <row r="13647" spans="5:5" x14ac:dyDescent="0.25">
      <c r="E13647" s="5" t="s">
        <v>14168</v>
      </c>
    </row>
    <row r="13648" spans="5:5" x14ac:dyDescent="0.25">
      <c r="E13648" s="5" t="s">
        <v>14169</v>
      </c>
    </row>
    <row r="13649" spans="5:5" x14ac:dyDescent="0.25">
      <c r="E13649" s="5" t="s">
        <v>14170</v>
      </c>
    </row>
    <row r="13650" spans="5:5" x14ac:dyDescent="0.25">
      <c r="E13650" s="5" t="s">
        <v>14171</v>
      </c>
    </row>
    <row r="13651" spans="5:5" x14ac:dyDescent="0.25">
      <c r="E13651" s="5" t="s">
        <v>14172</v>
      </c>
    </row>
    <row r="13652" spans="5:5" x14ac:dyDescent="0.25">
      <c r="E13652" s="5" t="s">
        <v>14173</v>
      </c>
    </row>
    <row r="13653" spans="5:5" x14ac:dyDescent="0.25">
      <c r="E13653" s="5" t="s">
        <v>14174</v>
      </c>
    </row>
    <row r="13654" spans="5:5" x14ac:dyDescent="0.25">
      <c r="E13654" s="5" t="s">
        <v>14175</v>
      </c>
    </row>
    <row r="13655" spans="5:5" x14ac:dyDescent="0.25">
      <c r="E13655" s="5" t="s">
        <v>14176</v>
      </c>
    </row>
    <row r="13656" spans="5:5" x14ac:dyDescent="0.25">
      <c r="E13656" s="5" t="s">
        <v>14177</v>
      </c>
    </row>
    <row r="13657" spans="5:5" x14ac:dyDescent="0.25">
      <c r="E13657" s="5" t="s">
        <v>14178</v>
      </c>
    </row>
    <row r="13658" spans="5:5" x14ac:dyDescent="0.25">
      <c r="E13658" s="5" t="s">
        <v>14179</v>
      </c>
    </row>
    <row r="13659" spans="5:5" x14ac:dyDescent="0.25">
      <c r="E13659" s="5" t="s">
        <v>14180</v>
      </c>
    </row>
    <row r="13660" spans="5:5" x14ac:dyDescent="0.25">
      <c r="E13660" s="5" t="s">
        <v>14181</v>
      </c>
    </row>
    <row r="13661" spans="5:5" x14ac:dyDescent="0.25">
      <c r="E13661" s="5" t="s">
        <v>14182</v>
      </c>
    </row>
    <row r="13662" spans="5:5" x14ac:dyDescent="0.25">
      <c r="E13662" s="5" t="s">
        <v>14183</v>
      </c>
    </row>
    <row r="13663" spans="5:5" x14ac:dyDescent="0.25">
      <c r="E13663" s="5" t="s">
        <v>14184</v>
      </c>
    </row>
    <row r="13664" spans="5:5" x14ac:dyDescent="0.25">
      <c r="E13664" s="5" t="s">
        <v>14185</v>
      </c>
    </row>
    <row r="13665" spans="5:5" x14ac:dyDescent="0.25">
      <c r="E13665" s="5" t="s">
        <v>14186</v>
      </c>
    </row>
    <row r="13666" spans="5:5" x14ac:dyDescent="0.25">
      <c r="E13666" s="5" t="s">
        <v>14187</v>
      </c>
    </row>
    <row r="13667" spans="5:5" x14ac:dyDescent="0.25">
      <c r="E13667" s="5" t="s">
        <v>14188</v>
      </c>
    </row>
    <row r="13668" spans="5:5" x14ac:dyDescent="0.25">
      <c r="E13668" s="5" t="s">
        <v>14189</v>
      </c>
    </row>
    <row r="13669" spans="5:5" x14ac:dyDescent="0.25">
      <c r="E13669" s="5" t="s">
        <v>14190</v>
      </c>
    </row>
    <row r="13670" spans="5:5" x14ac:dyDescent="0.25">
      <c r="E13670" s="5" t="s">
        <v>14191</v>
      </c>
    </row>
    <row r="13671" spans="5:5" x14ac:dyDescent="0.25">
      <c r="E13671" s="5" t="s">
        <v>14192</v>
      </c>
    </row>
    <row r="13672" spans="5:5" x14ac:dyDescent="0.25">
      <c r="E13672" s="5" t="s">
        <v>14193</v>
      </c>
    </row>
    <row r="13673" spans="5:5" x14ac:dyDescent="0.25">
      <c r="E13673" s="5" t="s">
        <v>14194</v>
      </c>
    </row>
    <row r="13674" spans="5:5" x14ac:dyDescent="0.25">
      <c r="E13674" s="5" t="s">
        <v>14195</v>
      </c>
    </row>
    <row r="13675" spans="5:5" x14ac:dyDescent="0.25">
      <c r="E13675" s="5" t="s">
        <v>14196</v>
      </c>
    </row>
    <row r="13676" spans="5:5" x14ac:dyDescent="0.25">
      <c r="E13676" s="5" t="s">
        <v>14197</v>
      </c>
    </row>
    <row r="13677" spans="5:5" x14ac:dyDescent="0.25">
      <c r="E13677" s="5" t="s">
        <v>14198</v>
      </c>
    </row>
    <row r="13678" spans="5:5" x14ac:dyDescent="0.25">
      <c r="E13678" s="5" t="s">
        <v>14199</v>
      </c>
    </row>
    <row r="13679" spans="5:5" x14ac:dyDescent="0.25">
      <c r="E13679" s="5" t="s">
        <v>14200</v>
      </c>
    </row>
    <row r="13680" spans="5:5" x14ac:dyDescent="0.25">
      <c r="E13680" s="5" t="s">
        <v>14201</v>
      </c>
    </row>
    <row r="13681" spans="5:5" x14ac:dyDescent="0.25">
      <c r="E13681" s="5" t="s">
        <v>14202</v>
      </c>
    </row>
    <row r="13682" spans="5:5" x14ac:dyDescent="0.25">
      <c r="E13682" s="5" t="s">
        <v>14203</v>
      </c>
    </row>
    <row r="13683" spans="5:5" x14ac:dyDescent="0.25">
      <c r="E13683" s="5" t="s">
        <v>14204</v>
      </c>
    </row>
    <row r="13684" spans="5:5" x14ac:dyDescent="0.25">
      <c r="E13684" s="5" t="s">
        <v>14205</v>
      </c>
    </row>
    <row r="13685" spans="5:5" x14ac:dyDescent="0.25">
      <c r="E13685" s="5" t="s">
        <v>14206</v>
      </c>
    </row>
    <row r="13686" spans="5:5" x14ac:dyDescent="0.25">
      <c r="E13686" s="5" t="s">
        <v>14207</v>
      </c>
    </row>
    <row r="13687" spans="5:5" x14ac:dyDescent="0.25">
      <c r="E13687" s="5" t="s">
        <v>14208</v>
      </c>
    </row>
    <row r="13688" spans="5:5" x14ac:dyDescent="0.25">
      <c r="E13688" s="5" t="s">
        <v>14209</v>
      </c>
    </row>
    <row r="13689" spans="5:5" x14ac:dyDescent="0.25">
      <c r="E13689" s="5" t="s">
        <v>14210</v>
      </c>
    </row>
    <row r="13690" spans="5:5" x14ac:dyDescent="0.25">
      <c r="E13690" s="5" t="s">
        <v>14211</v>
      </c>
    </row>
    <row r="13691" spans="5:5" x14ac:dyDescent="0.25">
      <c r="E13691" s="5" t="s">
        <v>14212</v>
      </c>
    </row>
    <row r="13692" spans="5:5" x14ac:dyDescent="0.25">
      <c r="E13692" s="5" t="s">
        <v>14213</v>
      </c>
    </row>
    <row r="13693" spans="5:5" x14ac:dyDescent="0.25">
      <c r="E13693" s="5" t="s">
        <v>14214</v>
      </c>
    </row>
    <row r="13694" spans="5:5" x14ac:dyDescent="0.25">
      <c r="E13694" s="5" t="s">
        <v>14215</v>
      </c>
    </row>
    <row r="13695" spans="5:5" x14ac:dyDescent="0.25">
      <c r="E13695" s="5" t="s">
        <v>14216</v>
      </c>
    </row>
    <row r="13696" spans="5:5" x14ac:dyDescent="0.25">
      <c r="E13696" s="5" t="s">
        <v>14217</v>
      </c>
    </row>
    <row r="13697" spans="5:5" x14ac:dyDescent="0.25">
      <c r="E13697" s="5" t="s">
        <v>14218</v>
      </c>
    </row>
    <row r="13698" spans="5:5" x14ac:dyDescent="0.25">
      <c r="E13698" s="5" t="s">
        <v>14219</v>
      </c>
    </row>
    <row r="13699" spans="5:5" x14ac:dyDescent="0.25">
      <c r="E13699" s="5" t="s">
        <v>14220</v>
      </c>
    </row>
    <row r="13700" spans="5:5" x14ac:dyDescent="0.25">
      <c r="E13700" s="5" t="s">
        <v>14221</v>
      </c>
    </row>
    <row r="13701" spans="5:5" x14ac:dyDescent="0.25">
      <c r="E13701" s="5" t="s">
        <v>14222</v>
      </c>
    </row>
    <row r="13702" spans="5:5" x14ac:dyDescent="0.25">
      <c r="E13702" s="5" t="s">
        <v>14223</v>
      </c>
    </row>
    <row r="13703" spans="5:5" x14ac:dyDescent="0.25">
      <c r="E13703" s="5" t="s">
        <v>14224</v>
      </c>
    </row>
    <row r="13704" spans="5:5" x14ac:dyDescent="0.25">
      <c r="E13704" s="5" t="s">
        <v>14225</v>
      </c>
    </row>
    <row r="13705" spans="5:5" x14ac:dyDescent="0.25">
      <c r="E13705" s="5" t="s">
        <v>14226</v>
      </c>
    </row>
    <row r="13706" spans="5:5" x14ac:dyDescent="0.25">
      <c r="E13706" s="5" t="s">
        <v>14227</v>
      </c>
    </row>
    <row r="13707" spans="5:5" x14ac:dyDescent="0.25">
      <c r="E13707" s="5" t="s">
        <v>14228</v>
      </c>
    </row>
    <row r="13708" spans="5:5" x14ac:dyDescent="0.25">
      <c r="E13708" s="5" t="s">
        <v>14229</v>
      </c>
    </row>
    <row r="13709" spans="5:5" x14ac:dyDescent="0.25">
      <c r="E13709" s="5" t="s">
        <v>14230</v>
      </c>
    </row>
    <row r="13710" spans="5:5" x14ac:dyDescent="0.25">
      <c r="E13710" s="5" t="s">
        <v>14231</v>
      </c>
    </row>
    <row r="13711" spans="5:5" x14ac:dyDescent="0.25">
      <c r="E13711" s="5" t="s">
        <v>14232</v>
      </c>
    </row>
    <row r="13712" spans="5:5" x14ac:dyDescent="0.25">
      <c r="E13712" s="5" t="s">
        <v>14233</v>
      </c>
    </row>
    <row r="13713" spans="5:5" x14ac:dyDescent="0.25">
      <c r="E13713" s="5" t="s">
        <v>14234</v>
      </c>
    </row>
    <row r="13714" spans="5:5" x14ac:dyDescent="0.25">
      <c r="E13714" s="5" t="s">
        <v>14235</v>
      </c>
    </row>
    <row r="13715" spans="5:5" x14ac:dyDescent="0.25">
      <c r="E13715" s="5" t="s">
        <v>14236</v>
      </c>
    </row>
    <row r="13716" spans="5:5" x14ac:dyDescent="0.25">
      <c r="E13716" s="5" t="s">
        <v>14237</v>
      </c>
    </row>
    <row r="13717" spans="5:5" x14ac:dyDescent="0.25">
      <c r="E13717" s="5" t="s">
        <v>14238</v>
      </c>
    </row>
    <row r="13718" spans="5:5" x14ac:dyDescent="0.25">
      <c r="E13718" s="5" t="s">
        <v>14239</v>
      </c>
    </row>
    <row r="13719" spans="5:5" x14ac:dyDescent="0.25">
      <c r="E13719" s="5" t="s">
        <v>14240</v>
      </c>
    </row>
    <row r="13720" spans="5:5" x14ac:dyDescent="0.25">
      <c r="E13720" s="5" t="s">
        <v>14241</v>
      </c>
    </row>
    <row r="13721" spans="5:5" x14ac:dyDescent="0.25">
      <c r="E13721" s="5" t="s">
        <v>14242</v>
      </c>
    </row>
    <row r="13722" spans="5:5" x14ac:dyDescent="0.25">
      <c r="E13722" s="5" t="s">
        <v>14243</v>
      </c>
    </row>
    <row r="13723" spans="5:5" x14ac:dyDescent="0.25">
      <c r="E13723" s="5" t="s">
        <v>14244</v>
      </c>
    </row>
    <row r="13724" spans="5:5" x14ac:dyDescent="0.25">
      <c r="E13724" s="5" t="s">
        <v>14245</v>
      </c>
    </row>
    <row r="13725" spans="5:5" x14ac:dyDescent="0.25">
      <c r="E13725" s="5" t="s">
        <v>14246</v>
      </c>
    </row>
    <row r="13726" spans="5:5" x14ac:dyDescent="0.25">
      <c r="E13726" s="5" t="s">
        <v>14247</v>
      </c>
    </row>
    <row r="13727" spans="5:5" x14ac:dyDescent="0.25">
      <c r="E13727" s="5" t="s">
        <v>14248</v>
      </c>
    </row>
    <row r="13728" spans="5:5" x14ac:dyDescent="0.25">
      <c r="E13728" s="5" t="s">
        <v>14249</v>
      </c>
    </row>
    <row r="13729" spans="5:5" x14ac:dyDescent="0.25">
      <c r="E13729" s="5" t="s">
        <v>14250</v>
      </c>
    </row>
    <row r="13730" spans="5:5" x14ac:dyDescent="0.25">
      <c r="E13730" s="5" t="s">
        <v>14251</v>
      </c>
    </row>
    <row r="13731" spans="5:5" x14ac:dyDescent="0.25">
      <c r="E13731" s="5" t="s">
        <v>14252</v>
      </c>
    </row>
    <row r="13732" spans="5:5" x14ac:dyDescent="0.25">
      <c r="E13732" s="5" t="s">
        <v>14253</v>
      </c>
    </row>
    <row r="13733" spans="5:5" x14ac:dyDescent="0.25">
      <c r="E13733" s="5" t="s">
        <v>14254</v>
      </c>
    </row>
    <row r="13734" spans="5:5" x14ac:dyDescent="0.25">
      <c r="E13734" s="5" t="s">
        <v>14255</v>
      </c>
    </row>
    <row r="13735" spans="5:5" x14ac:dyDescent="0.25">
      <c r="E13735" s="5" t="s">
        <v>14256</v>
      </c>
    </row>
    <row r="13736" spans="5:5" x14ac:dyDescent="0.25">
      <c r="E13736" s="5" t="s">
        <v>14257</v>
      </c>
    </row>
    <row r="13737" spans="5:5" x14ac:dyDescent="0.25">
      <c r="E13737" s="5" t="s">
        <v>14258</v>
      </c>
    </row>
    <row r="13738" spans="5:5" x14ac:dyDescent="0.25">
      <c r="E13738" s="5" t="s">
        <v>14259</v>
      </c>
    </row>
    <row r="13739" spans="5:5" x14ac:dyDescent="0.25">
      <c r="E13739" s="5" t="s">
        <v>14260</v>
      </c>
    </row>
    <row r="13740" spans="5:5" x14ac:dyDescent="0.25">
      <c r="E13740" s="5" t="s">
        <v>14261</v>
      </c>
    </row>
    <row r="13741" spans="5:5" x14ac:dyDescent="0.25">
      <c r="E13741" s="5" t="s">
        <v>14262</v>
      </c>
    </row>
    <row r="13742" spans="5:5" x14ac:dyDescent="0.25">
      <c r="E13742" s="5" t="s">
        <v>14263</v>
      </c>
    </row>
    <row r="13743" spans="5:5" x14ac:dyDescent="0.25">
      <c r="E13743" s="5" t="s">
        <v>14264</v>
      </c>
    </row>
    <row r="13744" spans="5:5" x14ac:dyDescent="0.25">
      <c r="E13744" s="5" t="s">
        <v>14265</v>
      </c>
    </row>
    <row r="13745" spans="5:5" x14ac:dyDescent="0.25">
      <c r="E13745" s="5" t="s">
        <v>14266</v>
      </c>
    </row>
    <row r="13746" spans="5:5" x14ac:dyDescent="0.25">
      <c r="E13746" s="5" t="s">
        <v>14267</v>
      </c>
    </row>
    <row r="13747" spans="5:5" x14ac:dyDescent="0.25">
      <c r="E13747" s="5" t="s">
        <v>14268</v>
      </c>
    </row>
    <row r="13748" spans="5:5" x14ac:dyDescent="0.25">
      <c r="E13748" s="5" t="s">
        <v>14269</v>
      </c>
    </row>
    <row r="13749" spans="5:5" x14ac:dyDescent="0.25">
      <c r="E13749" s="5" t="s">
        <v>14270</v>
      </c>
    </row>
    <row r="13750" spans="5:5" x14ac:dyDescent="0.25">
      <c r="E13750" s="5" t="s">
        <v>14271</v>
      </c>
    </row>
    <row r="13751" spans="5:5" x14ac:dyDescent="0.25">
      <c r="E13751" s="5" t="s">
        <v>14272</v>
      </c>
    </row>
    <row r="13752" spans="5:5" x14ac:dyDescent="0.25">
      <c r="E13752" s="5" t="s">
        <v>14273</v>
      </c>
    </row>
    <row r="13753" spans="5:5" x14ac:dyDescent="0.25">
      <c r="E13753" s="5" t="s">
        <v>14274</v>
      </c>
    </row>
    <row r="13754" spans="5:5" x14ac:dyDescent="0.25">
      <c r="E13754" s="5" t="s">
        <v>14275</v>
      </c>
    </row>
    <row r="13755" spans="5:5" x14ac:dyDescent="0.25">
      <c r="E13755" s="5" t="s">
        <v>14276</v>
      </c>
    </row>
    <row r="13756" spans="5:5" x14ac:dyDescent="0.25">
      <c r="E13756" s="5" t="s">
        <v>14277</v>
      </c>
    </row>
    <row r="13757" spans="5:5" x14ac:dyDescent="0.25">
      <c r="E13757" s="5" t="s">
        <v>14278</v>
      </c>
    </row>
    <row r="13758" spans="5:5" x14ac:dyDescent="0.25">
      <c r="E13758" s="5" t="s">
        <v>14279</v>
      </c>
    </row>
    <row r="13759" spans="5:5" x14ac:dyDescent="0.25">
      <c r="E13759" s="5" t="s">
        <v>14280</v>
      </c>
    </row>
    <row r="13760" spans="5:5" x14ac:dyDescent="0.25">
      <c r="E13760" s="5" t="s">
        <v>14281</v>
      </c>
    </row>
    <row r="13761" spans="5:5" x14ac:dyDescent="0.25">
      <c r="E13761" s="5" t="s">
        <v>14282</v>
      </c>
    </row>
    <row r="13762" spans="5:5" x14ac:dyDescent="0.25">
      <c r="E13762" s="5" t="s">
        <v>14283</v>
      </c>
    </row>
    <row r="13763" spans="5:5" x14ac:dyDescent="0.25">
      <c r="E13763" s="5" t="s">
        <v>14284</v>
      </c>
    </row>
    <row r="13764" spans="5:5" x14ac:dyDescent="0.25">
      <c r="E13764" s="5" t="s">
        <v>14285</v>
      </c>
    </row>
    <row r="13765" spans="5:5" x14ac:dyDescent="0.25">
      <c r="E13765" s="5" t="s">
        <v>14286</v>
      </c>
    </row>
    <row r="13766" spans="5:5" x14ac:dyDescent="0.25">
      <c r="E13766" s="5" t="s">
        <v>14287</v>
      </c>
    </row>
    <row r="13767" spans="5:5" x14ac:dyDescent="0.25">
      <c r="E13767" s="5" t="s">
        <v>14288</v>
      </c>
    </row>
    <row r="13768" spans="5:5" x14ac:dyDescent="0.25">
      <c r="E13768" s="5" t="s">
        <v>14289</v>
      </c>
    </row>
    <row r="13769" spans="5:5" x14ac:dyDescent="0.25">
      <c r="E13769" s="5" t="s">
        <v>14290</v>
      </c>
    </row>
    <row r="13770" spans="5:5" x14ac:dyDescent="0.25">
      <c r="E13770" s="5" t="s">
        <v>14291</v>
      </c>
    </row>
    <row r="13771" spans="5:5" x14ac:dyDescent="0.25">
      <c r="E13771" s="5" t="s">
        <v>14292</v>
      </c>
    </row>
    <row r="13772" spans="5:5" x14ac:dyDescent="0.25">
      <c r="E13772" s="5" t="s">
        <v>14293</v>
      </c>
    </row>
    <row r="13773" spans="5:5" x14ac:dyDescent="0.25">
      <c r="E13773" s="5" t="s">
        <v>14294</v>
      </c>
    </row>
    <row r="13774" spans="5:5" x14ac:dyDescent="0.25">
      <c r="E13774" s="5" t="s">
        <v>14295</v>
      </c>
    </row>
    <row r="13775" spans="5:5" x14ac:dyDescent="0.25">
      <c r="E13775" s="5" t="s">
        <v>14296</v>
      </c>
    </row>
    <row r="13776" spans="5:5" x14ac:dyDescent="0.25">
      <c r="E13776" s="5" t="s">
        <v>14297</v>
      </c>
    </row>
    <row r="13777" spans="5:5" x14ac:dyDescent="0.25">
      <c r="E13777" s="5" t="s">
        <v>14298</v>
      </c>
    </row>
    <row r="13778" spans="5:5" x14ac:dyDescent="0.25">
      <c r="E13778" s="5" t="s">
        <v>14299</v>
      </c>
    </row>
    <row r="13779" spans="5:5" x14ac:dyDescent="0.25">
      <c r="E13779" s="5" t="s">
        <v>14300</v>
      </c>
    </row>
    <row r="13780" spans="5:5" x14ac:dyDescent="0.25">
      <c r="E13780" s="5" t="s">
        <v>14301</v>
      </c>
    </row>
    <row r="13781" spans="5:5" x14ac:dyDescent="0.25">
      <c r="E13781" s="5" t="s">
        <v>14302</v>
      </c>
    </row>
    <row r="13782" spans="5:5" x14ac:dyDescent="0.25">
      <c r="E13782" s="5" t="s">
        <v>14303</v>
      </c>
    </row>
    <row r="13783" spans="5:5" x14ac:dyDescent="0.25">
      <c r="E13783" s="5" t="s">
        <v>14304</v>
      </c>
    </row>
    <row r="13784" spans="5:5" x14ac:dyDescent="0.25">
      <c r="E13784" s="5" t="s">
        <v>14305</v>
      </c>
    </row>
    <row r="13785" spans="5:5" x14ac:dyDescent="0.25">
      <c r="E13785" s="5" t="s">
        <v>14306</v>
      </c>
    </row>
    <row r="13786" spans="5:5" x14ac:dyDescent="0.25">
      <c r="E13786" s="5" t="s">
        <v>14307</v>
      </c>
    </row>
    <row r="13787" spans="5:5" x14ac:dyDescent="0.25">
      <c r="E13787" s="5" t="s">
        <v>14308</v>
      </c>
    </row>
    <row r="13788" spans="5:5" x14ac:dyDescent="0.25">
      <c r="E13788" s="5" t="s">
        <v>14309</v>
      </c>
    </row>
    <row r="13789" spans="5:5" x14ac:dyDescent="0.25">
      <c r="E13789" s="5" t="s">
        <v>14310</v>
      </c>
    </row>
    <row r="13790" spans="5:5" x14ac:dyDescent="0.25">
      <c r="E13790" s="5" t="s">
        <v>14311</v>
      </c>
    </row>
    <row r="13791" spans="5:5" x14ac:dyDescent="0.25">
      <c r="E13791" s="5" t="s">
        <v>14312</v>
      </c>
    </row>
    <row r="13792" spans="5:5" x14ac:dyDescent="0.25">
      <c r="E13792" s="5" t="s">
        <v>14313</v>
      </c>
    </row>
    <row r="13793" spans="5:5" x14ac:dyDescent="0.25">
      <c r="E13793" s="5" t="s">
        <v>14314</v>
      </c>
    </row>
    <row r="13794" spans="5:5" x14ac:dyDescent="0.25">
      <c r="E13794" s="5" t="s">
        <v>14315</v>
      </c>
    </row>
    <row r="13795" spans="5:5" x14ac:dyDescent="0.25">
      <c r="E13795" s="5" t="s">
        <v>14316</v>
      </c>
    </row>
    <row r="13796" spans="5:5" x14ac:dyDescent="0.25">
      <c r="E13796" s="5" t="s">
        <v>14317</v>
      </c>
    </row>
    <row r="13797" spans="5:5" x14ac:dyDescent="0.25">
      <c r="E13797" s="5" t="s">
        <v>14318</v>
      </c>
    </row>
    <row r="13798" spans="5:5" x14ac:dyDescent="0.25">
      <c r="E13798" s="5" t="s">
        <v>14319</v>
      </c>
    </row>
    <row r="13799" spans="5:5" x14ac:dyDescent="0.25">
      <c r="E13799" s="5" t="s">
        <v>14320</v>
      </c>
    </row>
    <row r="13800" spans="5:5" x14ac:dyDescent="0.25">
      <c r="E13800" s="5" t="s">
        <v>14321</v>
      </c>
    </row>
    <row r="13801" spans="5:5" x14ac:dyDescent="0.25">
      <c r="E13801" s="5" t="s">
        <v>14322</v>
      </c>
    </row>
    <row r="13802" spans="5:5" x14ac:dyDescent="0.25">
      <c r="E13802" s="5" t="s">
        <v>14323</v>
      </c>
    </row>
    <row r="13803" spans="5:5" x14ac:dyDescent="0.25">
      <c r="E13803" s="5" t="s">
        <v>14324</v>
      </c>
    </row>
    <row r="13804" spans="5:5" x14ac:dyDescent="0.25">
      <c r="E13804" s="5" t="s">
        <v>14325</v>
      </c>
    </row>
    <row r="13805" spans="5:5" x14ac:dyDescent="0.25">
      <c r="E13805" s="5" t="s">
        <v>14326</v>
      </c>
    </row>
    <row r="13806" spans="5:5" x14ac:dyDescent="0.25">
      <c r="E13806" s="5" t="s">
        <v>14327</v>
      </c>
    </row>
    <row r="13807" spans="5:5" x14ac:dyDescent="0.25">
      <c r="E13807" s="5" t="s">
        <v>14328</v>
      </c>
    </row>
    <row r="13808" spans="5:5" x14ac:dyDescent="0.25">
      <c r="E13808" s="5" t="s">
        <v>14329</v>
      </c>
    </row>
    <row r="13809" spans="5:5" x14ac:dyDescent="0.25">
      <c r="E13809" s="5" t="s">
        <v>14330</v>
      </c>
    </row>
    <row r="13810" spans="5:5" x14ac:dyDescent="0.25">
      <c r="E13810" s="5" t="s">
        <v>14331</v>
      </c>
    </row>
    <row r="13811" spans="5:5" x14ac:dyDescent="0.25">
      <c r="E13811" s="5" t="s">
        <v>14332</v>
      </c>
    </row>
    <row r="13812" spans="5:5" x14ac:dyDescent="0.25">
      <c r="E13812" s="5" t="s">
        <v>14333</v>
      </c>
    </row>
    <row r="13813" spans="5:5" x14ac:dyDescent="0.25">
      <c r="E13813" s="5" t="s">
        <v>14334</v>
      </c>
    </row>
    <row r="13814" spans="5:5" x14ac:dyDescent="0.25">
      <c r="E13814" s="5" t="s">
        <v>14335</v>
      </c>
    </row>
    <row r="13815" spans="5:5" x14ac:dyDescent="0.25">
      <c r="E13815" s="5" t="s">
        <v>14336</v>
      </c>
    </row>
    <row r="13816" spans="5:5" x14ac:dyDescent="0.25">
      <c r="E13816" s="5" t="s">
        <v>14337</v>
      </c>
    </row>
    <row r="13817" spans="5:5" x14ac:dyDescent="0.25">
      <c r="E13817" s="5" t="s">
        <v>14338</v>
      </c>
    </row>
    <row r="13818" spans="5:5" x14ac:dyDescent="0.25">
      <c r="E13818" s="5" t="s">
        <v>14339</v>
      </c>
    </row>
    <row r="13819" spans="5:5" x14ac:dyDescent="0.25">
      <c r="E13819" s="5" t="s">
        <v>14340</v>
      </c>
    </row>
    <row r="13820" spans="5:5" x14ac:dyDescent="0.25">
      <c r="E13820" s="5" t="s">
        <v>14341</v>
      </c>
    </row>
    <row r="13821" spans="5:5" x14ac:dyDescent="0.25">
      <c r="E13821" s="5" t="s">
        <v>14342</v>
      </c>
    </row>
    <row r="13822" spans="5:5" x14ac:dyDescent="0.25">
      <c r="E13822" s="5" t="s">
        <v>14343</v>
      </c>
    </row>
    <row r="13823" spans="5:5" x14ac:dyDescent="0.25">
      <c r="E13823" s="5" t="s">
        <v>14344</v>
      </c>
    </row>
    <row r="13824" spans="5:5" x14ac:dyDescent="0.25">
      <c r="E13824" s="5" t="s">
        <v>14345</v>
      </c>
    </row>
    <row r="13825" spans="5:5" x14ac:dyDescent="0.25">
      <c r="E13825" s="5" t="s">
        <v>14346</v>
      </c>
    </row>
    <row r="13826" spans="5:5" x14ac:dyDescent="0.25">
      <c r="E13826" s="5" t="s">
        <v>14347</v>
      </c>
    </row>
    <row r="13827" spans="5:5" x14ac:dyDescent="0.25">
      <c r="E13827" s="5" t="s">
        <v>14348</v>
      </c>
    </row>
    <row r="13828" spans="5:5" x14ac:dyDescent="0.25">
      <c r="E13828" s="5" t="s">
        <v>14349</v>
      </c>
    </row>
    <row r="13829" spans="5:5" x14ac:dyDescent="0.25">
      <c r="E13829" s="5" t="s">
        <v>14350</v>
      </c>
    </row>
    <row r="13830" spans="5:5" x14ac:dyDescent="0.25">
      <c r="E13830" s="5" t="s">
        <v>14351</v>
      </c>
    </row>
    <row r="13831" spans="5:5" x14ac:dyDescent="0.25">
      <c r="E13831" s="5" t="s">
        <v>14352</v>
      </c>
    </row>
    <row r="13832" spans="5:5" x14ac:dyDescent="0.25">
      <c r="E13832" s="5" t="s">
        <v>14353</v>
      </c>
    </row>
    <row r="13833" spans="5:5" x14ac:dyDescent="0.25">
      <c r="E13833" s="5" t="s">
        <v>14354</v>
      </c>
    </row>
    <row r="13834" spans="5:5" x14ac:dyDescent="0.25">
      <c r="E13834" s="5" t="s">
        <v>14355</v>
      </c>
    </row>
    <row r="13835" spans="5:5" x14ac:dyDescent="0.25">
      <c r="E13835" s="5" t="s">
        <v>14356</v>
      </c>
    </row>
    <row r="13836" spans="5:5" x14ac:dyDescent="0.25">
      <c r="E13836" s="5" t="s">
        <v>14357</v>
      </c>
    </row>
    <row r="13837" spans="5:5" x14ac:dyDescent="0.25">
      <c r="E13837" s="5" t="s">
        <v>14358</v>
      </c>
    </row>
    <row r="13838" spans="5:5" x14ac:dyDescent="0.25">
      <c r="E13838" s="5" t="s">
        <v>14359</v>
      </c>
    </row>
    <row r="13839" spans="5:5" x14ac:dyDescent="0.25">
      <c r="E13839" s="5" t="s">
        <v>14360</v>
      </c>
    </row>
    <row r="13840" spans="5:5" x14ac:dyDescent="0.25">
      <c r="E13840" s="5" t="s">
        <v>14361</v>
      </c>
    </row>
    <row r="13841" spans="5:5" x14ac:dyDescent="0.25">
      <c r="E13841" s="5" t="s">
        <v>14362</v>
      </c>
    </row>
    <row r="13842" spans="5:5" x14ac:dyDescent="0.25">
      <c r="E13842" s="5" t="s">
        <v>14363</v>
      </c>
    </row>
    <row r="13843" spans="5:5" x14ac:dyDescent="0.25">
      <c r="E13843" s="5" t="s">
        <v>14364</v>
      </c>
    </row>
    <row r="13844" spans="5:5" x14ac:dyDescent="0.25">
      <c r="E13844" s="5" t="s">
        <v>14365</v>
      </c>
    </row>
    <row r="13845" spans="5:5" x14ac:dyDescent="0.25">
      <c r="E13845" s="5" t="s">
        <v>14366</v>
      </c>
    </row>
    <row r="13846" spans="5:5" x14ac:dyDescent="0.25">
      <c r="E13846" s="5" t="s">
        <v>14367</v>
      </c>
    </row>
    <row r="13847" spans="5:5" x14ac:dyDescent="0.25">
      <c r="E13847" s="5" t="s">
        <v>14368</v>
      </c>
    </row>
    <row r="13848" spans="5:5" x14ac:dyDescent="0.25">
      <c r="E13848" s="5" t="s">
        <v>14369</v>
      </c>
    </row>
    <row r="13849" spans="5:5" x14ac:dyDescent="0.25">
      <c r="E13849" s="5" t="s">
        <v>14370</v>
      </c>
    </row>
    <row r="13850" spans="5:5" x14ac:dyDescent="0.25">
      <c r="E13850" s="5" t="s">
        <v>14371</v>
      </c>
    </row>
    <row r="13851" spans="5:5" x14ac:dyDescent="0.25">
      <c r="E13851" s="5" t="s">
        <v>14372</v>
      </c>
    </row>
    <row r="13852" spans="5:5" x14ac:dyDescent="0.25">
      <c r="E13852" s="5" t="s">
        <v>14373</v>
      </c>
    </row>
    <row r="13853" spans="5:5" x14ac:dyDescent="0.25">
      <c r="E13853" s="5" t="s">
        <v>14374</v>
      </c>
    </row>
    <row r="13854" spans="5:5" x14ac:dyDescent="0.25">
      <c r="E13854" s="5" t="s">
        <v>14375</v>
      </c>
    </row>
    <row r="13855" spans="5:5" x14ac:dyDescent="0.25">
      <c r="E13855" s="5" t="s">
        <v>14376</v>
      </c>
    </row>
    <row r="13856" spans="5:5" x14ac:dyDescent="0.25">
      <c r="E13856" s="5" t="s">
        <v>14377</v>
      </c>
    </row>
    <row r="13857" spans="5:5" x14ac:dyDescent="0.25">
      <c r="E13857" s="5" t="s">
        <v>14378</v>
      </c>
    </row>
    <row r="13858" spans="5:5" x14ac:dyDescent="0.25">
      <c r="E13858" s="5" t="s">
        <v>14379</v>
      </c>
    </row>
    <row r="13859" spans="5:5" x14ac:dyDescent="0.25">
      <c r="E13859" s="5" t="s">
        <v>14380</v>
      </c>
    </row>
    <row r="13860" spans="5:5" x14ac:dyDescent="0.25">
      <c r="E13860" s="5" t="s">
        <v>14381</v>
      </c>
    </row>
    <row r="13861" spans="5:5" x14ac:dyDescent="0.25">
      <c r="E13861" s="5" t="s">
        <v>14382</v>
      </c>
    </row>
    <row r="13862" spans="5:5" x14ac:dyDescent="0.25">
      <c r="E13862" s="5" t="s">
        <v>14383</v>
      </c>
    </row>
    <row r="13863" spans="5:5" x14ac:dyDescent="0.25">
      <c r="E13863" s="5" t="s">
        <v>14384</v>
      </c>
    </row>
    <row r="13864" spans="5:5" x14ac:dyDescent="0.25">
      <c r="E13864" s="5" t="s">
        <v>14385</v>
      </c>
    </row>
    <row r="13865" spans="5:5" x14ac:dyDescent="0.25">
      <c r="E13865" s="5" t="s">
        <v>14386</v>
      </c>
    </row>
    <row r="13866" spans="5:5" x14ac:dyDescent="0.25">
      <c r="E13866" s="5" t="s">
        <v>14387</v>
      </c>
    </row>
    <row r="13867" spans="5:5" x14ac:dyDescent="0.25">
      <c r="E13867" s="5" t="s">
        <v>14388</v>
      </c>
    </row>
    <row r="13868" spans="5:5" x14ac:dyDescent="0.25">
      <c r="E13868" s="5" t="s">
        <v>14389</v>
      </c>
    </row>
    <row r="13869" spans="5:5" x14ac:dyDescent="0.25">
      <c r="E13869" s="5" t="s">
        <v>14390</v>
      </c>
    </row>
    <row r="13870" spans="5:5" x14ac:dyDescent="0.25">
      <c r="E13870" s="5" t="s">
        <v>14391</v>
      </c>
    </row>
    <row r="13871" spans="5:5" x14ac:dyDescent="0.25">
      <c r="E13871" s="5" t="s">
        <v>14392</v>
      </c>
    </row>
    <row r="13872" spans="5:5" x14ac:dyDescent="0.25">
      <c r="E13872" s="5" t="s">
        <v>14393</v>
      </c>
    </row>
    <row r="13873" spans="5:5" x14ac:dyDescent="0.25">
      <c r="E13873" s="5" t="s">
        <v>14394</v>
      </c>
    </row>
    <row r="13874" spans="5:5" x14ac:dyDescent="0.25">
      <c r="E13874" s="5" t="s">
        <v>14395</v>
      </c>
    </row>
    <row r="13875" spans="5:5" x14ac:dyDescent="0.25">
      <c r="E13875" s="5" t="s">
        <v>14396</v>
      </c>
    </row>
    <row r="13876" spans="5:5" x14ac:dyDescent="0.25">
      <c r="E13876" s="5" t="s">
        <v>14397</v>
      </c>
    </row>
    <row r="13877" spans="5:5" x14ac:dyDescent="0.25">
      <c r="E13877" s="5" t="s">
        <v>14398</v>
      </c>
    </row>
    <row r="13878" spans="5:5" x14ac:dyDescent="0.25">
      <c r="E13878" s="5" t="s">
        <v>14399</v>
      </c>
    </row>
    <row r="13879" spans="5:5" x14ac:dyDescent="0.25">
      <c r="E13879" s="5" t="s">
        <v>14400</v>
      </c>
    </row>
    <row r="13880" spans="5:5" x14ac:dyDescent="0.25">
      <c r="E13880" s="5" t="s">
        <v>14401</v>
      </c>
    </row>
    <row r="13881" spans="5:5" x14ac:dyDescent="0.25">
      <c r="E13881" s="5" t="s">
        <v>14402</v>
      </c>
    </row>
    <row r="13882" spans="5:5" x14ac:dyDescent="0.25">
      <c r="E13882" s="5" t="s">
        <v>14403</v>
      </c>
    </row>
    <row r="13883" spans="5:5" x14ac:dyDescent="0.25">
      <c r="E13883" s="5" t="s">
        <v>14404</v>
      </c>
    </row>
    <row r="13884" spans="5:5" x14ac:dyDescent="0.25">
      <c r="E13884" s="5" t="s">
        <v>14405</v>
      </c>
    </row>
    <row r="13885" spans="5:5" x14ac:dyDescent="0.25">
      <c r="E13885" s="5" t="s">
        <v>14406</v>
      </c>
    </row>
    <row r="13886" spans="5:5" x14ac:dyDescent="0.25">
      <c r="E13886" s="5" t="s">
        <v>14407</v>
      </c>
    </row>
    <row r="13887" spans="5:5" x14ac:dyDescent="0.25">
      <c r="E13887" s="5" t="s">
        <v>14408</v>
      </c>
    </row>
    <row r="13888" spans="5:5" x14ac:dyDescent="0.25">
      <c r="E13888" s="5" t="s">
        <v>14409</v>
      </c>
    </row>
    <row r="13889" spans="5:5" x14ac:dyDescent="0.25">
      <c r="E13889" s="5" t="s">
        <v>14410</v>
      </c>
    </row>
    <row r="13890" spans="5:5" x14ac:dyDescent="0.25">
      <c r="E13890" s="5" t="s">
        <v>14411</v>
      </c>
    </row>
    <row r="13891" spans="5:5" x14ac:dyDescent="0.25">
      <c r="E13891" s="5" t="s">
        <v>14412</v>
      </c>
    </row>
    <row r="13892" spans="5:5" x14ac:dyDescent="0.25">
      <c r="E13892" s="5" t="s">
        <v>14413</v>
      </c>
    </row>
    <row r="13893" spans="5:5" x14ac:dyDescent="0.25">
      <c r="E13893" s="5" t="s">
        <v>14414</v>
      </c>
    </row>
    <row r="13894" spans="5:5" x14ac:dyDescent="0.25">
      <c r="E13894" s="5" t="s">
        <v>14415</v>
      </c>
    </row>
    <row r="13895" spans="5:5" x14ac:dyDescent="0.25">
      <c r="E13895" s="5" t="s">
        <v>14416</v>
      </c>
    </row>
    <row r="13896" spans="5:5" x14ac:dyDescent="0.25">
      <c r="E13896" s="5" t="s">
        <v>14417</v>
      </c>
    </row>
    <row r="13897" spans="5:5" x14ac:dyDescent="0.25">
      <c r="E13897" s="5" t="s">
        <v>14418</v>
      </c>
    </row>
    <row r="13898" spans="5:5" x14ac:dyDescent="0.25">
      <c r="E13898" s="5" t="s">
        <v>14419</v>
      </c>
    </row>
    <row r="13899" spans="5:5" x14ac:dyDescent="0.25">
      <c r="E13899" s="5" t="s">
        <v>14420</v>
      </c>
    </row>
    <row r="13900" spans="5:5" x14ac:dyDescent="0.25">
      <c r="E13900" s="5" t="s">
        <v>14421</v>
      </c>
    </row>
    <row r="13901" spans="5:5" x14ac:dyDescent="0.25">
      <c r="E13901" s="5" t="s">
        <v>14422</v>
      </c>
    </row>
    <row r="13902" spans="5:5" x14ac:dyDescent="0.25">
      <c r="E13902" s="5" t="s">
        <v>14423</v>
      </c>
    </row>
    <row r="13903" spans="5:5" x14ac:dyDescent="0.25">
      <c r="E13903" s="5" t="s">
        <v>14424</v>
      </c>
    </row>
    <row r="13904" spans="5:5" x14ac:dyDescent="0.25">
      <c r="E13904" s="5" t="s">
        <v>14425</v>
      </c>
    </row>
    <row r="13905" spans="5:5" x14ac:dyDescent="0.25">
      <c r="E13905" s="5" t="s">
        <v>14426</v>
      </c>
    </row>
    <row r="13906" spans="5:5" x14ac:dyDescent="0.25">
      <c r="E13906" s="5" t="s">
        <v>14427</v>
      </c>
    </row>
    <row r="13907" spans="5:5" x14ac:dyDescent="0.25">
      <c r="E13907" s="5" t="s">
        <v>14428</v>
      </c>
    </row>
    <row r="13908" spans="5:5" x14ac:dyDescent="0.25">
      <c r="E13908" s="5" t="s">
        <v>14429</v>
      </c>
    </row>
    <row r="13909" spans="5:5" x14ac:dyDescent="0.25">
      <c r="E13909" s="5" t="s">
        <v>14430</v>
      </c>
    </row>
    <row r="13910" spans="5:5" x14ac:dyDescent="0.25">
      <c r="E13910" s="5" t="s">
        <v>14431</v>
      </c>
    </row>
    <row r="13911" spans="5:5" x14ac:dyDescent="0.25">
      <c r="E13911" s="5" t="s">
        <v>14432</v>
      </c>
    </row>
    <row r="13912" spans="5:5" x14ac:dyDescent="0.25">
      <c r="E13912" s="5" t="s">
        <v>14433</v>
      </c>
    </row>
    <row r="13913" spans="5:5" x14ac:dyDescent="0.25">
      <c r="E13913" s="5" t="s">
        <v>14434</v>
      </c>
    </row>
    <row r="13914" spans="5:5" x14ac:dyDescent="0.25">
      <c r="E13914" s="5" t="s">
        <v>14435</v>
      </c>
    </row>
    <row r="13915" spans="5:5" x14ac:dyDescent="0.25">
      <c r="E13915" s="5" t="s">
        <v>14436</v>
      </c>
    </row>
    <row r="13916" spans="5:5" x14ac:dyDescent="0.25">
      <c r="E13916" s="5" t="s">
        <v>14437</v>
      </c>
    </row>
    <row r="13917" spans="5:5" x14ac:dyDescent="0.25">
      <c r="E13917" s="5" t="s">
        <v>14438</v>
      </c>
    </row>
    <row r="13918" spans="5:5" x14ac:dyDescent="0.25">
      <c r="E13918" s="5" t="s">
        <v>14439</v>
      </c>
    </row>
    <row r="13919" spans="5:5" x14ac:dyDescent="0.25">
      <c r="E13919" s="5" t="s">
        <v>14440</v>
      </c>
    </row>
    <row r="13920" spans="5:5" x14ac:dyDescent="0.25">
      <c r="E13920" s="5" t="s">
        <v>14441</v>
      </c>
    </row>
    <row r="13921" spans="5:5" x14ac:dyDescent="0.25">
      <c r="E13921" s="5" t="s">
        <v>14442</v>
      </c>
    </row>
    <row r="13922" spans="5:5" x14ac:dyDescent="0.25">
      <c r="E13922" s="5" t="s">
        <v>14443</v>
      </c>
    </row>
    <row r="13923" spans="5:5" x14ac:dyDescent="0.25">
      <c r="E13923" s="5" t="s">
        <v>14444</v>
      </c>
    </row>
    <row r="13924" spans="5:5" x14ac:dyDescent="0.25">
      <c r="E13924" s="5" t="s">
        <v>14445</v>
      </c>
    </row>
    <row r="13925" spans="5:5" x14ac:dyDescent="0.25">
      <c r="E13925" s="5" t="s">
        <v>14446</v>
      </c>
    </row>
    <row r="13926" spans="5:5" x14ac:dyDescent="0.25">
      <c r="E13926" s="5" t="s">
        <v>14447</v>
      </c>
    </row>
    <row r="13927" spans="5:5" x14ac:dyDescent="0.25">
      <c r="E13927" s="5" t="s">
        <v>14448</v>
      </c>
    </row>
    <row r="13928" spans="5:5" x14ac:dyDescent="0.25">
      <c r="E13928" s="5" t="s">
        <v>14449</v>
      </c>
    </row>
    <row r="13929" spans="5:5" x14ac:dyDescent="0.25">
      <c r="E13929" s="5" t="s">
        <v>14450</v>
      </c>
    </row>
    <row r="13930" spans="5:5" x14ac:dyDescent="0.25">
      <c r="E13930" s="5" t="s">
        <v>14451</v>
      </c>
    </row>
    <row r="13931" spans="5:5" x14ac:dyDescent="0.25">
      <c r="E13931" s="5" t="s">
        <v>14452</v>
      </c>
    </row>
    <row r="13932" spans="5:5" x14ac:dyDescent="0.25">
      <c r="E13932" s="5" t="s">
        <v>14453</v>
      </c>
    </row>
    <row r="13933" spans="5:5" x14ac:dyDescent="0.25">
      <c r="E13933" s="5" t="s">
        <v>14454</v>
      </c>
    </row>
    <row r="13934" spans="5:5" x14ac:dyDescent="0.25">
      <c r="E13934" s="5" t="s">
        <v>14455</v>
      </c>
    </row>
    <row r="13935" spans="5:5" x14ac:dyDescent="0.25">
      <c r="E13935" s="5" t="s">
        <v>14456</v>
      </c>
    </row>
    <row r="13936" spans="5:5" x14ac:dyDescent="0.25">
      <c r="E13936" s="5" t="s">
        <v>14457</v>
      </c>
    </row>
    <row r="13937" spans="5:5" x14ac:dyDescent="0.25">
      <c r="E13937" s="5" t="s">
        <v>14458</v>
      </c>
    </row>
    <row r="13938" spans="5:5" x14ac:dyDescent="0.25">
      <c r="E13938" s="5" t="s">
        <v>14459</v>
      </c>
    </row>
    <row r="13939" spans="5:5" x14ac:dyDescent="0.25">
      <c r="E13939" s="5" t="s">
        <v>14460</v>
      </c>
    </row>
    <row r="13940" spans="5:5" x14ac:dyDescent="0.25">
      <c r="E13940" s="5" t="s">
        <v>14461</v>
      </c>
    </row>
    <row r="13941" spans="5:5" x14ac:dyDescent="0.25">
      <c r="E13941" s="5" t="s">
        <v>14462</v>
      </c>
    </row>
    <row r="13942" spans="5:5" x14ac:dyDescent="0.25">
      <c r="E13942" s="5" t="s">
        <v>14463</v>
      </c>
    </row>
    <row r="13943" spans="5:5" x14ac:dyDescent="0.25">
      <c r="E13943" s="5" t="s">
        <v>14464</v>
      </c>
    </row>
    <row r="13944" spans="5:5" x14ac:dyDescent="0.25">
      <c r="E13944" s="5" t="s">
        <v>14465</v>
      </c>
    </row>
    <row r="13945" spans="5:5" x14ac:dyDescent="0.25">
      <c r="E13945" s="5" t="s">
        <v>14466</v>
      </c>
    </row>
    <row r="13946" spans="5:5" x14ac:dyDescent="0.25">
      <c r="E13946" s="5" t="s">
        <v>14467</v>
      </c>
    </row>
    <row r="13947" spans="5:5" x14ac:dyDescent="0.25">
      <c r="E13947" s="5" t="s">
        <v>14468</v>
      </c>
    </row>
    <row r="13948" spans="5:5" x14ac:dyDescent="0.25">
      <c r="E13948" s="5" t="s">
        <v>14469</v>
      </c>
    </row>
    <row r="13949" spans="5:5" x14ac:dyDescent="0.25">
      <c r="E13949" s="5" t="s">
        <v>14470</v>
      </c>
    </row>
    <row r="13950" spans="5:5" x14ac:dyDescent="0.25">
      <c r="E13950" s="5" t="s">
        <v>14471</v>
      </c>
    </row>
    <row r="13951" spans="5:5" x14ac:dyDescent="0.25">
      <c r="E13951" s="5" t="s">
        <v>14472</v>
      </c>
    </row>
    <row r="13952" spans="5:5" x14ac:dyDescent="0.25">
      <c r="E13952" s="5" t="s">
        <v>14473</v>
      </c>
    </row>
    <row r="13953" spans="5:5" x14ac:dyDescent="0.25">
      <c r="E13953" s="5" t="s">
        <v>14474</v>
      </c>
    </row>
    <row r="13954" spans="5:5" x14ac:dyDescent="0.25">
      <c r="E13954" s="5" t="s">
        <v>14475</v>
      </c>
    </row>
    <row r="13955" spans="5:5" x14ac:dyDescent="0.25">
      <c r="E13955" s="5" t="s">
        <v>14476</v>
      </c>
    </row>
    <row r="13956" spans="5:5" x14ac:dyDescent="0.25">
      <c r="E13956" s="5" t="s">
        <v>14477</v>
      </c>
    </row>
    <row r="13957" spans="5:5" x14ac:dyDescent="0.25">
      <c r="E13957" s="5" t="s">
        <v>14478</v>
      </c>
    </row>
    <row r="13958" spans="5:5" x14ac:dyDescent="0.25">
      <c r="E13958" s="5" t="s">
        <v>14479</v>
      </c>
    </row>
    <row r="13959" spans="5:5" x14ac:dyDescent="0.25">
      <c r="E13959" s="5" t="s">
        <v>14480</v>
      </c>
    </row>
    <row r="13960" spans="5:5" x14ac:dyDescent="0.25">
      <c r="E13960" s="5" t="s">
        <v>14481</v>
      </c>
    </row>
    <row r="13961" spans="5:5" x14ac:dyDescent="0.25">
      <c r="E13961" s="5" t="s">
        <v>14482</v>
      </c>
    </row>
    <row r="13962" spans="5:5" x14ac:dyDescent="0.25">
      <c r="E13962" s="5" t="s">
        <v>14483</v>
      </c>
    </row>
    <row r="13963" spans="5:5" x14ac:dyDescent="0.25">
      <c r="E13963" s="5" t="s">
        <v>14484</v>
      </c>
    </row>
    <row r="13964" spans="5:5" x14ac:dyDescent="0.25">
      <c r="E13964" s="5" t="s">
        <v>14485</v>
      </c>
    </row>
    <row r="13965" spans="5:5" x14ac:dyDescent="0.25">
      <c r="E13965" s="5" t="s">
        <v>14486</v>
      </c>
    </row>
    <row r="13966" spans="5:5" x14ac:dyDescent="0.25">
      <c r="E13966" s="5" t="s">
        <v>14487</v>
      </c>
    </row>
    <row r="13967" spans="5:5" x14ac:dyDescent="0.25">
      <c r="E13967" s="5" t="s">
        <v>14488</v>
      </c>
    </row>
    <row r="13968" spans="5:5" x14ac:dyDescent="0.25">
      <c r="E13968" s="5" t="s">
        <v>14489</v>
      </c>
    </row>
    <row r="13969" spans="5:5" x14ac:dyDescent="0.25">
      <c r="E13969" s="5" t="s">
        <v>14490</v>
      </c>
    </row>
    <row r="13970" spans="5:5" x14ac:dyDescent="0.25">
      <c r="E13970" s="5" t="s">
        <v>14491</v>
      </c>
    </row>
    <row r="13971" spans="5:5" x14ac:dyDescent="0.25">
      <c r="E13971" s="5" t="s">
        <v>14492</v>
      </c>
    </row>
    <row r="13972" spans="5:5" x14ac:dyDescent="0.25">
      <c r="E13972" s="5" t="s">
        <v>14493</v>
      </c>
    </row>
    <row r="13973" spans="5:5" x14ac:dyDescent="0.25">
      <c r="E13973" s="5" t="s">
        <v>14494</v>
      </c>
    </row>
    <row r="13974" spans="5:5" x14ac:dyDescent="0.25">
      <c r="E13974" s="5" t="s">
        <v>14495</v>
      </c>
    </row>
    <row r="13975" spans="5:5" x14ac:dyDescent="0.25">
      <c r="E13975" s="5" t="s">
        <v>14496</v>
      </c>
    </row>
    <row r="13976" spans="5:5" x14ac:dyDescent="0.25">
      <c r="E13976" s="5" t="s">
        <v>14497</v>
      </c>
    </row>
    <row r="13977" spans="5:5" x14ac:dyDescent="0.25">
      <c r="E13977" s="5" t="s">
        <v>14498</v>
      </c>
    </row>
    <row r="13978" spans="5:5" x14ac:dyDescent="0.25">
      <c r="E13978" s="5" t="s">
        <v>14499</v>
      </c>
    </row>
    <row r="13979" spans="5:5" x14ac:dyDescent="0.25">
      <c r="E13979" s="5" t="s">
        <v>14500</v>
      </c>
    </row>
    <row r="13980" spans="5:5" x14ac:dyDescent="0.25">
      <c r="E13980" s="5" t="s">
        <v>14501</v>
      </c>
    </row>
    <row r="13981" spans="5:5" x14ac:dyDescent="0.25">
      <c r="E13981" s="5" t="s">
        <v>14502</v>
      </c>
    </row>
    <row r="13982" spans="5:5" x14ac:dyDescent="0.25">
      <c r="E13982" s="5" t="s">
        <v>14503</v>
      </c>
    </row>
    <row r="13983" spans="5:5" x14ac:dyDescent="0.25">
      <c r="E13983" s="5" t="s">
        <v>14504</v>
      </c>
    </row>
    <row r="13984" spans="5:5" x14ac:dyDescent="0.25">
      <c r="E13984" s="5" t="s">
        <v>14505</v>
      </c>
    </row>
    <row r="13985" spans="5:5" x14ac:dyDescent="0.25">
      <c r="E13985" s="5" t="s">
        <v>14506</v>
      </c>
    </row>
    <row r="13986" spans="5:5" x14ac:dyDescent="0.25">
      <c r="E13986" s="5" t="s">
        <v>14507</v>
      </c>
    </row>
    <row r="13987" spans="5:5" x14ac:dyDescent="0.25">
      <c r="E13987" s="5" t="s">
        <v>14508</v>
      </c>
    </row>
    <row r="13988" spans="5:5" x14ac:dyDescent="0.25">
      <c r="E13988" s="5" t="s">
        <v>14509</v>
      </c>
    </row>
    <row r="13989" spans="5:5" x14ac:dyDescent="0.25">
      <c r="E13989" s="5" t="s">
        <v>14510</v>
      </c>
    </row>
    <row r="13990" spans="5:5" x14ac:dyDescent="0.25">
      <c r="E13990" s="5" t="s">
        <v>14511</v>
      </c>
    </row>
    <row r="13991" spans="5:5" x14ac:dyDescent="0.25">
      <c r="E13991" s="5" t="s">
        <v>14512</v>
      </c>
    </row>
    <row r="13992" spans="5:5" x14ac:dyDescent="0.25">
      <c r="E13992" s="5" t="s">
        <v>14513</v>
      </c>
    </row>
    <row r="13993" spans="5:5" x14ac:dyDescent="0.25">
      <c r="E13993" s="5" t="s">
        <v>14514</v>
      </c>
    </row>
    <row r="13994" spans="5:5" x14ac:dyDescent="0.25">
      <c r="E13994" s="5" t="s">
        <v>14515</v>
      </c>
    </row>
    <row r="13995" spans="5:5" x14ac:dyDescent="0.25">
      <c r="E13995" s="5" t="s">
        <v>14516</v>
      </c>
    </row>
    <row r="13996" spans="5:5" x14ac:dyDescent="0.25">
      <c r="E13996" s="5" t="s">
        <v>14517</v>
      </c>
    </row>
    <row r="13997" spans="5:5" x14ac:dyDescent="0.25">
      <c r="E13997" s="5" t="s">
        <v>14518</v>
      </c>
    </row>
    <row r="13998" spans="5:5" x14ac:dyDescent="0.25">
      <c r="E13998" s="5" t="s">
        <v>14519</v>
      </c>
    </row>
    <row r="13999" spans="5:5" x14ac:dyDescent="0.25">
      <c r="E13999" s="5" t="s">
        <v>14520</v>
      </c>
    </row>
    <row r="14000" spans="5:5" x14ac:dyDescent="0.25">
      <c r="E14000" s="5" t="s">
        <v>14521</v>
      </c>
    </row>
    <row r="14001" spans="5:5" x14ac:dyDescent="0.25">
      <c r="E14001" s="5" t="s">
        <v>14522</v>
      </c>
    </row>
    <row r="14002" spans="5:5" x14ac:dyDescent="0.25">
      <c r="E14002" s="5" t="s">
        <v>14523</v>
      </c>
    </row>
    <row r="14003" spans="5:5" x14ac:dyDescent="0.25">
      <c r="E14003" s="5" t="s">
        <v>14524</v>
      </c>
    </row>
    <row r="14004" spans="5:5" x14ac:dyDescent="0.25">
      <c r="E14004" s="5" t="s">
        <v>14525</v>
      </c>
    </row>
    <row r="14005" spans="5:5" x14ac:dyDescent="0.25">
      <c r="E14005" s="5" t="s">
        <v>14526</v>
      </c>
    </row>
    <row r="14006" spans="5:5" x14ac:dyDescent="0.25">
      <c r="E14006" s="5" t="s">
        <v>14527</v>
      </c>
    </row>
    <row r="14007" spans="5:5" x14ac:dyDescent="0.25">
      <c r="E14007" s="5" t="s">
        <v>14528</v>
      </c>
    </row>
    <row r="14008" spans="5:5" x14ac:dyDescent="0.25">
      <c r="E14008" s="5" t="s">
        <v>14529</v>
      </c>
    </row>
    <row r="14009" spans="5:5" x14ac:dyDescent="0.25">
      <c r="E14009" s="5" t="s">
        <v>14530</v>
      </c>
    </row>
    <row r="14010" spans="5:5" x14ac:dyDescent="0.25">
      <c r="E14010" s="5" t="s">
        <v>14531</v>
      </c>
    </row>
    <row r="14011" spans="5:5" x14ac:dyDescent="0.25">
      <c r="E14011" s="5" t="s">
        <v>14532</v>
      </c>
    </row>
    <row r="14012" spans="5:5" x14ac:dyDescent="0.25">
      <c r="E14012" s="5" t="s">
        <v>14533</v>
      </c>
    </row>
    <row r="14013" spans="5:5" x14ac:dyDescent="0.25">
      <c r="E14013" s="5" t="s">
        <v>14534</v>
      </c>
    </row>
    <row r="14014" spans="5:5" x14ac:dyDescent="0.25">
      <c r="E14014" s="5" t="s">
        <v>14535</v>
      </c>
    </row>
    <row r="14015" spans="5:5" x14ac:dyDescent="0.25">
      <c r="E14015" s="5" t="s">
        <v>14536</v>
      </c>
    </row>
    <row r="14016" spans="5:5" x14ac:dyDescent="0.25">
      <c r="E14016" s="5" t="s">
        <v>14537</v>
      </c>
    </row>
    <row r="14017" spans="5:5" x14ac:dyDescent="0.25">
      <c r="E14017" s="5" t="s">
        <v>14538</v>
      </c>
    </row>
    <row r="14018" spans="5:5" x14ac:dyDescent="0.25">
      <c r="E14018" s="5" t="s">
        <v>14539</v>
      </c>
    </row>
    <row r="14019" spans="5:5" x14ac:dyDescent="0.25">
      <c r="E14019" s="5" t="s">
        <v>14540</v>
      </c>
    </row>
    <row r="14020" spans="5:5" x14ac:dyDescent="0.25">
      <c r="E14020" s="5" t="s">
        <v>14541</v>
      </c>
    </row>
    <row r="14021" spans="5:5" x14ac:dyDescent="0.25">
      <c r="E14021" s="5" t="s">
        <v>14542</v>
      </c>
    </row>
    <row r="14022" spans="5:5" x14ac:dyDescent="0.25">
      <c r="E14022" s="5" t="s">
        <v>14543</v>
      </c>
    </row>
    <row r="14023" spans="5:5" x14ac:dyDescent="0.25">
      <c r="E14023" s="5" t="s">
        <v>14544</v>
      </c>
    </row>
    <row r="14024" spans="5:5" x14ac:dyDescent="0.25">
      <c r="E14024" s="5" t="s">
        <v>14545</v>
      </c>
    </row>
    <row r="14025" spans="5:5" x14ac:dyDescent="0.25">
      <c r="E14025" s="5" t="s">
        <v>14546</v>
      </c>
    </row>
    <row r="14026" spans="5:5" x14ac:dyDescent="0.25">
      <c r="E14026" s="5" t="s">
        <v>14547</v>
      </c>
    </row>
    <row r="14027" spans="5:5" x14ac:dyDescent="0.25">
      <c r="E14027" s="5" t="s">
        <v>14548</v>
      </c>
    </row>
    <row r="14028" spans="5:5" x14ac:dyDescent="0.25">
      <c r="E14028" s="5" t="s">
        <v>14549</v>
      </c>
    </row>
    <row r="14029" spans="5:5" x14ac:dyDescent="0.25">
      <c r="E14029" s="5" t="s">
        <v>14550</v>
      </c>
    </row>
    <row r="14030" spans="5:5" x14ac:dyDescent="0.25">
      <c r="E14030" s="5" t="s">
        <v>14551</v>
      </c>
    </row>
    <row r="14031" spans="5:5" x14ac:dyDescent="0.25">
      <c r="E14031" s="5" t="s">
        <v>14552</v>
      </c>
    </row>
    <row r="14032" spans="5:5" x14ac:dyDescent="0.25">
      <c r="E14032" s="5" t="s">
        <v>14553</v>
      </c>
    </row>
    <row r="14033" spans="5:5" x14ac:dyDescent="0.25">
      <c r="E14033" s="5" t="s">
        <v>14554</v>
      </c>
    </row>
    <row r="14034" spans="5:5" x14ac:dyDescent="0.25">
      <c r="E14034" s="5" t="s">
        <v>14555</v>
      </c>
    </row>
    <row r="14035" spans="5:5" x14ac:dyDescent="0.25">
      <c r="E14035" s="5" t="s">
        <v>14556</v>
      </c>
    </row>
    <row r="14036" spans="5:5" x14ac:dyDescent="0.25">
      <c r="E14036" s="5" t="s">
        <v>14557</v>
      </c>
    </row>
    <row r="14037" spans="5:5" x14ac:dyDescent="0.25">
      <c r="E14037" s="5" t="s">
        <v>14558</v>
      </c>
    </row>
    <row r="14038" spans="5:5" x14ac:dyDescent="0.25">
      <c r="E14038" s="5" t="s">
        <v>14559</v>
      </c>
    </row>
    <row r="14039" spans="5:5" x14ac:dyDescent="0.25">
      <c r="E14039" s="5" t="s">
        <v>14560</v>
      </c>
    </row>
    <row r="14040" spans="5:5" x14ac:dyDescent="0.25">
      <c r="E14040" s="5" t="s">
        <v>14561</v>
      </c>
    </row>
    <row r="14041" spans="5:5" x14ac:dyDescent="0.25">
      <c r="E14041" s="5" t="s">
        <v>14562</v>
      </c>
    </row>
    <row r="14042" spans="5:5" x14ac:dyDescent="0.25">
      <c r="E14042" s="5" t="s">
        <v>14563</v>
      </c>
    </row>
    <row r="14043" spans="5:5" x14ac:dyDescent="0.25">
      <c r="E14043" s="5" t="s">
        <v>14564</v>
      </c>
    </row>
    <row r="14044" spans="5:5" x14ac:dyDescent="0.25">
      <c r="E14044" s="5" t="s">
        <v>14565</v>
      </c>
    </row>
    <row r="14045" spans="5:5" x14ac:dyDescent="0.25">
      <c r="E14045" s="5" t="s">
        <v>14566</v>
      </c>
    </row>
    <row r="14046" spans="5:5" x14ac:dyDescent="0.25">
      <c r="E14046" s="5" t="s">
        <v>14567</v>
      </c>
    </row>
    <row r="14047" spans="5:5" x14ac:dyDescent="0.25">
      <c r="E14047" s="5" t="s">
        <v>14568</v>
      </c>
    </row>
    <row r="14048" spans="5:5" x14ac:dyDescent="0.25">
      <c r="E14048" s="5" t="s">
        <v>14569</v>
      </c>
    </row>
    <row r="14049" spans="5:5" x14ac:dyDescent="0.25">
      <c r="E14049" s="5" t="s">
        <v>14570</v>
      </c>
    </row>
    <row r="14050" spans="5:5" x14ac:dyDescent="0.25">
      <c r="E14050" s="5" t="s">
        <v>14571</v>
      </c>
    </row>
    <row r="14051" spans="5:5" x14ac:dyDescent="0.25">
      <c r="E14051" s="5" t="s">
        <v>14572</v>
      </c>
    </row>
    <row r="14052" spans="5:5" x14ac:dyDescent="0.25">
      <c r="E14052" s="5" t="s">
        <v>14573</v>
      </c>
    </row>
    <row r="14053" spans="5:5" x14ac:dyDescent="0.25">
      <c r="E14053" s="5" t="s">
        <v>14574</v>
      </c>
    </row>
    <row r="14054" spans="5:5" x14ac:dyDescent="0.25">
      <c r="E14054" s="5" t="s">
        <v>14575</v>
      </c>
    </row>
    <row r="14055" spans="5:5" x14ac:dyDescent="0.25">
      <c r="E14055" s="5" t="s">
        <v>14576</v>
      </c>
    </row>
    <row r="14056" spans="5:5" x14ac:dyDescent="0.25">
      <c r="E14056" s="5" t="s">
        <v>14577</v>
      </c>
    </row>
    <row r="14057" spans="5:5" x14ac:dyDescent="0.25">
      <c r="E14057" s="5" t="s">
        <v>14578</v>
      </c>
    </row>
    <row r="14058" spans="5:5" x14ac:dyDescent="0.25">
      <c r="E14058" s="5" t="s">
        <v>14579</v>
      </c>
    </row>
    <row r="14059" spans="5:5" x14ac:dyDescent="0.25">
      <c r="E14059" s="5" t="s">
        <v>14580</v>
      </c>
    </row>
    <row r="14060" spans="5:5" x14ac:dyDescent="0.25">
      <c r="E14060" s="5" t="s">
        <v>14581</v>
      </c>
    </row>
    <row r="14061" spans="5:5" x14ac:dyDescent="0.25">
      <c r="E14061" s="5" t="s">
        <v>14582</v>
      </c>
    </row>
    <row r="14062" spans="5:5" x14ac:dyDescent="0.25">
      <c r="E14062" s="5" t="s">
        <v>14583</v>
      </c>
    </row>
    <row r="14063" spans="5:5" x14ac:dyDescent="0.25">
      <c r="E14063" s="5" t="s">
        <v>14584</v>
      </c>
    </row>
    <row r="14064" spans="5:5" x14ac:dyDescent="0.25">
      <c r="E14064" s="5" t="s">
        <v>14585</v>
      </c>
    </row>
    <row r="14065" spans="5:5" x14ac:dyDescent="0.25">
      <c r="E14065" s="5" t="s">
        <v>14586</v>
      </c>
    </row>
    <row r="14066" spans="5:5" x14ac:dyDescent="0.25">
      <c r="E14066" s="5" t="s">
        <v>14587</v>
      </c>
    </row>
    <row r="14067" spans="5:5" x14ac:dyDescent="0.25">
      <c r="E14067" s="5" t="s">
        <v>14588</v>
      </c>
    </row>
    <row r="14068" spans="5:5" x14ac:dyDescent="0.25">
      <c r="E14068" s="5" t="s">
        <v>14589</v>
      </c>
    </row>
    <row r="14069" spans="5:5" x14ac:dyDescent="0.25">
      <c r="E14069" s="5" t="s">
        <v>14590</v>
      </c>
    </row>
    <row r="14070" spans="5:5" x14ac:dyDescent="0.25">
      <c r="E14070" s="5" t="s">
        <v>14591</v>
      </c>
    </row>
    <row r="14071" spans="5:5" x14ac:dyDescent="0.25">
      <c r="E14071" s="5" t="s">
        <v>14592</v>
      </c>
    </row>
    <row r="14072" spans="5:5" x14ac:dyDescent="0.25">
      <c r="E14072" s="5" t="s">
        <v>14593</v>
      </c>
    </row>
    <row r="14073" spans="5:5" x14ac:dyDescent="0.25">
      <c r="E14073" s="5" t="s">
        <v>14594</v>
      </c>
    </row>
    <row r="14074" spans="5:5" x14ac:dyDescent="0.25">
      <c r="E14074" s="5" t="s">
        <v>14595</v>
      </c>
    </row>
    <row r="14075" spans="5:5" x14ac:dyDescent="0.25">
      <c r="E14075" s="5" t="s">
        <v>14596</v>
      </c>
    </row>
    <row r="14076" spans="5:5" x14ac:dyDescent="0.25">
      <c r="E14076" s="5" t="s">
        <v>14597</v>
      </c>
    </row>
    <row r="14077" spans="5:5" x14ac:dyDescent="0.25">
      <c r="E14077" s="5" t="s">
        <v>14598</v>
      </c>
    </row>
    <row r="14078" spans="5:5" x14ac:dyDescent="0.25">
      <c r="E14078" s="5" t="s">
        <v>14599</v>
      </c>
    </row>
    <row r="14079" spans="5:5" x14ac:dyDescent="0.25">
      <c r="E14079" s="5" t="s">
        <v>14600</v>
      </c>
    </row>
    <row r="14080" spans="5:5" x14ac:dyDescent="0.25">
      <c r="E14080" s="5" t="s">
        <v>14601</v>
      </c>
    </row>
    <row r="14081" spans="5:5" x14ac:dyDescent="0.25">
      <c r="E14081" s="5" t="s">
        <v>14602</v>
      </c>
    </row>
    <row r="14082" spans="5:5" x14ac:dyDescent="0.25">
      <c r="E14082" s="5" t="s">
        <v>14603</v>
      </c>
    </row>
    <row r="14083" spans="5:5" x14ac:dyDescent="0.25">
      <c r="E14083" s="5" t="s">
        <v>14604</v>
      </c>
    </row>
    <row r="14084" spans="5:5" x14ac:dyDescent="0.25">
      <c r="E14084" s="5" t="s">
        <v>14605</v>
      </c>
    </row>
    <row r="14085" spans="5:5" x14ac:dyDescent="0.25">
      <c r="E14085" s="5" t="s">
        <v>14606</v>
      </c>
    </row>
    <row r="14086" spans="5:5" x14ac:dyDescent="0.25">
      <c r="E14086" s="5" t="s">
        <v>14607</v>
      </c>
    </row>
    <row r="14087" spans="5:5" x14ac:dyDescent="0.25">
      <c r="E14087" s="5" t="s">
        <v>14608</v>
      </c>
    </row>
    <row r="14088" spans="5:5" x14ac:dyDescent="0.25">
      <c r="E14088" s="5" t="s">
        <v>14609</v>
      </c>
    </row>
    <row r="14089" spans="5:5" x14ac:dyDescent="0.25">
      <c r="E14089" s="5" t="s">
        <v>14610</v>
      </c>
    </row>
    <row r="14090" spans="5:5" x14ac:dyDescent="0.25">
      <c r="E14090" s="5" t="s">
        <v>14611</v>
      </c>
    </row>
    <row r="14091" spans="5:5" x14ac:dyDescent="0.25">
      <c r="E14091" s="5" t="s">
        <v>14612</v>
      </c>
    </row>
    <row r="14092" spans="5:5" x14ac:dyDescent="0.25">
      <c r="E14092" s="5" t="s">
        <v>14613</v>
      </c>
    </row>
    <row r="14093" spans="5:5" x14ac:dyDescent="0.25">
      <c r="E14093" s="5" t="s">
        <v>14614</v>
      </c>
    </row>
    <row r="14094" spans="5:5" x14ac:dyDescent="0.25">
      <c r="E14094" s="5" t="s">
        <v>14615</v>
      </c>
    </row>
    <row r="14095" spans="5:5" x14ac:dyDescent="0.25">
      <c r="E14095" s="5" t="s">
        <v>14616</v>
      </c>
    </row>
    <row r="14096" spans="5:5" x14ac:dyDescent="0.25">
      <c r="E14096" s="5" t="s">
        <v>14617</v>
      </c>
    </row>
    <row r="14097" spans="5:5" x14ac:dyDescent="0.25">
      <c r="E14097" s="5" t="s">
        <v>14618</v>
      </c>
    </row>
    <row r="14098" spans="5:5" x14ac:dyDescent="0.25">
      <c r="E14098" s="5" t="s">
        <v>14619</v>
      </c>
    </row>
    <row r="14099" spans="5:5" x14ac:dyDescent="0.25">
      <c r="E14099" s="5" t="s">
        <v>14620</v>
      </c>
    </row>
    <row r="14100" spans="5:5" x14ac:dyDescent="0.25">
      <c r="E14100" s="5" t="s">
        <v>14621</v>
      </c>
    </row>
    <row r="14101" spans="5:5" x14ac:dyDescent="0.25">
      <c r="E14101" s="5" t="s">
        <v>14622</v>
      </c>
    </row>
    <row r="14102" spans="5:5" x14ac:dyDescent="0.25">
      <c r="E14102" s="5" t="s">
        <v>14623</v>
      </c>
    </row>
    <row r="14103" spans="5:5" x14ac:dyDescent="0.25">
      <c r="E14103" s="5" t="s">
        <v>14624</v>
      </c>
    </row>
    <row r="14104" spans="5:5" x14ac:dyDescent="0.25">
      <c r="E14104" s="5" t="s">
        <v>14625</v>
      </c>
    </row>
    <row r="14105" spans="5:5" x14ac:dyDescent="0.25">
      <c r="E14105" s="5" t="s">
        <v>14626</v>
      </c>
    </row>
    <row r="14106" spans="5:5" x14ac:dyDescent="0.25">
      <c r="E14106" s="5" t="s">
        <v>14627</v>
      </c>
    </row>
    <row r="14107" spans="5:5" x14ac:dyDescent="0.25">
      <c r="E14107" s="5" t="s">
        <v>14628</v>
      </c>
    </row>
    <row r="14108" spans="5:5" x14ac:dyDescent="0.25">
      <c r="E14108" s="5" t="s">
        <v>14629</v>
      </c>
    </row>
    <row r="14109" spans="5:5" x14ac:dyDescent="0.25">
      <c r="E14109" s="5" t="s">
        <v>14630</v>
      </c>
    </row>
    <row r="14110" spans="5:5" x14ac:dyDescent="0.25">
      <c r="E14110" s="5" t="s">
        <v>14631</v>
      </c>
    </row>
    <row r="14111" spans="5:5" x14ac:dyDescent="0.25">
      <c r="E14111" s="5" t="s">
        <v>14632</v>
      </c>
    </row>
    <row r="14112" spans="5:5" x14ac:dyDescent="0.25">
      <c r="E14112" s="5" t="s">
        <v>14633</v>
      </c>
    </row>
    <row r="14113" spans="5:5" x14ac:dyDescent="0.25">
      <c r="E14113" s="5" t="s">
        <v>14634</v>
      </c>
    </row>
    <row r="14114" spans="5:5" x14ac:dyDescent="0.25">
      <c r="E14114" s="5" t="s">
        <v>14635</v>
      </c>
    </row>
    <row r="14115" spans="5:5" x14ac:dyDescent="0.25">
      <c r="E14115" s="5" t="s">
        <v>14636</v>
      </c>
    </row>
    <row r="14116" spans="5:5" x14ac:dyDescent="0.25">
      <c r="E14116" s="5" t="s">
        <v>14637</v>
      </c>
    </row>
    <row r="14117" spans="5:5" x14ac:dyDescent="0.25">
      <c r="E14117" s="5" t="s">
        <v>14638</v>
      </c>
    </row>
    <row r="14118" spans="5:5" x14ac:dyDescent="0.25">
      <c r="E14118" s="5" t="s">
        <v>14639</v>
      </c>
    </row>
    <row r="14119" spans="5:5" x14ac:dyDescent="0.25">
      <c r="E14119" s="5" t="s">
        <v>14640</v>
      </c>
    </row>
    <row r="14120" spans="5:5" x14ac:dyDescent="0.25">
      <c r="E14120" s="5" t="s">
        <v>14641</v>
      </c>
    </row>
    <row r="14121" spans="5:5" x14ac:dyDescent="0.25">
      <c r="E14121" s="5" t="s">
        <v>14642</v>
      </c>
    </row>
    <row r="14122" spans="5:5" x14ac:dyDescent="0.25">
      <c r="E14122" s="5" t="s">
        <v>14643</v>
      </c>
    </row>
    <row r="14123" spans="5:5" x14ac:dyDescent="0.25">
      <c r="E14123" s="5" t="s">
        <v>14644</v>
      </c>
    </row>
    <row r="14124" spans="5:5" x14ac:dyDescent="0.25">
      <c r="E14124" s="5" t="s">
        <v>14645</v>
      </c>
    </row>
    <row r="14125" spans="5:5" x14ac:dyDescent="0.25">
      <c r="E14125" s="5" t="s">
        <v>14646</v>
      </c>
    </row>
    <row r="14126" spans="5:5" x14ac:dyDescent="0.25">
      <c r="E14126" s="5" t="s">
        <v>14647</v>
      </c>
    </row>
    <row r="14127" spans="5:5" x14ac:dyDescent="0.25">
      <c r="E14127" s="5" t="s">
        <v>14648</v>
      </c>
    </row>
    <row r="14128" spans="5:5" x14ac:dyDescent="0.25">
      <c r="E14128" s="5" t="s">
        <v>14649</v>
      </c>
    </row>
    <row r="14129" spans="5:5" x14ac:dyDescent="0.25">
      <c r="E14129" s="5" t="s">
        <v>14650</v>
      </c>
    </row>
    <row r="14130" spans="5:5" x14ac:dyDescent="0.25">
      <c r="E14130" s="5" t="s">
        <v>14651</v>
      </c>
    </row>
    <row r="14131" spans="5:5" x14ac:dyDescent="0.25">
      <c r="E14131" s="5" t="s">
        <v>14652</v>
      </c>
    </row>
    <row r="14132" spans="5:5" x14ac:dyDescent="0.25">
      <c r="E14132" s="5" t="s">
        <v>14653</v>
      </c>
    </row>
    <row r="14133" spans="5:5" x14ac:dyDescent="0.25">
      <c r="E14133" s="5" t="s">
        <v>14654</v>
      </c>
    </row>
    <row r="14134" spans="5:5" x14ac:dyDescent="0.25">
      <c r="E14134" s="5" t="s">
        <v>14655</v>
      </c>
    </row>
    <row r="14135" spans="5:5" x14ac:dyDescent="0.25">
      <c r="E14135" s="5" t="s">
        <v>14656</v>
      </c>
    </row>
    <row r="14136" spans="5:5" x14ac:dyDescent="0.25">
      <c r="E14136" s="5" t="s">
        <v>14657</v>
      </c>
    </row>
    <row r="14137" spans="5:5" x14ac:dyDescent="0.25">
      <c r="E14137" s="5" t="s">
        <v>14658</v>
      </c>
    </row>
    <row r="14138" spans="5:5" x14ac:dyDescent="0.25">
      <c r="E14138" s="5" t="s">
        <v>14659</v>
      </c>
    </row>
    <row r="14139" spans="5:5" x14ac:dyDescent="0.25">
      <c r="E14139" s="5" t="s">
        <v>14660</v>
      </c>
    </row>
    <row r="14140" spans="5:5" x14ac:dyDescent="0.25">
      <c r="E14140" s="5" t="s">
        <v>14661</v>
      </c>
    </row>
    <row r="14141" spans="5:5" x14ac:dyDescent="0.25">
      <c r="E14141" s="5" t="s">
        <v>14662</v>
      </c>
    </row>
    <row r="14142" spans="5:5" x14ac:dyDescent="0.25">
      <c r="E14142" s="5" t="s">
        <v>14663</v>
      </c>
    </row>
    <row r="14143" spans="5:5" x14ac:dyDescent="0.25">
      <c r="E14143" s="5" t="s">
        <v>14664</v>
      </c>
    </row>
    <row r="14144" spans="5:5" x14ac:dyDescent="0.25">
      <c r="E14144" s="5" t="s">
        <v>14665</v>
      </c>
    </row>
    <row r="14145" spans="5:5" x14ac:dyDescent="0.25">
      <c r="E14145" s="5" t="s">
        <v>14666</v>
      </c>
    </row>
    <row r="14146" spans="5:5" x14ac:dyDescent="0.25">
      <c r="E14146" s="5" t="s">
        <v>14667</v>
      </c>
    </row>
    <row r="14147" spans="5:5" x14ac:dyDescent="0.25">
      <c r="E14147" s="5" t="s">
        <v>14668</v>
      </c>
    </row>
    <row r="14148" spans="5:5" x14ac:dyDescent="0.25">
      <c r="E14148" s="5" t="s">
        <v>14669</v>
      </c>
    </row>
    <row r="14149" spans="5:5" x14ac:dyDescent="0.25">
      <c r="E14149" s="5" t="s">
        <v>14670</v>
      </c>
    </row>
    <row r="14150" spans="5:5" x14ac:dyDescent="0.25">
      <c r="E14150" s="5" t="s">
        <v>14671</v>
      </c>
    </row>
    <row r="14151" spans="5:5" x14ac:dyDescent="0.25">
      <c r="E14151" s="5" t="s">
        <v>14672</v>
      </c>
    </row>
    <row r="14152" spans="5:5" x14ac:dyDescent="0.25">
      <c r="E14152" s="5" t="s">
        <v>14673</v>
      </c>
    </row>
    <row r="14153" spans="5:5" x14ac:dyDescent="0.25">
      <c r="E14153" s="5" t="s">
        <v>14674</v>
      </c>
    </row>
    <row r="14154" spans="5:5" x14ac:dyDescent="0.25">
      <c r="E14154" s="5" t="s">
        <v>14675</v>
      </c>
    </row>
    <row r="14155" spans="5:5" x14ac:dyDescent="0.25">
      <c r="E14155" s="5" t="s">
        <v>14676</v>
      </c>
    </row>
    <row r="14156" spans="5:5" x14ac:dyDescent="0.25">
      <c r="E14156" s="5" t="s">
        <v>14677</v>
      </c>
    </row>
    <row r="14157" spans="5:5" x14ac:dyDescent="0.25">
      <c r="E14157" s="5" t="s">
        <v>14678</v>
      </c>
    </row>
    <row r="14158" spans="5:5" x14ac:dyDescent="0.25">
      <c r="E14158" s="5" t="s">
        <v>14679</v>
      </c>
    </row>
    <row r="14159" spans="5:5" x14ac:dyDescent="0.25">
      <c r="E14159" s="5" t="s">
        <v>14680</v>
      </c>
    </row>
    <row r="14160" spans="5:5" x14ac:dyDescent="0.25">
      <c r="E14160" s="5" t="s">
        <v>14681</v>
      </c>
    </row>
    <row r="14161" spans="5:5" x14ac:dyDescent="0.25">
      <c r="E14161" s="5" t="s">
        <v>14682</v>
      </c>
    </row>
    <row r="14162" spans="5:5" x14ac:dyDescent="0.25">
      <c r="E14162" s="5" t="s">
        <v>14683</v>
      </c>
    </row>
    <row r="14163" spans="5:5" x14ac:dyDescent="0.25">
      <c r="E14163" s="5" t="s">
        <v>14684</v>
      </c>
    </row>
    <row r="14164" spans="5:5" x14ac:dyDescent="0.25">
      <c r="E14164" s="5" t="s">
        <v>14685</v>
      </c>
    </row>
    <row r="14165" spans="5:5" x14ac:dyDescent="0.25">
      <c r="E14165" s="5" t="s">
        <v>14686</v>
      </c>
    </row>
    <row r="14166" spans="5:5" x14ac:dyDescent="0.25">
      <c r="E14166" s="5" t="s">
        <v>14687</v>
      </c>
    </row>
    <row r="14167" spans="5:5" x14ac:dyDescent="0.25">
      <c r="E14167" s="5" t="s">
        <v>14688</v>
      </c>
    </row>
    <row r="14168" spans="5:5" x14ac:dyDescent="0.25">
      <c r="E14168" s="5" t="s">
        <v>14689</v>
      </c>
    </row>
    <row r="14169" spans="5:5" x14ac:dyDescent="0.25">
      <c r="E14169" s="5" t="s">
        <v>14690</v>
      </c>
    </row>
    <row r="14170" spans="5:5" x14ac:dyDescent="0.25">
      <c r="E14170" s="5" t="s">
        <v>14691</v>
      </c>
    </row>
    <row r="14171" spans="5:5" x14ac:dyDescent="0.25">
      <c r="E14171" s="5" t="s">
        <v>14692</v>
      </c>
    </row>
    <row r="14172" spans="5:5" x14ac:dyDescent="0.25">
      <c r="E14172" s="5" t="s">
        <v>14693</v>
      </c>
    </row>
    <row r="14173" spans="5:5" x14ac:dyDescent="0.25">
      <c r="E14173" s="5" t="s">
        <v>14694</v>
      </c>
    </row>
    <row r="14174" spans="5:5" x14ac:dyDescent="0.25">
      <c r="E14174" s="5" t="s">
        <v>14695</v>
      </c>
    </row>
    <row r="14175" spans="5:5" x14ac:dyDescent="0.25">
      <c r="E14175" s="5" t="s">
        <v>14696</v>
      </c>
    </row>
    <row r="14176" spans="5:5" x14ac:dyDescent="0.25">
      <c r="E14176" s="5" t="s">
        <v>14697</v>
      </c>
    </row>
    <row r="14177" spans="5:5" x14ac:dyDescent="0.25">
      <c r="E14177" s="5" t="s">
        <v>14698</v>
      </c>
    </row>
    <row r="14178" spans="5:5" x14ac:dyDescent="0.25">
      <c r="E14178" s="5" t="s">
        <v>14699</v>
      </c>
    </row>
    <row r="14179" spans="5:5" x14ac:dyDescent="0.25">
      <c r="E14179" s="5" t="s">
        <v>14700</v>
      </c>
    </row>
    <row r="14180" spans="5:5" x14ac:dyDescent="0.25">
      <c r="E14180" s="5" t="s">
        <v>14701</v>
      </c>
    </row>
    <row r="14181" spans="5:5" x14ac:dyDescent="0.25">
      <c r="E14181" s="5" t="s">
        <v>14702</v>
      </c>
    </row>
    <row r="14182" spans="5:5" x14ac:dyDescent="0.25">
      <c r="E14182" s="5" t="s">
        <v>14703</v>
      </c>
    </row>
    <row r="14183" spans="5:5" x14ac:dyDescent="0.25">
      <c r="E14183" s="5" t="s">
        <v>14704</v>
      </c>
    </row>
    <row r="14184" spans="5:5" x14ac:dyDescent="0.25">
      <c r="E14184" s="5" t="s">
        <v>14705</v>
      </c>
    </row>
    <row r="14185" spans="5:5" x14ac:dyDescent="0.25">
      <c r="E14185" s="5" t="s">
        <v>14706</v>
      </c>
    </row>
    <row r="14186" spans="5:5" x14ac:dyDescent="0.25">
      <c r="E14186" s="5" t="s">
        <v>14707</v>
      </c>
    </row>
    <row r="14187" spans="5:5" x14ac:dyDescent="0.25">
      <c r="E14187" s="5" t="s">
        <v>14708</v>
      </c>
    </row>
    <row r="14188" spans="5:5" x14ac:dyDescent="0.25">
      <c r="E14188" s="5" t="s">
        <v>14709</v>
      </c>
    </row>
    <row r="14189" spans="5:5" x14ac:dyDescent="0.25">
      <c r="E14189" s="5" t="s">
        <v>14710</v>
      </c>
    </row>
    <row r="14190" spans="5:5" x14ac:dyDescent="0.25">
      <c r="E14190" s="5" t="s">
        <v>14711</v>
      </c>
    </row>
    <row r="14191" spans="5:5" x14ac:dyDescent="0.25">
      <c r="E14191" s="5" t="s">
        <v>14712</v>
      </c>
    </row>
    <row r="14192" spans="5:5" x14ac:dyDescent="0.25">
      <c r="E14192" s="5" t="s">
        <v>14713</v>
      </c>
    </row>
    <row r="14193" spans="5:5" x14ac:dyDescent="0.25">
      <c r="E14193" s="5" t="s">
        <v>14714</v>
      </c>
    </row>
    <row r="14194" spans="5:5" x14ac:dyDescent="0.25">
      <c r="E14194" s="5" t="s">
        <v>14715</v>
      </c>
    </row>
    <row r="14195" spans="5:5" x14ac:dyDescent="0.25">
      <c r="E14195" s="5" t="s">
        <v>14716</v>
      </c>
    </row>
    <row r="14196" spans="5:5" x14ac:dyDescent="0.25">
      <c r="E14196" s="5" t="s">
        <v>14717</v>
      </c>
    </row>
    <row r="14197" spans="5:5" x14ac:dyDescent="0.25">
      <c r="E14197" s="5" t="s">
        <v>14718</v>
      </c>
    </row>
    <row r="14198" spans="5:5" x14ac:dyDescent="0.25">
      <c r="E14198" s="5" t="s">
        <v>14719</v>
      </c>
    </row>
    <row r="14199" spans="5:5" x14ac:dyDescent="0.25">
      <c r="E14199" s="5" t="s">
        <v>14720</v>
      </c>
    </row>
    <row r="14200" spans="5:5" x14ac:dyDescent="0.25">
      <c r="E14200" s="5" t="s">
        <v>14721</v>
      </c>
    </row>
    <row r="14201" spans="5:5" x14ac:dyDescent="0.25">
      <c r="E14201" s="5" t="s">
        <v>14722</v>
      </c>
    </row>
    <row r="14202" spans="5:5" x14ac:dyDescent="0.25">
      <c r="E14202" s="5" t="s">
        <v>14723</v>
      </c>
    </row>
    <row r="14203" spans="5:5" x14ac:dyDescent="0.25">
      <c r="E14203" s="5" t="s">
        <v>14724</v>
      </c>
    </row>
    <row r="14204" spans="5:5" x14ac:dyDescent="0.25">
      <c r="E14204" s="5" t="s">
        <v>14725</v>
      </c>
    </row>
    <row r="14205" spans="5:5" x14ac:dyDescent="0.25">
      <c r="E14205" s="5" t="s">
        <v>14726</v>
      </c>
    </row>
    <row r="14206" spans="5:5" x14ac:dyDescent="0.25">
      <c r="E14206" s="5" t="s">
        <v>14727</v>
      </c>
    </row>
    <row r="14207" spans="5:5" x14ac:dyDescent="0.25">
      <c r="E14207" s="5" t="s">
        <v>14728</v>
      </c>
    </row>
    <row r="14208" spans="5:5" x14ac:dyDescent="0.25">
      <c r="E14208" s="5" t="s">
        <v>14729</v>
      </c>
    </row>
    <row r="14209" spans="5:5" x14ac:dyDescent="0.25">
      <c r="E14209" s="5" t="s">
        <v>14730</v>
      </c>
    </row>
    <row r="14210" spans="5:5" x14ac:dyDescent="0.25">
      <c r="E14210" s="5" t="s">
        <v>14731</v>
      </c>
    </row>
    <row r="14211" spans="5:5" x14ac:dyDescent="0.25">
      <c r="E14211" s="5" t="s">
        <v>14732</v>
      </c>
    </row>
    <row r="14212" spans="5:5" x14ac:dyDescent="0.25">
      <c r="E14212" s="5" t="s">
        <v>14733</v>
      </c>
    </row>
    <row r="14213" spans="5:5" x14ac:dyDescent="0.25">
      <c r="E14213" s="5" t="s">
        <v>14734</v>
      </c>
    </row>
    <row r="14214" spans="5:5" x14ac:dyDescent="0.25">
      <c r="E14214" s="5" t="s">
        <v>14735</v>
      </c>
    </row>
    <row r="14215" spans="5:5" x14ac:dyDescent="0.25">
      <c r="E14215" s="5" t="s">
        <v>14736</v>
      </c>
    </row>
    <row r="14216" spans="5:5" x14ac:dyDescent="0.25">
      <c r="E14216" s="5" t="s">
        <v>14737</v>
      </c>
    </row>
    <row r="14217" spans="5:5" x14ac:dyDescent="0.25">
      <c r="E14217" s="5" t="s">
        <v>14738</v>
      </c>
    </row>
    <row r="14218" spans="5:5" x14ac:dyDescent="0.25">
      <c r="E14218" s="5" t="s">
        <v>14739</v>
      </c>
    </row>
    <row r="14219" spans="5:5" x14ac:dyDescent="0.25">
      <c r="E14219" s="5" t="s">
        <v>14740</v>
      </c>
    </row>
    <row r="14220" spans="5:5" x14ac:dyDescent="0.25">
      <c r="E14220" s="5" t="s">
        <v>14741</v>
      </c>
    </row>
    <row r="14221" spans="5:5" x14ac:dyDescent="0.25">
      <c r="E14221" s="5" t="s">
        <v>14742</v>
      </c>
    </row>
    <row r="14222" spans="5:5" x14ac:dyDescent="0.25">
      <c r="E14222" s="5" t="s">
        <v>14743</v>
      </c>
    </row>
    <row r="14223" spans="5:5" x14ac:dyDescent="0.25">
      <c r="E14223" s="5" t="s">
        <v>14744</v>
      </c>
    </row>
    <row r="14224" spans="5:5" x14ac:dyDescent="0.25">
      <c r="E14224" s="5" t="s">
        <v>14745</v>
      </c>
    </row>
    <row r="14225" spans="5:5" x14ac:dyDescent="0.25">
      <c r="E14225" s="5" t="s">
        <v>14746</v>
      </c>
    </row>
    <row r="14226" spans="5:5" x14ac:dyDescent="0.25">
      <c r="E14226" s="5" t="s">
        <v>14747</v>
      </c>
    </row>
    <row r="14227" spans="5:5" x14ac:dyDescent="0.25">
      <c r="E14227" s="5" t="s">
        <v>14748</v>
      </c>
    </row>
    <row r="14228" spans="5:5" x14ac:dyDescent="0.25">
      <c r="E14228" s="5" t="s">
        <v>14749</v>
      </c>
    </row>
    <row r="14229" spans="5:5" x14ac:dyDescent="0.25">
      <c r="E14229" s="5" t="s">
        <v>14750</v>
      </c>
    </row>
    <row r="14230" spans="5:5" x14ac:dyDescent="0.25">
      <c r="E14230" s="5" t="s">
        <v>14751</v>
      </c>
    </row>
    <row r="14231" spans="5:5" x14ac:dyDescent="0.25">
      <c r="E14231" s="5" t="s">
        <v>14752</v>
      </c>
    </row>
    <row r="14232" spans="5:5" x14ac:dyDescent="0.25">
      <c r="E14232" s="5" t="s">
        <v>14753</v>
      </c>
    </row>
    <row r="14233" spans="5:5" x14ac:dyDescent="0.25">
      <c r="E14233" s="5" t="s">
        <v>14754</v>
      </c>
    </row>
    <row r="14234" spans="5:5" x14ac:dyDescent="0.25">
      <c r="E14234" s="5" t="s">
        <v>14755</v>
      </c>
    </row>
    <row r="14235" spans="5:5" x14ac:dyDescent="0.25">
      <c r="E14235" s="5" t="s">
        <v>14756</v>
      </c>
    </row>
    <row r="14236" spans="5:5" x14ac:dyDescent="0.25">
      <c r="E14236" s="5" t="s">
        <v>14757</v>
      </c>
    </row>
    <row r="14237" spans="5:5" x14ac:dyDescent="0.25">
      <c r="E14237" s="5" t="s">
        <v>14758</v>
      </c>
    </row>
    <row r="14238" spans="5:5" x14ac:dyDescent="0.25">
      <c r="E14238" s="5" t="s">
        <v>14759</v>
      </c>
    </row>
    <row r="14239" spans="5:5" x14ac:dyDescent="0.25">
      <c r="E14239" s="5" t="s">
        <v>14760</v>
      </c>
    </row>
    <row r="14240" spans="5:5" x14ac:dyDescent="0.25">
      <c r="E14240" s="5" t="s">
        <v>14761</v>
      </c>
    </row>
    <row r="14241" spans="5:5" x14ac:dyDescent="0.25">
      <c r="E14241" s="5" t="s">
        <v>14762</v>
      </c>
    </row>
    <row r="14242" spans="5:5" x14ac:dyDescent="0.25">
      <c r="E14242" s="5" t="s">
        <v>14763</v>
      </c>
    </row>
    <row r="14243" spans="5:5" x14ac:dyDescent="0.25">
      <c r="E14243" s="5" t="s">
        <v>14764</v>
      </c>
    </row>
    <row r="14244" spans="5:5" x14ac:dyDescent="0.25">
      <c r="E14244" s="5" t="s">
        <v>14765</v>
      </c>
    </row>
    <row r="14245" spans="5:5" x14ac:dyDescent="0.25">
      <c r="E14245" s="5" t="s">
        <v>14766</v>
      </c>
    </row>
    <row r="14246" spans="5:5" x14ac:dyDescent="0.25">
      <c r="E14246" s="5" t="s">
        <v>14767</v>
      </c>
    </row>
    <row r="14247" spans="5:5" x14ac:dyDescent="0.25">
      <c r="E14247" s="5" t="s">
        <v>14768</v>
      </c>
    </row>
    <row r="14248" spans="5:5" x14ac:dyDescent="0.25">
      <c r="E14248" s="5" t="s">
        <v>14769</v>
      </c>
    </row>
    <row r="14249" spans="5:5" x14ac:dyDescent="0.25">
      <c r="E14249" s="5" t="s">
        <v>14770</v>
      </c>
    </row>
    <row r="14250" spans="5:5" x14ac:dyDescent="0.25">
      <c r="E14250" s="5" t="s">
        <v>14771</v>
      </c>
    </row>
    <row r="14251" spans="5:5" x14ac:dyDescent="0.25">
      <c r="E14251" s="5" t="s">
        <v>14772</v>
      </c>
    </row>
    <row r="14252" spans="5:5" x14ac:dyDescent="0.25">
      <c r="E14252" s="5" t="s">
        <v>14773</v>
      </c>
    </row>
    <row r="14253" spans="5:5" x14ac:dyDescent="0.25">
      <c r="E14253" s="5" t="s">
        <v>14774</v>
      </c>
    </row>
    <row r="14254" spans="5:5" x14ac:dyDescent="0.25">
      <c r="E14254" s="5" t="s">
        <v>14775</v>
      </c>
    </row>
    <row r="14255" spans="5:5" x14ac:dyDescent="0.25">
      <c r="E14255" s="5" t="s">
        <v>14776</v>
      </c>
    </row>
    <row r="14256" spans="5:5" x14ac:dyDescent="0.25">
      <c r="E14256" s="5" t="s">
        <v>14777</v>
      </c>
    </row>
    <row r="14257" spans="5:5" x14ac:dyDescent="0.25">
      <c r="E14257" s="5" t="s">
        <v>14778</v>
      </c>
    </row>
    <row r="14258" spans="5:5" x14ac:dyDescent="0.25">
      <c r="E14258" s="5" t="s">
        <v>14779</v>
      </c>
    </row>
    <row r="14259" spans="5:5" x14ac:dyDescent="0.25">
      <c r="E14259" s="5" t="s">
        <v>14780</v>
      </c>
    </row>
    <row r="14260" spans="5:5" x14ac:dyDescent="0.25">
      <c r="E14260" s="5" t="s">
        <v>14781</v>
      </c>
    </row>
    <row r="14261" spans="5:5" x14ac:dyDescent="0.25">
      <c r="E14261" s="5" t="s">
        <v>14782</v>
      </c>
    </row>
    <row r="14262" spans="5:5" x14ac:dyDescent="0.25">
      <c r="E14262" s="5" t="s">
        <v>14783</v>
      </c>
    </row>
    <row r="14263" spans="5:5" x14ac:dyDescent="0.25">
      <c r="E14263" s="5" t="s">
        <v>14784</v>
      </c>
    </row>
    <row r="14264" spans="5:5" x14ac:dyDescent="0.25">
      <c r="E14264" s="5" t="s">
        <v>14785</v>
      </c>
    </row>
    <row r="14265" spans="5:5" x14ac:dyDescent="0.25">
      <c r="E14265" s="5" t="s">
        <v>14786</v>
      </c>
    </row>
    <row r="14266" spans="5:5" x14ac:dyDescent="0.25">
      <c r="E14266" s="5" t="s">
        <v>14787</v>
      </c>
    </row>
    <row r="14267" spans="5:5" x14ac:dyDescent="0.25">
      <c r="E14267" s="5" t="s">
        <v>14788</v>
      </c>
    </row>
    <row r="14268" spans="5:5" x14ac:dyDescent="0.25">
      <c r="E14268" s="5" t="s">
        <v>14789</v>
      </c>
    </row>
    <row r="14269" spans="5:5" x14ac:dyDescent="0.25">
      <c r="E14269" s="5" t="s">
        <v>14790</v>
      </c>
    </row>
    <row r="14270" spans="5:5" x14ac:dyDescent="0.25">
      <c r="E14270" s="5" t="s">
        <v>14791</v>
      </c>
    </row>
    <row r="14271" spans="5:5" x14ac:dyDescent="0.25">
      <c r="E14271" s="5" t="s">
        <v>14792</v>
      </c>
    </row>
    <row r="14272" spans="5:5" x14ac:dyDescent="0.25">
      <c r="E14272" s="5" t="s">
        <v>14793</v>
      </c>
    </row>
    <row r="14273" spans="5:5" x14ac:dyDescent="0.25">
      <c r="E14273" s="5" t="s">
        <v>14794</v>
      </c>
    </row>
    <row r="14274" spans="5:5" x14ac:dyDescent="0.25">
      <c r="E14274" s="5" t="s">
        <v>14795</v>
      </c>
    </row>
    <row r="14275" spans="5:5" x14ac:dyDescent="0.25">
      <c r="E14275" s="5" t="s">
        <v>14796</v>
      </c>
    </row>
    <row r="14276" spans="5:5" x14ac:dyDescent="0.25">
      <c r="E14276" s="5" t="s">
        <v>14797</v>
      </c>
    </row>
    <row r="14277" spans="5:5" x14ac:dyDescent="0.25">
      <c r="E14277" s="5" t="s">
        <v>14798</v>
      </c>
    </row>
    <row r="14278" spans="5:5" x14ac:dyDescent="0.25">
      <c r="E14278" s="5" t="s">
        <v>14799</v>
      </c>
    </row>
    <row r="14279" spans="5:5" x14ac:dyDescent="0.25">
      <c r="E14279" s="5" t="s">
        <v>14800</v>
      </c>
    </row>
    <row r="14280" spans="5:5" x14ac:dyDescent="0.25">
      <c r="E14280" s="5" t="s">
        <v>14801</v>
      </c>
    </row>
    <row r="14281" spans="5:5" x14ac:dyDescent="0.25">
      <c r="E14281" s="5" t="s">
        <v>14802</v>
      </c>
    </row>
    <row r="14282" spans="5:5" x14ac:dyDescent="0.25">
      <c r="E14282" s="5" t="s">
        <v>14803</v>
      </c>
    </row>
    <row r="14283" spans="5:5" x14ac:dyDescent="0.25">
      <c r="E14283" s="5" t="s">
        <v>14804</v>
      </c>
    </row>
    <row r="14284" spans="5:5" x14ac:dyDescent="0.25">
      <c r="E14284" s="5" t="s">
        <v>14805</v>
      </c>
    </row>
    <row r="14285" spans="5:5" x14ac:dyDescent="0.25">
      <c r="E14285" s="5" t="s">
        <v>14806</v>
      </c>
    </row>
    <row r="14286" spans="5:5" x14ac:dyDescent="0.25">
      <c r="E14286" s="5" t="s">
        <v>14807</v>
      </c>
    </row>
    <row r="14287" spans="5:5" x14ac:dyDescent="0.25">
      <c r="E14287" s="5" t="s">
        <v>14808</v>
      </c>
    </row>
    <row r="14288" spans="5:5" x14ac:dyDescent="0.25">
      <c r="E14288" s="5" t="s">
        <v>14809</v>
      </c>
    </row>
    <row r="14289" spans="5:5" x14ac:dyDescent="0.25">
      <c r="E14289" s="5" t="s">
        <v>14810</v>
      </c>
    </row>
    <row r="14290" spans="5:5" x14ac:dyDescent="0.25">
      <c r="E14290" s="5" t="s">
        <v>14811</v>
      </c>
    </row>
    <row r="14291" spans="5:5" x14ac:dyDescent="0.25">
      <c r="E14291" s="5" t="s">
        <v>14812</v>
      </c>
    </row>
    <row r="14292" spans="5:5" x14ac:dyDescent="0.25">
      <c r="E14292" s="5" t="s">
        <v>14813</v>
      </c>
    </row>
    <row r="14293" spans="5:5" x14ac:dyDescent="0.25">
      <c r="E14293" s="5" t="s">
        <v>14814</v>
      </c>
    </row>
    <row r="14294" spans="5:5" x14ac:dyDescent="0.25">
      <c r="E14294" s="5" t="s">
        <v>14815</v>
      </c>
    </row>
    <row r="14295" spans="5:5" x14ac:dyDescent="0.25">
      <c r="E14295" s="5" t="s">
        <v>14816</v>
      </c>
    </row>
    <row r="14296" spans="5:5" x14ac:dyDescent="0.25">
      <c r="E14296" s="5" t="s">
        <v>14817</v>
      </c>
    </row>
    <row r="14297" spans="5:5" x14ac:dyDescent="0.25">
      <c r="E14297" s="5" t="s">
        <v>14818</v>
      </c>
    </row>
    <row r="14298" spans="5:5" x14ac:dyDescent="0.25">
      <c r="E14298" s="5" t="s">
        <v>14819</v>
      </c>
    </row>
    <row r="14299" spans="5:5" x14ac:dyDescent="0.25">
      <c r="E14299" s="5" t="s">
        <v>14820</v>
      </c>
    </row>
    <row r="14300" spans="5:5" x14ac:dyDescent="0.25">
      <c r="E14300" s="5" t="s">
        <v>14821</v>
      </c>
    </row>
    <row r="14301" spans="5:5" x14ac:dyDescent="0.25">
      <c r="E14301" s="5" t="s">
        <v>14822</v>
      </c>
    </row>
    <row r="14302" spans="5:5" x14ac:dyDescent="0.25">
      <c r="E14302" s="5" t="s">
        <v>14823</v>
      </c>
    </row>
    <row r="14303" spans="5:5" x14ac:dyDescent="0.25">
      <c r="E14303" s="5" t="s">
        <v>14824</v>
      </c>
    </row>
    <row r="14304" spans="5:5" x14ac:dyDescent="0.25">
      <c r="E14304" s="5" t="s">
        <v>14825</v>
      </c>
    </row>
    <row r="14305" spans="5:5" x14ac:dyDescent="0.25">
      <c r="E14305" s="5" t="s">
        <v>14826</v>
      </c>
    </row>
    <row r="14306" spans="5:5" x14ac:dyDescent="0.25">
      <c r="E14306" s="5" t="s">
        <v>14827</v>
      </c>
    </row>
    <row r="14307" spans="5:5" x14ac:dyDescent="0.25">
      <c r="E14307" s="5" t="s">
        <v>14828</v>
      </c>
    </row>
    <row r="14308" spans="5:5" x14ac:dyDescent="0.25">
      <c r="E14308" s="5" t="s">
        <v>14829</v>
      </c>
    </row>
    <row r="14309" spans="5:5" x14ac:dyDescent="0.25">
      <c r="E14309" s="5" t="s">
        <v>14830</v>
      </c>
    </row>
    <row r="14310" spans="5:5" x14ac:dyDescent="0.25">
      <c r="E14310" s="5" t="s">
        <v>14831</v>
      </c>
    </row>
    <row r="14311" spans="5:5" x14ac:dyDescent="0.25">
      <c r="E14311" s="5" t="s">
        <v>14832</v>
      </c>
    </row>
    <row r="14312" spans="5:5" x14ac:dyDescent="0.25">
      <c r="E14312" s="5" t="s">
        <v>14833</v>
      </c>
    </row>
    <row r="14313" spans="5:5" x14ac:dyDescent="0.25">
      <c r="E14313" s="5" t="s">
        <v>14834</v>
      </c>
    </row>
    <row r="14314" spans="5:5" x14ac:dyDescent="0.25">
      <c r="E14314" s="5" t="s">
        <v>14835</v>
      </c>
    </row>
    <row r="14315" spans="5:5" x14ac:dyDescent="0.25">
      <c r="E14315" s="5" t="s">
        <v>14836</v>
      </c>
    </row>
    <row r="14316" spans="5:5" x14ac:dyDescent="0.25">
      <c r="E14316" s="5" t="s">
        <v>14837</v>
      </c>
    </row>
    <row r="14317" spans="5:5" x14ac:dyDescent="0.25">
      <c r="E14317" s="5" t="s">
        <v>14838</v>
      </c>
    </row>
    <row r="14318" spans="5:5" x14ac:dyDescent="0.25">
      <c r="E14318" s="5" t="s">
        <v>14839</v>
      </c>
    </row>
    <row r="14319" spans="5:5" x14ac:dyDescent="0.25">
      <c r="E14319" s="5" t="s">
        <v>14840</v>
      </c>
    </row>
    <row r="14320" spans="5:5" x14ac:dyDescent="0.25">
      <c r="E14320" s="5" t="s">
        <v>14841</v>
      </c>
    </row>
    <row r="14321" spans="5:5" x14ac:dyDescent="0.25">
      <c r="E14321" s="5" t="s">
        <v>14842</v>
      </c>
    </row>
    <row r="14322" spans="5:5" x14ac:dyDescent="0.25">
      <c r="E14322" s="5" t="s">
        <v>14843</v>
      </c>
    </row>
    <row r="14323" spans="5:5" x14ac:dyDescent="0.25">
      <c r="E14323" s="5" t="s">
        <v>14844</v>
      </c>
    </row>
    <row r="14324" spans="5:5" x14ac:dyDescent="0.25">
      <c r="E14324" s="5" t="s">
        <v>14845</v>
      </c>
    </row>
    <row r="14325" spans="5:5" x14ac:dyDescent="0.25">
      <c r="E14325" s="5" t="s">
        <v>14846</v>
      </c>
    </row>
    <row r="14326" spans="5:5" x14ac:dyDescent="0.25">
      <c r="E14326" s="5" t="s">
        <v>14847</v>
      </c>
    </row>
    <row r="14327" spans="5:5" x14ac:dyDescent="0.25">
      <c r="E14327" s="5" t="s">
        <v>14848</v>
      </c>
    </row>
    <row r="14328" spans="5:5" x14ac:dyDescent="0.25">
      <c r="E14328" s="5" t="s">
        <v>14849</v>
      </c>
    </row>
    <row r="14329" spans="5:5" x14ac:dyDescent="0.25">
      <c r="E14329" s="5" t="s">
        <v>14850</v>
      </c>
    </row>
    <row r="14330" spans="5:5" x14ac:dyDescent="0.25">
      <c r="E14330" s="5" t="s">
        <v>14851</v>
      </c>
    </row>
    <row r="14331" spans="5:5" x14ac:dyDescent="0.25">
      <c r="E14331" s="5" t="s">
        <v>14852</v>
      </c>
    </row>
    <row r="14332" spans="5:5" x14ac:dyDescent="0.25">
      <c r="E14332" s="5" t="s">
        <v>14853</v>
      </c>
    </row>
    <row r="14333" spans="5:5" x14ac:dyDescent="0.25">
      <c r="E14333" s="5" t="s">
        <v>14854</v>
      </c>
    </row>
    <row r="14334" spans="5:5" x14ac:dyDescent="0.25">
      <c r="E14334" s="5" t="s">
        <v>14855</v>
      </c>
    </row>
    <row r="14335" spans="5:5" x14ac:dyDescent="0.25">
      <c r="E14335" s="5" t="s">
        <v>14856</v>
      </c>
    </row>
    <row r="14336" spans="5:5" x14ac:dyDescent="0.25">
      <c r="E14336" s="5" t="s">
        <v>14857</v>
      </c>
    </row>
    <row r="14337" spans="5:5" x14ac:dyDescent="0.25">
      <c r="E14337" s="5" t="s">
        <v>14858</v>
      </c>
    </row>
    <row r="14338" spans="5:5" x14ac:dyDescent="0.25">
      <c r="E14338" s="5" t="s">
        <v>14859</v>
      </c>
    </row>
    <row r="14339" spans="5:5" x14ac:dyDescent="0.25">
      <c r="E14339" s="5" t="s">
        <v>14860</v>
      </c>
    </row>
    <row r="14340" spans="5:5" x14ac:dyDescent="0.25">
      <c r="E14340" s="5" t="s">
        <v>14861</v>
      </c>
    </row>
    <row r="14341" spans="5:5" x14ac:dyDescent="0.25">
      <c r="E14341" s="5" t="s">
        <v>14862</v>
      </c>
    </row>
    <row r="14342" spans="5:5" x14ac:dyDescent="0.25">
      <c r="E14342" s="5" t="s">
        <v>14863</v>
      </c>
    </row>
    <row r="14343" spans="5:5" x14ac:dyDescent="0.25">
      <c r="E14343" s="5" t="s">
        <v>14864</v>
      </c>
    </row>
    <row r="14344" spans="5:5" x14ac:dyDescent="0.25">
      <c r="E14344" s="5" t="s">
        <v>14865</v>
      </c>
    </row>
    <row r="14345" spans="5:5" x14ac:dyDescent="0.25">
      <c r="E14345" s="5" t="s">
        <v>14866</v>
      </c>
    </row>
    <row r="14346" spans="5:5" x14ac:dyDescent="0.25">
      <c r="E14346" s="5" t="s">
        <v>14867</v>
      </c>
    </row>
    <row r="14347" spans="5:5" x14ac:dyDescent="0.25">
      <c r="E14347" s="5" t="s">
        <v>14868</v>
      </c>
    </row>
    <row r="14348" spans="5:5" x14ac:dyDescent="0.25">
      <c r="E14348" s="5" t="s">
        <v>14869</v>
      </c>
    </row>
    <row r="14349" spans="5:5" x14ac:dyDescent="0.25">
      <c r="E14349" s="5" t="s">
        <v>14870</v>
      </c>
    </row>
    <row r="14350" spans="5:5" x14ac:dyDescent="0.25">
      <c r="E14350" s="5" t="s">
        <v>14871</v>
      </c>
    </row>
    <row r="14351" spans="5:5" x14ac:dyDescent="0.25">
      <c r="E14351" s="5" t="s">
        <v>14872</v>
      </c>
    </row>
    <row r="14352" spans="5:5" x14ac:dyDescent="0.25">
      <c r="E14352" s="5" t="s">
        <v>14873</v>
      </c>
    </row>
    <row r="14353" spans="5:5" x14ac:dyDescent="0.25">
      <c r="E14353" s="5" t="s">
        <v>14874</v>
      </c>
    </row>
    <row r="14354" spans="5:5" x14ac:dyDescent="0.25">
      <c r="E14354" s="5" t="s">
        <v>14875</v>
      </c>
    </row>
    <row r="14355" spans="5:5" x14ac:dyDescent="0.25">
      <c r="E14355" s="5" t="s">
        <v>14876</v>
      </c>
    </row>
    <row r="14356" spans="5:5" x14ac:dyDescent="0.25">
      <c r="E14356" s="5" t="s">
        <v>14877</v>
      </c>
    </row>
    <row r="14357" spans="5:5" x14ac:dyDescent="0.25">
      <c r="E14357" s="5" t="s">
        <v>14878</v>
      </c>
    </row>
    <row r="14358" spans="5:5" x14ac:dyDescent="0.25">
      <c r="E14358" s="5" t="s">
        <v>14879</v>
      </c>
    </row>
    <row r="14359" spans="5:5" x14ac:dyDescent="0.25">
      <c r="E14359" s="5" t="s">
        <v>14880</v>
      </c>
    </row>
    <row r="14360" spans="5:5" x14ac:dyDescent="0.25">
      <c r="E14360" s="5" t="s">
        <v>14881</v>
      </c>
    </row>
    <row r="14361" spans="5:5" x14ac:dyDescent="0.25">
      <c r="E14361" s="5" t="s">
        <v>14882</v>
      </c>
    </row>
    <row r="14362" spans="5:5" x14ac:dyDescent="0.25">
      <c r="E14362" s="5" t="s">
        <v>14883</v>
      </c>
    </row>
    <row r="14363" spans="5:5" x14ac:dyDescent="0.25">
      <c r="E14363" s="5" t="s">
        <v>14884</v>
      </c>
    </row>
    <row r="14364" spans="5:5" x14ac:dyDescent="0.25">
      <c r="E14364" s="5" t="s">
        <v>14885</v>
      </c>
    </row>
    <row r="14365" spans="5:5" x14ac:dyDescent="0.25">
      <c r="E14365" s="5" t="s">
        <v>14886</v>
      </c>
    </row>
    <row r="14366" spans="5:5" x14ac:dyDescent="0.25">
      <c r="E14366" s="5" t="s">
        <v>14887</v>
      </c>
    </row>
    <row r="14367" spans="5:5" x14ac:dyDescent="0.25">
      <c r="E14367" s="5" t="s">
        <v>14888</v>
      </c>
    </row>
    <row r="14368" spans="5:5" x14ac:dyDescent="0.25">
      <c r="E14368" s="5" t="s">
        <v>14889</v>
      </c>
    </row>
    <row r="14369" spans="5:5" x14ac:dyDescent="0.25">
      <c r="E14369" s="5" t="s">
        <v>14890</v>
      </c>
    </row>
    <row r="14370" spans="5:5" x14ac:dyDescent="0.25">
      <c r="E14370" s="5" t="s">
        <v>14891</v>
      </c>
    </row>
    <row r="14371" spans="5:5" x14ac:dyDescent="0.25">
      <c r="E14371" s="5" t="s">
        <v>14892</v>
      </c>
    </row>
    <row r="14372" spans="5:5" x14ac:dyDescent="0.25">
      <c r="E14372" s="5" t="s">
        <v>14893</v>
      </c>
    </row>
    <row r="14373" spans="5:5" x14ac:dyDescent="0.25">
      <c r="E14373" s="5" t="s">
        <v>14894</v>
      </c>
    </row>
    <row r="14374" spans="5:5" x14ac:dyDescent="0.25">
      <c r="E14374" s="5" t="s">
        <v>14895</v>
      </c>
    </row>
    <row r="14375" spans="5:5" x14ac:dyDescent="0.25">
      <c r="E14375" s="5" t="s">
        <v>14896</v>
      </c>
    </row>
    <row r="14376" spans="5:5" x14ac:dyDescent="0.25">
      <c r="E14376" s="5" t="s">
        <v>14897</v>
      </c>
    </row>
    <row r="14377" spans="5:5" x14ac:dyDescent="0.25">
      <c r="E14377" s="5" t="s">
        <v>14898</v>
      </c>
    </row>
    <row r="14378" spans="5:5" x14ac:dyDescent="0.25">
      <c r="E14378" s="5" t="s">
        <v>14899</v>
      </c>
    </row>
    <row r="14379" spans="5:5" x14ac:dyDescent="0.25">
      <c r="E14379" s="5" t="s">
        <v>14900</v>
      </c>
    </row>
    <row r="14380" spans="5:5" x14ac:dyDescent="0.25">
      <c r="E14380" s="5" t="s">
        <v>14901</v>
      </c>
    </row>
    <row r="14381" spans="5:5" x14ac:dyDescent="0.25">
      <c r="E14381" s="5" t="s">
        <v>14902</v>
      </c>
    </row>
    <row r="14382" spans="5:5" x14ac:dyDescent="0.25">
      <c r="E14382" s="5" t="s">
        <v>14903</v>
      </c>
    </row>
    <row r="14383" spans="5:5" x14ac:dyDescent="0.25">
      <c r="E14383" s="5" t="s">
        <v>14904</v>
      </c>
    </row>
    <row r="14384" spans="5:5" x14ac:dyDescent="0.25">
      <c r="E14384" s="5" t="s">
        <v>14905</v>
      </c>
    </row>
    <row r="14385" spans="5:5" x14ac:dyDescent="0.25">
      <c r="E14385" s="5" t="s">
        <v>14906</v>
      </c>
    </row>
    <row r="14386" spans="5:5" x14ac:dyDescent="0.25">
      <c r="E14386" s="5" t="s">
        <v>14907</v>
      </c>
    </row>
    <row r="14387" spans="5:5" x14ac:dyDescent="0.25">
      <c r="E14387" s="5" t="s">
        <v>14908</v>
      </c>
    </row>
    <row r="14388" spans="5:5" x14ac:dyDescent="0.25">
      <c r="E14388" s="5" t="s">
        <v>14909</v>
      </c>
    </row>
    <row r="14389" spans="5:5" x14ac:dyDescent="0.25">
      <c r="E14389" s="5" t="s">
        <v>14910</v>
      </c>
    </row>
    <row r="14390" spans="5:5" x14ac:dyDescent="0.25">
      <c r="E14390" s="5" t="s">
        <v>14911</v>
      </c>
    </row>
    <row r="14391" spans="5:5" x14ac:dyDescent="0.25">
      <c r="E14391" s="5" t="s">
        <v>14912</v>
      </c>
    </row>
    <row r="14392" spans="5:5" x14ac:dyDescent="0.25">
      <c r="E14392" s="5" t="s">
        <v>14913</v>
      </c>
    </row>
    <row r="14393" spans="5:5" x14ac:dyDescent="0.25">
      <c r="E14393" s="5" t="s">
        <v>14914</v>
      </c>
    </row>
    <row r="14394" spans="5:5" x14ac:dyDescent="0.25">
      <c r="E14394" s="5" t="s">
        <v>14915</v>
      </c>
    </row>
    <row r="14395" spans="5:5" x14ac:dyDescent="0.25">
      <c r="E14395" s="5" t="s">
        <v>14916</v>
      </c>
    </row>
    <row r="14396" spans="5:5" x14ac:dyDescent="0.25">
      <c r="E14396" s="5" t="s">
        <v>14917</v>
      </c>
    </row>
    <row r="14397" spans="5:5" x14ac:dyDescent="0.25">
      <c r="E14397" s="5" t="s">
        <v>14918</v>
      </c>
    </row>
    <row r="14398" spans="5:5" x14ac:dyDescent="0.25">
      <c r="E14398" s="5" t="s">
        <v>14919</v>
      </c>
    </row>
    <row r="14399" spans="5:5" x14ac:dyDescent="0.25">
      <c r="E14399" s="5" t="s">
        <v>14920</v>
      </c>
    </row>
    <row r="14400" spans="5:5" x14ac:dyDescent="0.25">
      <c r="E14400" s="5" t="s">
        <v>14921</v>
      </c>
    </row>
    <row r="14401" spans="5:5" x14ac:dyDescent="0.25">
      <c r="E14401" s="5" t="s">
        <v>14922</v>
      </c>
    </row>
    <row r="14402" spans="5:5" x14ac:dyDescent="0.25">
      <c r="E14402" s="5" t="s">
        <v>14923</v>
      </c>
    </row>
    <row r="14403" spans="5:5" x14ac:dyDescent="0.25">
      <c r="E14403" s="5" t="s">
        <v>14924</v>
      </c>
    </row>
    <row r="14404" spans="5:5" x14ac:dyDescent="0.25">
      <c r="E14404" s="5" t="s">
        <v>14925</v>
      </c>
    </row>
    <row r="14405" spans="5:5" x14ac:dyDescent="0.25">
      <c r="E14405" s="5" t="s">
        <v>14926</v>
      </c>
    </row>
    <row r="14406" spans="5:5" x14ac:dyDescent="0.25">
      <c r="E14406" s="5" t="s">
        <v>14927</v>
      </c>
    </row>
    <row r="14407" spans="5:5" x14ac:dyDescent="0.25">
      <c r="E14407" s="5" t="s">
        <v>14928</v>
      </c>
    </row>
    <row r="14408" spans="5:5" x14ac:dyDescent="0.25">
      <c r="E14408" s="5" t="s">
        <v>14929</v>
      </c>
    </row>
    <row r="14409" spans="5:5" x14ac:dyDescent="0.25">
      <c r="E14409" s="5" t="s">
        <v>14930</v>
      </c>
    </row>
    <row r="14410" spans="5:5" x14ac:dyDescent="0.25">
      <c r="E14410" s="5" t="s">
        <v>14931</v>
      </c>
    </row>
    <row r="14411" spans="5:5" x14ac:dyDescent="0.25">
      <c r="E14411" s="5" t="s">
        <v>14932</v>
      </c>
    </row>
    <row r="14412" spans="5:5" x14ac:dyDescent="0.25">
      <c r="E14412" s="5" t="s">
        <v>14933</v>
      </c>
    </row>
    <row r="14413" spans="5:5" x14ac:dyDescent="0.25">
      <c r="E14413" s="5" t="s">
        <v>14934</v>
      </c>
    </row>
    <row r="14414" spans="5:5" x14ac:dyDescent="0.25">
      <c r="E14414" s="5" t="s">
        <v>14935</v>
      </c>
    </row>
    <row r="14415" spans="5:5" x14ac:dyDescent="0.25">
      <c r="E14415" s="5" t="s">
        <v>14936</v>
      </c>
    </row>
    <row r="14416" spans="5:5" x14ac:dyDescent="0.25">
      <c r="E14416" s="5" t="s">
        <v>14937</v>
      </c>
    </row>
    <row r="14417" spans="5:5" x14ac:dyDescent="0.25">
      <c r="E14417" s="5" t="s">
        <v>14938</v>
      </c>
    </row>
    <row r="14418" spans="5:5" x14ac:dyDescent="0.25">
      <c r="E14418" s="5" t="s">
        <v>14939</v>
      </c>
    </row>
    <row r="14419" spans="5:5" x14ac:dyDescent="0.25">
      <c r="E14419" s="5" t="s">
        <v>14940</v>
      </c>
    </row>
    <row r="14420" spans="5:5" x14ac:dyDescent="0.25">
      <c r="E14420" s="5" t="s">
        <v>14941</v>
      </c>
    </row>
    <row r="14421" spans="5:5" x14ac:dyDescent="0.25">
      <c r="E14421" s="5" t="s">
        <v>14942</v>
      </c>
    </row>
    <row r="14422" spans="5:5" x14ac:dyDescent="0.25">
      <c r="E14422" s="5" t="s">
        <v>14943</v>
      </c>
    </row>
    <row r="14423" spans="5:5" x14ac:dyDescent="0.25">
      <c r="E14423" s="5" t="s">
        <v>14944</v>
      </c>
    </row>
    <row r="14424" spans="5:5" x14ac:dyDescent="0.25">
      <c r="E14424" s="5" t="s">
        <v>14945</v>
      </c>
    </row>
    <row r="14425" spans="5:5" x14ac:dyDescent="0.25">
      <c r="E14425" s="5" t="s">
        <v>14946</v>
      </c>
    </row>
    <row r="14426" spans="5:5" x14ac:dyDescent="0.25">
      <c r="E14426" s="5" t="s">
        <v>14947</v>
      </c>
    </row>
    <row r="14427" spans="5:5" x14ac:dyDescent="0.25">
      <c r="E14427" s="5" t="s">
        <v>14948</v>
      </c>
    </row>
    <row r="14428" spans="5:5" x14ac:dyDescent="0.25">
      <c r="E14428" s="5" t="s">
        <v>14949</v>
      </c>
    </row>
    <row r="14429" spans="5:5" x14ac:dyDescent="0.25">
      <c r="E14429" s="5" t="s">
        <v>14950</v>
      </c>
    </row>
    <row r="14430" spans="5:5" x14ac:dyDescent="0.25">
      <c r="E14430" s="5" t="s">
        <v>14951</v>
      </c>
    </row>
    <row r="14431" spans="5:5" x14ac:dyDescent="0.25">
      <c r="E14431" s="5" t="s">
        <v>14952</v>
      </c>
    </row>
    <row r="14432" spans="5:5" x14ac:dyDescent="0.25">
      <c r="E14432" s="5" t="s">
        <v>14953</v>
      </c>
    </row>
    <row r="14433" spans="5:5" x14ac:dyDescent="0.25">
      <c r="E14433" s="5" t="s">
        <v>14954</v>
      </c>
    </row>
    <row r="14434" spans="5:5" x14ac:dyDescent="0.25">
      <c r="E14434" s="5" t="s">
        <v>14955</v>
      </c>
    </row>
    <row r="14435" spans="5:5" x14ac:dyDescent="0.25">
      <c r="E14435" s="5" t="s">
        <v>14956</v>
      </c>
    </row>
    <row r="14436" spans="5:5" x14ac:dyDescent="0.25">
      <c r="E14436" s="5" t="s">
        <v>14957</v>
      </c>
    </row>
    <row r="14437" spans="5:5" x14ac:dyDescent="0.25">
      <c r="E14437" s="5" t="s">
        <v>14958</v>
      </c>
    </row>
    <row r="14438" spans="5:5" x14ac:dyDescent="0.25">
      <c r="E14438" s="5" t="s">
        <v>14959</v>
      </c>
    </row>
    <row r="14439" spans="5:5" x14ac:dyDescent="0.25">
      <c r="E14439" s="5" t="s">
        <v>14960</v>
      </c>
    </row>
    <row r="14440" spans="5:5" x14ac:dyDescent="0.25">
      <c r="E14440" s="5" t="s">
        <v>14961</v>
      </c>
    </row>
    <row r="14441" spans="5:5" x14ac:dyDescent="0.25">
      <c r="E14441" s="5" t="s">
        <v>14962</v>
      </c>
    </row>
    <row r="14442" spans="5:5" x14ac:dyDescent="0.25">
      <c r="E14442" s="5" t="s">
        <v>14963</v>
      </c>
    </row>
    <row r="14443" spans="5:5" x14ac:dyDescent="0.25">
      <c r="E14443" s="5" t="s">
        <v>14964</v>
      </c>
    </row>
    <row r="14444" spans="5:5" x14ac:dyDescent="0.25">
      <c r="E14444" s="5" t="s">
        <v>14965</v>
      </c>
    </row>
    <row r="14445" spans="5:5" x14ac:dyDescent="0.25">
      <c r="E14445" s="5" t="s">
        <v>14966</v>
      </c>
    </row>
    <row r="14446" spans="5:5" x14ac:dyDescent="0.25">
      <c r="E14446" s="5" t="s">
        <v>14967</v>
      </c>
    </row>
    <row r="14447" spans="5:5" x14ac:dyDescent="0.25">
      <c r="E14447" s="5" t="s">
        <v>14968</v>
      </c>
    </row>
    <row r="14448" spans="5:5" x14ac:dyDescent="0.25">
      <c r="E14448" s="5" t="s">
        <v>14969</v>
      </c>
    </row>
    <row r="14449" spans="5:5" x14ac:dyDescent="0.25">
      <c r="E14449" s="5" t="s">
        <v>14970</v>
      </c>
    </row>
    <row r="14450" spans="5:5" x14ac:dyDescent="0.25">
      <c r="E14450" s="5" t="s">
        <v>14971</v>
      </c>
    </row>
    <row r="14451" spans="5:5" x14ac:dyDescent="0.25">
      <c r="E14451" s="5" t="s">
        <v>14972</v>
      </c>
    </row>
    <row r="14452" spans="5:5" x14ac:dyDescent="0.25">
      <c r="E14452" s="5" t="s">
        <v>14973</v>
      </c>
    </row>
    <row r="14453" spans="5:5" x14ac:dyDescent="0.25">
      <c r="E14453" s="5" t="s">
        <v>14974</v>
      </c>
    </row>
    <row r="14454" spans="5:5" x14ac:dyDescent="0.25">
      <c r="E14454" s="5" t="s">
        <v>14975</v>
      </c>
    </row>
    <row r="14455" spans="5:5" x14ac:dyDescent="0.25">
      <c r="E14455" s="5" t="s">
        <v>14976</v>
      </c>
    </row>
    <row r="14456" spans="5:5" x14ac:dyDescent="0.25">
      <c r="E14456" s="5" t="s">
        <v>14977</v>
      </c>
    </row>
    <row r="14457" spans="5:5" x14ac:dyDescent="0.25">
      <c r="E14457" s="5" t="s">
        <v>14978</v>
      </c>
    </row>
    <row r="14458" spans="5:5" x14ac:dyDescent="0.25">
      <c r="E14458" s="5" t="s">
        <v>14979</v>
      </c>
    </row>
    <row r="14459" spans="5:5" x14ac:dyDescent="0.25">
      <c r="E14459" s="5" t="s">
        <v>14980</v>
      </c>
    </row>
    <row r="14460" spans="5:5" x14ac:dyDescent="0.25">
      <c r="E14460" s="5" t="s">
        <v>14981</v>
      </c>
    </row>
    <row r="14461" spans="5:5" x14ac:dyDescent="0.25">
      <c r="E14461" s="5" t="s">
        <v>14982</v>
      </c>
    </row>
    <row r="14462" spans="5:5" x14ac:dyDescent="0.25">
      <c r="E14462" s="5" t="s">
        <v>14983</v>
      </c>
    </row>
    <row r="14463" spans="5:5" x14ac:dyDescent="0.25">
      <c r="E14463" s="5" t="s">
        <v>14984</v>
      </c>
    </row>
    <row r="14464" spans="5:5" x14ac:dyDescent="0.25">
      <c r="E14464" s="5" t="s">
        <v>14985</v>
      </c>
    </row>
    <row r="14465" spans="5:5" x14ac:dyDescent="0.25">
      <c r="E14465" s="5" t="s">
        <v>14986</v>
      </c>
    </row>
    <row r="14466" spans="5:5" x14ac:dyDescent="0.25">
      <c r="E14466" s="5" t="s">
        <v>14987</v>
      </c>
    </row>
    <row r="14467" spans="5:5" x14ac:dyDescent="0.25">
      <c r="E14467" s="5" t="s">
        <v>14988</v>
      </c>
    </row>
    <row r="14468" spans="5:5" x14ac:dyDescent="0.25">
      <c r="E14468" s="5" t="s">
        <v>14989</v>
      </c>
    </row>
    <row r="14469" spans="5:5" x14ac:dyDescent="0.25">
      <c r="E14469" s="5" t="s">
        <v>14990</v>
      </c>
    </row>
    <row r="14470" spans="5:5" x14ac:dyDescent="0.25">
      <c r="E14470" s="5" t="s">
        <v>14991</v>
      </c>
    </row>
    <row r="14471" spans="5:5" x14ac:dyDescent="0.25">
      <c r="E14471" s="5" t="s">
        <v>14992</v>
      </c>
    </row>
    <row r="14472" spans="5:5" x14ac:dyDescent="0.25">
      <c r="E14472" s="5" t="s">
        <v>14993</v>
      </c>
    </row>
    <row r="14473" spans="5:5" x14ac:dyDescent="0.25">
      <c r="E14473" s="5" t="s">
        <v>14994</v>
      </c>
    </row>
    <row r="14474" spans="5:5" x14ac:dyDescent="0.25">
      <c r="E14474" s="5" t="s">
        <v>14995</v>
      </c>
    </row>
    <row r="14475" spans="5:5" x14ac:dyDescent="0.25">
      <c r="E14475" s="5" t="s">
        <v>14996</v>
      </c>
    </row>
    <row r="14476" spans="5:5" x14ac:dyDescent="0.25">
      <c r="E14476" s="5" t="s">
        <v>14997</v>
      </c>
    </row>
    <row r="14477" spans="5:5" x14ac:dyDescent="0.25">
      <c r="E14477" s="5" t="s">
        <v>14998</v>
      </c>
    </row>
    <row r="14478" spans="5:5" x14ac:dyDescent="0.25">
      <c r="E14478" s="5" t="s">
        <v>14999</v>
      </c>
    </row>
    <row r="14479" spans="5:5" x14ac:dyDescent="0.25">
      <c r="E14479" s="5" t="s">
        <v>15000</v>
      </c>
    </row>
    <row r="14480" spans="5:5" x14ac:dyDescent="0.25">
      <c r="E14480" s="5" t="s">
        <v>15001</v>
      </c>
    </row>
    <row r="14481" spans="5:5" x14ac:dyDescent="0.25">
      <c r="E14481" s="5" t="s">
        <v>15002</v>
      </c>
    </row>
    <row r="14482" spans="5:5" x14ac:dyDescent="0.25">
      <c r="E14482" s="5" t="s">
        <v>15003</v>
      </c>
    </row>
    <row r="14483" spans="5:5" x14ac:dyDescent="0.25">
      <c r="E14483" s="5" t="s">
        <v>15004</v>
      </c>
    </row>
    <row r="14484" spans="5:5" x14ac:dyDescent="0.25">
      <c r="E14484" s="5" t="s">
        <v>15005</v>
      </c>
    </row>
    <row r="14485" spans="5:5" x14ac:dyDescent="0.25">
      <c r="E14485" s="5" t="s">
        <v>15006</v>
      </c>
    </row>
    <row r="14486" spans="5:5" x14ac:dyDescent="0.25">
      <c r="E14486" s="5" t="s">
        <v>15007</v>
      </c>
    </row>
    <row r="14487" spans="5:5" x14ac:dyDescent="0.25">
      <c r="E14487" s="5" t="s">
        <v>15008</v>
      </c>
    </row>
    <row r="14488" spans="5:5" x14ac:dyDescent="0.25">
      <c r="E14488" s="5" t="s">
        <v>15009</v>
      </c>
    </row>
    <row r="14489" spans="5:5" x14ac:dyDescent="0.25">
      <c r="E14489" s="5" t="s">
        <v>15010</v>
      </c>
    </row>
    <row r="14490" spans="5:5" x14ac:dyDescent="0.25">
      <c r="E14490" s="5" t="s">
        <v>15011</v>
      </c>
    </row>
    <row r="14491" spans="5:5" x14ac:dyDescent="0.25">
      <c r="E14491" s="5" t="s">
        <v>15012</v>
      </c>
    </row>
    <row r="14492" spans="5:5" x14ac:dyDescent="0.25">
      <c r="E14492" s="5" t="s">
        <v>15013</v>
      </c>
    </row>
    <row r="14493" spans="5:5" x14ac:dyDescent="0.25">
      <c r="E14493" s="5" t="s">
        <v>15014</v>
      </c>
    </row>
    <row r="14494" spans="5:5" x14ac:dyDescent="0.25">
      <c r="E14494" s="5" t="s">
        <v>15015</v>
      </c>
    </row>
    <row r="14495" spans="5:5" x14ac:dyDescent="0.25">
      <c r="E14495" s="5" t="s">
        <v>15016</v>
      </c>
    </row>
    <row r="14496" spans="5:5" x14ac:dyDescent="0.25">
      <c r="E14496" s="5" t="s">
        <v>15017</v>
      </c>
    </row>
    <row r="14497" spans="5:5" x14ac:dyDescent="0.25">
      <c r="E14497" s="5" t="s">
        <v>15018</v>
      </c>
    </row>
    <row r="14498" spans="5:5" x14ac:dyDescent="0.25">
      <c r="E14498" s="5" t="s">
        <v>15019</v>
      </c>
    </row>
    <row r="14499" spans="5:5" x14ac:dyDescent="0.25">
      <c r="E14499" s="5" t="s">
        <v>15020</v>
      </c>
    </row>
    <row r="14500" spans="5:5" x14ac:dyDescent="0.25">
      <c r="E14500" s="5" t="s">
        <v>15021</v>
      </c>
    </row>
    <row r="14501" spans="5:5" x14ac:dyDescent="0.25">
      <c r="E14501" s="5" t="s">
        <v>15022</v>
      </c>
    </row>
    <row r="14502" spans="5:5" x14ac:dyDescent="0.25">
      <c r="E14502" s="5" t="s">
        <v>15023</v>
      </c>
    </row>
    <row r="14503" spans="5:5" x14ac:dyDescent="0.25">
      <c r="E14503" s="5" t="s">
        <v>15024</v>
      </c>
    </row>
    <row r="14504" spans="5:5" x14ac:dyDescent="0.25">
      <c r="E14504" s="5" t="s">
        <v>15025</v>
      </c>
    </row>
    <row r="14505" spans="5:5" x14ac:dyDescent="0.25">
      <c r="E14505" s="5" t="s">
        <v>15026</v>
      </c>
    </row>
    <row r="14506" spans="5:5" x14ac:dyDescent="0.25">
      <c r="E14506" s="5" t="s">
        <v>15027</v>
      </c>
    </row>
    <row r="14507" spans="5:5" x14ac:dyDescent="0.25">
      <c r="E14507" s="5" t="s">
        <v>15028</v>
      </c>
    </row>
    <row r="14508" spans="5:5" x14ac:dyDescent="0.25">
      <c r="E14508" s="5" t="s">
        <v>15029</v>
      </c>
    </row>
    <row r="14509" spans="5:5" x14ac:dyDescent="0.25">
      <c r="E14509" s="5" t="s">
        <v>15030</v>
      </c>
    </row>
    <row r="14510" spans="5:5" x14ac:dyDescent="0.25">
      <c r="E14510" s="5" t="s">
        <v>15031</v>
      </c>
    </row>
    <row r="14511" spans="5:5" x14ac:dyDescent="0.25">
      <c r="E14511" s="5" t="s">
        <v>15032</v>
      </c>
    </row>
    <row r="14512" spans="5:5" x14ac:dyDescent="0.25">
      <c r="E14512" s="5" t="s">
        <v>15033</v>
      </c>
    </row>
    <row r="14513" spans="5:5" x14ac:dyDescent="0.25">
      <c r="E14513" s="5" t="s">
        <v>15034</v>
      </c>
    </row>
    <row r="14514" spans="5:5" x14ac:dyDescent="0.25">
      <c r="E14514" s="5" t="s">
        <v>15035</v>
      </c>
    </row>
    <row r="14515" spans="5:5" x14ac:dyDescent="0.25">
      <c r="E14515" s="5" t="s">
        <v>15036</v>
      </c>
    </row>
    <row r="14516" spans="5:5" x14ac:dyDescent="0.25">
      <c r="E14516" s="5" t="s">
        <v>15037</v>
      </c>
    </row>
    <row r="14517" spans="5:5" x14ac:dyDescent="0.25">
      <c r="E14517" s="5" t="s">
        <v>15038</v>
      </c>
    </row>
    <row r="14518" spans="5:5" x14ac:dyDescent="0.25">
      <c r="E14518" s="5" t="s">
        <v>15039</v>
      </c>
    </row>
    <row r="14519" spans="5:5" x14ac:dyDescent="0.25">
      <c r="E14519" s="5" t="s">
        <v>15040</v>
      </c>
    </row>
    <row r="14520" spans="5:5" x14ac:dyDescent="0.25">
      <c r="E14520" s="5" t="s">
        <v>15041</v>
      </c>
    </row>
    <row r="14521" spans="5:5" x14ac:dyDescent="0.25">
      <c r="E14521" s="5" t="s">
        <v>15042</v>
      </c>
    </row>
    <row r="14522" spans="5:5" x14ac:dyDescent="0.25">
      <c r="E14522" s="5" t="s">
        <v>15043</v>
      </c>
    </row>
    <row r="14523" spans="5:5" x14ac:dyDescent="0.25">
      <c r="E14523" s="5" t="s">
        <v>15044</v>
      </c>
    </row>
    <row r="14524" spans="5:5" x14ac:dyDescent="0.25">
      <c r="E14524" s="5" t="s">
        <v>15045</v>
      </c>
    </row>
    <row r="14525" spans="5:5" x14ac:dyDescent="0.25">
      <c r="E14525" s="5" t="s">
        <v>15046</v>
      </c>
    </row>
    <row r="14526" spans="5:5" x14ac:dyDescent="0.25">
      <c r="E14526" s="5" t="s">
        <v>15047</v>
      </c>
    </row>
    <row r="14527" spans="5:5" x14ac:dyDescent="0.25">
      <c r="E14527" s="5" t="s">
        <v>15048</v>
      </c>
    </row>
    <row r="14528" spans="5:5" x14ac:dyDescent="0.25">
      <c r="E14528" s="5" t="s">
        <v>15049</v>
      </c>
    </row>
    <row r="14529" spans="5:5" x14ac:dyDescent="0.25">
      <c r="E14529" s="5" t="s">
        <v>15050</v>
      </c>
    </row>
    <row r="14530" spans="5:5" x14ac:dyDescent="0.25">
      <c r="E14530" s="5" t="s">
        <v>15051</v>
      </c>
    </row>
    <row r="14531" spans="5:5" x14ac:dyDescent="0.25">
      <c r="E14531" s="5" t="s">
        <v>15052</v>
      </c>
    </row>
    <row r="14532" spans="5:5" x14ac:dyDescent="0.25">
      <c r="E14532" s="5" t="s">
        <v>15053</v>
      </c>
    </row>
    <row r="14533" spans="5:5" x14ac:dyDescent="0.25">
      <c r="E14533" s="5" t="s">
        <v>15054</v>
      </c>
    </row>
    <row r="14534" spans="5:5" x14ac:dyDescent="0.25">
      <c r="E14534" s="5" t="s">
        <v>15055</v>
      </c>
    </row>
    <row r="14535" spans="5:5" x14ac:dyDescent="0.25">
      <c r="E14535" s="5" t="s">
        <v>15056</v>
      </c>
    </row>
    <row r="14536" spans="5:5" x14ac:dyDescent="0.25">
      <c r="E14536" s="5" t="s">
        <v>15057</v>
      </c>
    </row>
    <row r="14537" spans="5:5" x14ac:dyDescent="0.25">
      <c r="E14537" s="5" t="s">
        <v>15058</v>
      </c>
    </row>
    <row r="14538" spans="5:5" x14ac:dyDescent="0.25">
      <c r="E14538" s="5" t="s">
        <v>15059</v>
      </c>
    </row>
    <row r="14539" spans="5:5" x14ac:dyDescent="0.25">
      <c r="E14539" s="5" t="s">
        <v>15060</v>
      </c>
    </row>
    <row r="14540" spans="5:5" x14ac:dyDescent="0.25">
      <c r="E14540" s="5" t="s">
        <v>15061</v>
      </c>
    </row>
    <row r="14541" spans="5:5" x14ac:dyDescent="0.25">
      <c r="E14541" s="5" t="s">
        <v>15062</v>
      </c>
    </row>
    <row r="14542" spans="5:5" x14ac:dyDescent="0.25">
      <c r="E14542" s="5" t="s">
        <v>15063</v>
      </c>
    </row>
    <row r="14543" spans="5:5" x14ac:dyDescent="0.25">
      <c r="E14543" s="5" t="s">
        <v>15064</v>
      </c>
    </row>
    <row r="14544" spans="5:5" x14ac:dyDescent="0.25">
      <c r="E14544" s="5" t="s">
        <v>15065</v>
      </c>
    </row>
    <row r="14545" spans="5:5" x14ac:dyDescent="0.25">
      <c r="E14545" s="5" t="s">
        <v>15066</v>
      </c>
    </row>
    <row r="14546" spans="5:5" x14ac:dyDescent="0.25">
      <c r="E14546" s="5" t="s">
        <v>15067</v>
      </c>
    </row>
    <row r="14547" spans="5:5" x14ac:dyDescent="0.25">
      <c r="E14547" s="5" t="s">
        <v>15068</v>
      </c>
    </row>
    <row r="14548" spans="5:5" x14ac:dyDescent="0.25">
      <c r="E14548" s="5" t="s">
        <v>15069</v>
      </c>
    </row>
    <row r="14549" spans="5:5" x14ac:dyDescent="0.25">
      <c r="E14549" s="5" t="s">
        <v>15070</v>
      </c>
    </row>
    <row r="14550" spans="5:5" x14ac:dyDescent="0.25">
      <c r="E14550" s="5" t="s">
        <v>15071</v>
      </c>
    </row>
    <row r="14551" spans="5:5" x14ac:dyDescent="0.25">
      <c r="E14551" s="5" t="s">
        <v>15072</v>
      </c>
    </row>
    <row r="14552" spans="5:5" x14ac:dyDescent="0.25">
      <c r="E14552" s="5" t="s">
        <v>15073</v>
      </c>
    </row>
    <row r="14553" spans="5:5" x14ac:dyDescent="0.25">
      <c r="E14553" s="5" t="s">
        <v>15074</v>
      </c>
    </row>
    <row r="14554" spans="5:5" x14ac:dyDescent="0.25">
      <c r="E14554" s="5" t="s">
        <v>15075</v>
      </c>
    </row>
    <row r="14555" spans="5:5" x14ac:dyDescent="0.25">
      <c r="E14555" s="5" t="s">
        <v>15076</v>
      </c>
    </row>
    <row r="14556" spans="5:5" x14ac:dyDescent="0.25">
      <c r="E14556" s="5" t="s">
        <v>15077</v>
      </c>
    </row>
    <row r="14557" spans="5:5" x14ac:dyDescent="0.25">
      <c r="E14557" s="5" t="s">
        <v>15078</v>
      </c>
    </row>
    <row r="14558" spans="5:5" x14ac:dyDescent="0.25">
      <c r="E14558" s="5" t="s">
        <v>15079</v>
      </c>
    </row>
    <row r="14559" spans="5:5" x14ac:dyDescent="0.25">
      <c r="E14559" s="5" t="s">
        <v>15080</v>
      </c>
    </row>
    <row r="14560" spans="5:5" x14ac:dyDescent="0.25">
      <c r="E14560" s="5" t="s">
        <v>15081</v>
      </c>
    </row>
    <row r="14561" spans="5:5" x14ac:dyDescent="0.25">
      <c r="E14561" s="5" t="s">
        <v>15082</v>
      </c>
    </row>
    <row r="14562" spans="5:5" x14ac:dyDescent="0.25">
      <c r="E14562" s="5" t="s">
        <v>15083</v>
      </c>
    </row>
    <row r="14563" spans="5:5" x14ac:dyDescent="0.25">
      <c r="E14563" s="5" t="s">
        <v>15084</v>
      </c>
    </row>
    <row r="14564" spans="5:5" x14ac:dyDescent="0.25">
      <c r="E14564" s="5" t="s">
        <v>15085</v>
      </c>
    </row>
    <row r="14565" spans="5:5" x14ac:dyDescent="0.25">
      <c r="E14565" s="5" t="s">
        <v>15086</v>
      </c>
    </row>
    <row r="14566" spans="5:5" x14ac:dyDescent="0.25">
      <c r="E14566" s="5" t="s">
        <v>15087</v>
      </c>
    </row>
    <row r="14567" spans="5:5" x14ac:dyDescent="0.25">
      <c r="E14567" s="5" t="s">
        <v>15088</v>
      </c>
    </row>
    <row r="14568" spans="5:5" x14ac:dyDescent="0.25">
      <c r="E14568" s="5" t="s">
        <v>15089</v>
      </c>
    </row>
    <row r="14569" spans="5:5" x14ac:dyDescent="0.25">
      <c r="E14569" s="5" t="s">
        <v>15090</v>
      </c>
    </row>
    <row r="14570" spans="5:5" x14ac:dyDescent="0.25">
      <c r="E14570" s="5" t="s">
        <v>15091</v>
      </c>
    </row>
    <row r="14571" spans="5:5" x14ac:dyDescent="0.25">
      <c r="E14571" s="5" t="s">
        <v>15092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heetViews>
  <sheetFormatPr defaultColWidth="9" defaultRowHeight="13.5" x14ac:dyDescent="0.25"/>
  <cols>
    <col min="1" max="1" width="36.85546875" style="143" customWidth="1"/>
    <col min="2" max="2" width="24" style="143" customWidth="1"/>
    <col min="3" max="5" width="16.140625" style="103" hidden="1" customWidth="1"/>
    <col min="6" max="6" width="17.28515625" style="103" customWidth="1"/>
    <col min="7" max="14" width="16.140625" style="103" customWidth="1"/>
    <col min="15" max="15" width="19" style="103" customWidth="1"/>
    <col min="16" max="16" width="9" style="143" customWidth="1"/>
    <col min="17" max="16384" width="9" style="143"/>
  </cols>
  <sheetData>
    <row r="1" spans="1:15" ht="15" x14ac:dyDescent="0.3">
      <c r="A1" s="107" t="str">
        <f>'Annexure-1'!A1</f>
        <v/>
      </c>
    </row>
    <row r="2" spans="1:15" ht="15" x14ac:dyDescent="0.3">
      <c r="A2" s="107" t="str">
        <f>'Annexure-1'!A2</f>
        <v>GST Audit Period: Jul-17 to Mar-18</v>
      </c>
    </row>
    <row r="3" spans="1:15" ht="15" x14ac:dyDescent="0.3">
      <c r="A3" s="107" t="s">
        <v>302</v>
      </c>
      <c r="F3" s="103" t="str">
        <f>'GSTR-1'!B3</f>
        <v>GSTR-1 Summary</v>
      </c>
    </row>
    <row r="4" spans="1:15" ht="14.25" thickBot="1" x14ac:dyDescent="0.3"/>
    <row r="5" spans="1:15" ht="15" x14ac:dyDescent="0.25">
      <c r="A5" s="146" t="s">
        <v>0</v>
      </c>
      <c r="B5" s="147" t="s">
        <v>1</v>
      </c>
      <c r="C5" s="148" t="s">
        <v>284</v>
      </c>
      <c r="D5" s="148" t="s">
        <v>285</v>
      </c>
      <c r="E5" s="148" t="s">
        <v>286</v>
      </c>
      <c r="F5" s="128">
        <v>42917</v>
      </c>
      <c r="G5" s="128">
        <v>42948</v>
      </c>
      <c r="H5" s="128">
        <v>42979</v>
      </c>
      <c r="I5" s="128">
        <v>43009</v>
      </c>
      <c r="J5" s="128">
        <v>43040</v>
      </c>
      <c r="K5" s="128">
        <v>43070</v>
      </c>
      <c r="L5" s="128">
        <v>43101</v>
      </c>
      <c r="M5" s="128">
        <v>43132</v>
      </c>
      <c r="N5" s="128">
        <v>43160</v>
      </c>
      <c r="O5" s="149" t="s">
        <v>11</v>
      </c>
    </row>
    <row r="6" spans="1:15" x14ac:dyDescent="0.25">
      <c r="A6" s="150" t="s">
        <v>287</v>
      </c>
      <c r="B6" s="143" t="s">
        <v>288</v>
      </c>
      <c r="F6" s="103">
        <f>'GSTR-3B'!B14</f>
        <v>17135178</v>
      </c>
      <c r="G6" s="103">
        <f>'GSTR-3B'!C14</f>
        <v>24531966</v>
      </c>
      <c r="H6" s="103">
        <f>'GSTR-3B'!D14</f>
        <v>19654937</v>
      </c>
      <c r="I6" s="103">
        <f>'GSTR-3B'!E14</f>
        <v>30140517</v>
      </c>
      <c r="J6" s="103">
        <f>'GSTR-3B'!F14</f>
        <v>27781471</v>
      </c>
      <c r="K6" s="103">
        <f>'GSTR-3B'!G14</f>
        <v>36034876</v>
      </c>
      <c r="L6" s="103">
        <f>'GSTR-3B'!H14</f>
        <v>24683879</v>
      </c>
      <c r="M6" s="103">
        <f>'GSTR-3B'!I14</f>
        <v>27349032</v>
      </c>
      <c r="N6" s="103">
        <f>'GSTR-3B'!J14</f>
        <v>29272984</v>
      </c>
      <c r="O6" s="151">
        <f>SUM(F6:N6)</f>
        <v>236584840</v>
      </c>
    </row>
    <row r="7" spans="1:15" x14ac:dyDescent="0.25">
      <c r="A7" s="150" t="s">
        <v>287</v>
      </c>
      <c r="B7" s="143" t="s">
        <v>289</v>
      </c>
      <c r="F7" s="103">
        <f>SUMIFS('GSTR-1'!C:C,'GSTR-1'!$A:$A,"&lt;&gt;*SEZ*",'GSTR-1'!$A:$A,"&lt;&gt;*Export with*",'GSTR-1'!$B:$B,"Taxable Value",'GSTR-1'!$A:$A,"&lt;&gt;*Credit*")-SUMIFS('GSTR-1'!C:C,'GSTR-1'!$A:$A,"&lt;&gt;*SEZ*",'GSTR-1'!$A:$A,"&lt;&gt;*Export with*",'GSTR-1'!$B:$B,"Taxable Value",'GSTR-1'!$A:$A,"*Credit*")-2*SUMIFS('GSTR-1'!C:C,'GSTR-1'!$A:$A,"&lt;&gt;*SEZ*",'GSTR-1'!$A:$A,"&lt;&gt;*Export with*",'GSTR-1'!$B:$B,"Taxable Value",'GSTR-1'!$A:$A,"&lt;&gt;*Credit*",'GSTR-1'!$A:$A,"*Adjustments*")</f>
        <v>17135178.420000002</v>
      </c>
      <c r="G7" s="103">
        <f>SUMIFS('GSTR-1'!D:D,'GSTR-1'!$A:$A,"&lt;&gt;*SEZ*",'GSTR-1'!$A:$A,"&lt;&gt;*Export with*",'GSTR-1'!$B:$B,"Taxable Value",'GSTR-1'!$A:$A,"&lt;&gt;*Credit*")-SUMIFS('GSTR-1'!D:D,'GSTR-1'!$A:$A,"&lt;&gt;*SEZ*",'GSTR-1'!$A:$A,"&lt;&gt;*Export with*",'GSTR-1'!$B:$B,"Taxable Value",'GSTR-1'!$A:$A,"*Credit*")-2*SUMIFS('GSTR-1'!D:D,'GSTR-1'!$A:$A,"&lt;&gt;*SEZ*",'GSTR-1'!$A:$A,"&lt;&gt;*Export with*",'GSTR-1'!$B:$B,"Taxable Value",'GSTR-1'!$A:$A,"&lt;&gt;*Credit*",'GSTR-1'!$A:$A,"*Adjustments*")</f>
        <v>24531965.449999999</v>
      </c>
      <c r="H7" s="103">
        <f>SUMIFS('GSTR-1'!E:E,'GSTR-1'!$A:$A,"&lt;&gt;*SEZ*",'GSTR-1'!$A:$A,"&lt;&gt;*Export with*",'GSTR-1'!$B:$B,"Taxable Value",'GSTR-1'!$A:$A,"&lt;&gt;*Credit*")-SUMIFS('GSTR-1'!E:E,'GSTR-1'!$A:$A,"&lt;&gt;*SEZ*",'GSTR-1'!$A:$A,"&lt;&gt;*Export with*",'GSTR-1'!$B:$B,"Taxable Value",'GSTR-1'!$A:$A,"*Credit*")-2*SUMIFS('GSTR-1'!E:E,'GSTR-1'!$A:$A,"&lt;&gt;*SEZ*",'GSTR-1'!$A:$A,"&lt;&gt;*Export with*",'GSTR-1'!$B:$B,"Taxable Value",'GSTR-1'!$A:$A,"&lt;&gt;*Credit*",'GSTR-1'!$A:$A,"*Adjustments*")</f>
        <v>19654936.399999999</v>
      </c>
      <c r="I7" s="103">
        <f>SUMIFS('GSTR-1'!F:F,'GSTR-1'!$A:$A,"&lt;&gt;*SEZ*",'GSTR-1'!$A:$A,"&lt;&gt;*Export with*",'GSTR-1'!$B:$B,"Taxable Value",'GSTR-1'!$A:$A,"&lt;&gt;*Credit*")-SUMIFS('GSTR-1'!F:F,'GSTR-1'!$A:$A,"&lt;&gt;*SEZ*",'GSTR-1'!$A:$A,"&lt;&gt;*Export with*",'GSTR-1'!$B:$B,"Taxable Value",'GSTR-1'!$A:$A,"*Credit*")-2*SUMIFS('GSTR-1'!F:F,'GSTR-1'!$A:$A,"&lt;&gt;*SEZ*",'GSTR-1'!$A:$A,"&lt;&gt;*Export with*",'GSTR-1'!$B:$B,"Taxable Value",'GSTR-1'!$A:$A,"&lt;&gt;*Credit*",'GSTR-1'!$A:$A,"*Adjustments*")</f>
        <v>30140519.539999999</v>
      </c>
      <c r="J7" s="103">
        <f>SUMIFS('GSTR-1'!G:G,'GSTR-1'!$A:$A,"&lt;&gt;*SEZ*",'GSTR-1'!$A:$A,"&lt;&gt;*Export with*",'GSTR-1'!$B:$B,"Taxable Value",'GSTR-1'!$A:$A,"&lt;&gt;*Credit*")-SUMIFS('GSTR-1'!G:G,'GSTR-1'!$A:$A,"&lt;&gt;*SEZ*",'GSTR-1'!$A:$A,"&lt;&gt;*Export with*",'GSTR-1'!$B:$B,"Taxable Value",'GSTR-1'!$A:$A,"*Credit*")-2*SUMIFS('GSTR-1'!G:G,'GSTR-1'!$A:$A,"&lt;&gt;*SEZ*",'GSTR-1'!$A:$A,"&lt;&gt;*Export with*",'GSTR-1'!$B:$B,"Taxable Value",'GSTR-1'!$A:$A,"&lt;&gt;*Credit*",'GSTR-1'!$A:$A,"*Adjustments*")</f>
        <v>28454749.32</v>
      </c>
      <c r="K7" s="103">
        <f>SUMIFS('GSTR-1'!H:H,'GSTR-1'!$A:$A,"&lt;&gt;*SEZ*",'GSTR-1'!$A:$A,"&lt;&gt;*Export with*",'GSTR-1'!$B:$B,"Taxable Value",'GSTR-1'!$A:$A,"&lt;&gt;*Credit*")-SUMIFS('GSTR-1'!H:H,'GSTR-1'!$A:$A,"&lt;&gt;*SEZ*",'GSTR-1'!$A:$A,"&lt;&gt;*Export with*",'GSTR-1'!$B:$B,"Taxable Value",'GSTR-1'!$A:$A,"*Credit*")-2*SUMIFS('GSTR-1'!H:H,'GSTR-1'!$A:$A,"&lt;&gt;*SEZ*",'GSTR-1'!$A:$A,"&lt;&gt;*Export with*",'GSTR-1'!$B:$B,"Taxable Value",'GSTR-1'!$A:$A,"&lt;&gt;*Credit*",'GSTR-1'!$A:$A,"*Adjustments*")</f>
        <v>36034885.480000004</v>
      </c>
      <c r="L7" s="103">
        <f>SUMIFS('GSTR-1'!I:I,'GSTR-1'!$A:$A,"&lt;&gt;*SEZ*",'GSTR-1'!$A:$A,"&lt;&gt;*Export with*",'GSTR-1'!$B:$B,"Taxable Value",'GSTR-1'!$A:$A,"&lt;&gt;*Credit*")-SUMIFS('GSTR-1'!I:I,'GSTR-1'!$A:$A,"&lt;&gt;*SEZ*",'GSTR-1'!$A:$A,"&lt;&gt;*Export with*",'GSTR-1'!$B:$B,"Taxable Value",'GSTR-1'!$A:$A,"*Credit*")-2*SUMIFS('GSTR-1'!I:I,'GSTR-1'!$A:$A,"&lt;&gt;*SEZ*",'GSTR-1'!$A:$A,"&lt;&gt;*Export with*",'GSTR-1'!$B:$B,"Taxable Value",'GSTR-1'!$A:$A,"&lt;&gt;*Credit*",'GSTR-1'!$A:$A,"*Adjustments*")</f>
        <v>24235800.400000002</v>
      </c>
      <c r="M7" s="103">
        <f>SUMIFS('GSTR-1'!J:J,'GSTR-1'!$A:$A,"&lt;&gt;*SEZ*",'GSTR-1'!$A:$A,"&lt;&gt;*Export with*",'GSTR-1'!$B:$B,"Taxable Value",'GSTR-1'!$A:$A,"&lt;&gt;*Credit*")-SUMIFS('GSTR-1'!J:J,'GSTR-1'!$A:$A,"&lt;&gt;*SEZ*",'GSTR-1'!$A:$A,"&lt;&gt;*Export with*",'GSTR-1'!$B:$B,"Taxable Value",'GSTR-1'!$A:$A,"*Credit*")-2*SUMIFS('GSTR-1'!J:J,'GSTR-1'!$A:$A,"&lt;&gt;*SEZ*",'GSTR-1'!$A:$A,"&lt;&gt;*Export with*",'GSTR-1'!$B:$B,"Taxable Value",'GSTR-1'!$A:$A,"&lt;&gt;*Credit*",'GSTR-1'!$A:$A,"*Adjustments*")</f>
        <v>27568932.239999998</v>
      </c>
      <c r="N7" s="103">
        <f>SUMIFS('GSTR-1'!K:K,'GSTR-1'!$A:$A,"&lt;&gt;*SEZ*",'GSTR-1'!$A:$A,"&lt;&gt;*Export with*",'GSTR-1'!$B:$B,"Taxable Value",'GSTR-1'!$A:$A,"&lt;&gt;*Credit*")-SUMIFS('GSTR-1'!K:K,'GSTR-1'!$A:$A,"&lt;&gt;*SEZ*",'GSTR-1'!$A:$A,"&lt;&gt;*Export with*",'GSTR-1'!$B:$B,"Taxable Value",'GSTR-1'!$A:$A,"*Credit*")-2*SUMIFS('GSTR-1'!K:K,'GSTR-1'!$A:$A,"&lt;&gt;*SEZ*",'GSTR-1'!$A:$A,"&lt;&gt;*Export with*",'GSTR-1'!$B:$B,"Taxable Value",'GSTR-1'!$A:$A,"&lt;&gt;*Credit*",'GSTR-1'!$A:$A,"*Adjustments*")</f>
        <v>33007984.879999995</v>
      </c>
      <c r="O7" s="151">
        <f t="shared" ref="O7:O34" si="0">SUM(F7:N7)</f>
        <v>240764952.13000003</v>
      </c>
    </row>
    <row r="8" spans="1:15" s="194" customFormat="1" ht="15" x14ac:dyDescent="0.3">
      <c r="A8" s="190" t="s">
        <v>287</v>
      </c>
      <c r="B8" s="191" t="s">
        <v>290</v>
      </c>
      <c r="C8" s="192"/>
      <c r="D8" s="192"/>
      <c r="E8" s="192"/>
      <c r="F8" s="192">
        <f>F6-F7</f>
        <v>-0.42000000178813934</v>
      </c>
      <c r="G8" s="192">
        <f t="shared" ref="G8:N8" si="1">G6-G7</f>
        <v>0.55000000074505806</v>
      </c>
      <c r="H8" s="192">
        <f t="shared" si="1"/>
        <v>0.60000000149011612</v>
      </c>
      <c r="I8" s="192">
        <f t="shared" si="1"/>
        <v>-2.5399999991059303</v>
      </c>
      <c r="J8" s="192">
        <f t="shared" si="1"/>
        <v>-673278.3200000003</v>
      </c>
      <c r="K8" s="192">
        <f t="shared" si="1"/>
        <v>-9.4800000041723251</v>
      </c>
      <c r="L8" s="192">
        <f t="shared" si="1"/>
        <v>448078.59999999776</v>
      </c>
      <c r="M8" s="192">
        <f t="shared" si="1"/>
        <v>-219900.23999999836</v>
      </c>
      <c r="N8" s="192">
        <f t="shared" si="1"/>
        <v>-3735000.8799999952</v>
      </c>
      <c r="O8" s="193">
        <f t="shared" si="0"/>
        <v>-4180112.129999999</v>
      </c>
    </row>
    <row r="9" spans="1:15" x14ac:dyDescent="0.25">
      <c r="A9" s="150" t="s">
        <v>287</v>
      </c>
      <c r="B9" s="143" t="s">
        <v>291</v>
      </c>
      <c r="F9" s="103">
        <f>'GSTR-3B'!B15</f>
        <v>223098</v>
      </c>
      <c r="G9" s="103">
        <f>'GSTR-3B'!C15</f>
        <v>337206</v>
      </c>
      <c r="H9" s="103">
        <f>'GSTR-3B'!D15</f>
        <v>104477</v>
      </c>
      <c r="I9" s="103">
        <f>'GSTR-3B'!E15</f>
        <v>162176</v>
      </c>
      <c r="J9" s="103">
        <f>'GSTR-3B'!F15</f>
        <v>215943</v>
      </c>
      <c r="K9" s="103">
        <f>'GSTR-3B'!G15</f>
        <v>86357</v>
      </c>
      <c r="L9" s="103">
        <f>'GSTR-3B'!H15</f>
        <v>244694</v>
      </c>
      <c r="M9" s="103">
        <f>'GSTR-3B'!I15</f>
        <v>424418</v>
      </c>
      <c r="N9" s="103">
        <f>'GSTR-3B'!J15</f>
        <v>274332</v>
      </c>
      <c r="O9" s="151">
        <f t="shared" si="0"/>
        <v>2072701</v>
      </c>
    </row>
    <row r="10" spans="1:15" x14ac:dyDescent="0.25">
      <c r="A10" s="150" t="s">
        <v>287</v>
      </c>
      <c r="B10" s="143" t="s">
        <v>292</v>
      </c>
      <c r="F10" s="103">
        <f>SUMIFS('GSTR-1'!C:C,'GSTR-1'!$A:$A,"&lt;&gt;*SEZ*",'GSTR-1'!$A:$A,"&lt;&gt;*Export with*",'GSTR-1'!$B:$B,"Integrated Tax",'GSTR-1'!$A:$A,"&lt;&gt;*Credit*")-SUMIFS('GSTR-1'!C:C,'GSTR-1'!$A:$A,"&lt;&gt;*SEZ*",'GSTR-1'!$A:$A,"&lt;&gt;*Export with*",'GSTR-1'!$B:$B,"Integrated Tax",'GSTR-1'!$A:$A,"*Credit*")-2*SUMIFS('GSTR-1'!C:C,'GSTR-1'!$A:$A,"&lt;&gt;*SEZ*",'GSTR-1'!$A:$A,"&lt;&gt;*Export with*",'GSTR-1'!$B:$B,"Integrated Tax",'GSTR-1'!$A:$A,"&lt;&gt;*Credit*",'GSTR-1'!$A:$A,"*Adjustments*")</f>
        <v>223097.95</v>
      </c>
      <c r="G10" s="103">
        <f>SUMIFS('GSTR-1'!D:D,'GSTR-1'!$A:$A,"&lt;&gt;*SEZ*",'GSTR-1'!$A:$A,"&lt;&gt;*Export with*",'GSTR-1'!$B:$B,"Integrated Tax",'GSTR-1'!$A:$A,"&lt;&gt;*Credit*")-SUMIFS('GSTR-1'!D:D,'GSTR-1'!$A:$A,"&lt;&gt;*SEZ*",'GSTR-1'!$A:$A,"&lt;&gt;*Export with*",'GSTR-1'!$B:$B,"Integrated Tax",'GSTR-1'!$A:$A,"*Credit*")-2*SUMIFS('GSTR-1'!D:D,'GSTR-1'!$A:$A,"&lt;&gt;*SEZ*",'GSTR-1'!$A:$A,"&lt;&gt;*Export with*",'GSTR-1'!$B:$B,"Integrated Tax",'GSTR-1'!$A:$A,"&lt;&gt;*Credit*",'GSTR-1'!$A:$A,"*Adjustments*")</f>
        <v>337205.76000000001</v>
      </c>
      <c r="H10" s="103">
        <f>SUMIFS('GSTR-1'!E:E,'GSTR-1'!$A:$A,"&lt;&gt;*SEZ*",'GSTR-1'!$A:$A,"&lt;&gt;*Export with*",'GSTR-1'!$B:$B,"Integrated Tax",'GSTR-1'!$A:$A,"&lt;&gt;*Credit*")-SUMIFS('GSTR-1'!E:E,'GSTR-1'!$A:$A,"&lt;&gt;*SEZ*",'GSTR-1'!$A:$A,"&lt;&gt;*Export with*",'GSTR-1'!$B:$B,"Integrated Tax",'GSTR-1'!$A:$A,"*Credit*")-2*SUMIFS('GSTR-1'!E:E,'GSTR-1'!$A:$A,"&lt;&gt;*SEZ*",'GSTR-1'!$A:$A,"&lt;&gt;*Export with*",'GSTR-1'!$B:$B,"Integrated Tax",'GSTR-1'!$A:$A,"&lt;&gt;*Credit*",'GSTR-1'!$A:$A,"*Adjustments*")</f>
        <v>104476.84</v>
      </c>
      <c r="I10" s="103">
        <f>SUMIFS('GSTR-1'!F:F,'GSTR-1'!$A:$A,"&lt;&gt;*SEZ*",'GSTR-1'!$A:$A,"&lt;&gt;*Export with*",'GSTR-1'!$B:$B,"Integrated Tax",'GSTR-1'!$A:$A,"&lt;&gt;*Credit*")-SUMIFS('GSTR-1'!F:F,'GSTR-1'!$A:$A,"&lt;&gt;*SEZ*",'GSTR-1'!$A:$A,"&lt;&gt;*Export with*",'GSTR-1'!$B:$B,"Integrated Tax",'GSTR-1'!$A:$A,"*Credit*")-2*SUMIFS('GSTR-1'!F:F,'GSTR-1'!$A:$A,"&lt;&gt;*SEZ*",'GSTR-1'!$A:$A,"&lt;&gt;*Export with*",'GSTR-1'!$B:$B,"Integrated Tax",'GSTR-1'!$A:$A,"&lt;&gt;*Credit*",'GSTR-1'!$A:$A,"*Adjustments*")</f>
        <v>162176.01999999999</v>
      </c>
      <c r="J10" s="103">
        <f>SUMIFS('GSTR-1'!G:G,'GSTR-1'!$A:$A,"&lt;&gt;*SEZ*",'GSTR-1'!$A:$A,"&lt;&gt;*Export with*",'GSTR-1'!$B:$B,"Integrated Tax",'GSTR-1'!$A:$A,"&lt;&gt;*Credit*")-SUMIFS('GSTR-1'!G:G,'GSTR-1'!$A:$A,"&lt;&gt;*SEZ*",'GSTR-1'!$A:$A,"&lt;&gt;*Export with*",'GSTR-1'!$B:$B,"Integrated Tax",'GSTR-1'!$A:$A,"*Credit*")-2*SUMIFS('GSTR-1'!G:G,'GSTR-1'!$A:$A,"&lt;&gt;*SEZ*",'GSTR-1'!$A:$A,"&lt;&gt;*Export with*",'GSTR-1'!$B:$B,"Integrated Tax",'GSTR-1'!$A:$A,"&lt;&gt;*Credit*",'GSTR-1'!$A:$A,"*Adjustments*")</f>
        <v>215943</v>
      </c>
      <c r="K10" s="103">
        <f>SUMIFS('GSTR-1'!H:H,'GSTR-1'!$A:$A,"&lt;&gt;*SEZ*",'GSTR-1'!$A:$A,"&lt;&gt;*Export with*",'GSTR-1'!$B:$B,"Integrated Tax",'GSTR-1'!$A:$A,"&lt;&gt;*Credit*")-SUMIFS('GSTR-1'!H:H,'GSTR-1'!$A:$A,"&lt;&gt;*SEZ*",'GSTR-1'!$A:$A,"&lt;&gt;*Export with*",'GSTR-1'!$B:$B,"Integrated Tax",'GSTR-1'!$A:$A,"*Credit*")-2*SUMIFS('GSTR-1'!H:H,'GSTR-1'!$A:$A,"&lt;&gt;*SEZ*",'GSTR-1'!$A:$A,"&lt;&gt;*Export with*",'GSTR-1'!$B:$B,"Integrated Tax",'GSTR-1'!$A:$A,"&lt;&gt;*Credit*",'GSTR-1'!$A:$A,"*Adjustments*")</f>
        <v>86357.209999999992</v>
      </c>
      <c r="L10" s="103">
        <f>SUMIFS('GSTR-1'!I:I,'GSTR-1'!$A:$A,"&lt;&gt;*SEZ*",'GSTR-1'!$A:$A,"&lt;&gt;*Export with*",'GSTR-1'!$B:$B,"Integrated Tax",'GSTR-1'!$A:$A,"&lt;&gt;*Credit*")-SUMIFS('GSTR-1'!I:I,'GSTR-1'!$A:$A,"&lt;&gt;*SEZ*",'GSTR-1'!$A:$A,"&lt;&gt;*Export with*",'GSTR-1'!$B:$B,"Integrated Tax",'GSTR-1'!$A:$A,"*Credit*")-2*SUMIFS('GSTR-1'!I:I,'GSTR-1'!$A:$A,"&lt;&gt;*SEZ*",'GSTR-1'!$A:$A,"&lt;&gt;*Export with*",'GSTR-1'!$B:$B,"Integrated Tax",'GSTR-1'!$A:$A,"&lt;&gt;*Credit*",'GSTR-1'!$A:$A,"*Adjustments*")</f>
        <v>244694.32</v>
      </c>
      <c r="M10" s="103">
        <f>SUMIFS('GSTR-1'!J:J,'GSTR-1'!$A:$A,"&lt;&gt;*SEZ*",'GSTR-1'!$A:$A,"&lt;&gt;*Export with*",'GSTR-1'!$B:$B,"Integrated Tax",'GSTR-1'!$A:$A,"&lt;&gt;*Credit*")-SUMIFS('GSTR-1'!J:J,'GSTR-1'!$A:$A,"&lt;&gt;*SEZ*",'GSTR-1'!$A:$A,"&lt;&gt;*Export with*",'GSTR-1'!$B:$B,"Integrated Tax",'GSTR-1'!$A:$A,"*Credit*")-2*SUMIFS('GSTR-1'!J:J,'GSTR-1'!$A:$A,"&lt;&gt;*SEZ*",'GSTR-1'!$A:$A,"&lt;&gt;*Export with*",'GSTR-1'!$B:$B,"Integrated Tax",'GSTR-1'!$A:$A,"&lt;&gt;*Credit*",'GSTR-1'!$A:$A,"*Adjustments*")</f>
        <v>424418.35</v>
      </c>
      <c r="N10" s="103">
        <f>SUMIFS('GSTR-1'!K:K,'GSTR-1'!$A:$A,"&lt;&gt;*SEZ*",'GSTR-1'!$A:$A,"&lt;&gt;*Export with*",'GSTR-1'!$B:$B,"Integrated Tax",'GSTR-1'!$A:$A,"&lt;&gt;*Credit*")-SUMIFS('GSTR-1'!K:K,'GSTR-1'!$A:$A,"&lt;&gt;*SEZ*",'GSTR-1'!$A:$A,"&lt;&gt;*Export with*",'GSTR-1'!$B:$B,"Integrated Tax",'GSTR-1'!$A:$A,"*Credit*")-2*SUMIFS('GSTR-1'!K:K,'GSTR-1'!$A:$A,"&lt;&gt;*SEZ*",'GSTR-1'!$A:$A,"&lt;&gt;*Export with*",'GSTR-1'!$B:$B,"Integrated Tax",'GSTR-1'!$A:$A,"&lt;&gt;*Credit*",'GSTR-1'!$A:$A,"*Adjustments*")</f>
        <v>274331.67</v>
      </c>
      <c r="O10" s="151">
        <f t="shared" si="0"/>
        <v>2072701.12</v>
      </c>
    </row>
    <row r="11" spans="1:15" s="194" customFormat="1" ht="15" x14ac:dyDescent="0.3">
      <c r="A11" s="190" t="s">
        <v>287</v>
      </c>
      <c r="B11" s="191" t="s">
        <v>293</v>
      </c>
      <c r="C11" s="192"/>
      <c r="D11" s="192"/>
      <c r="E11" s="192"/>
      <c r="F11" s="192">
        <f t="shared" ref="F11:N11" si="2">F9-F10</f>
        <v>4.9999999988358468E-2</v>
      </c>
      <c r="G11" s="192">
        <f t="shared" si="2"/>
        <v>0.23999999999068677</v>
      </c>
      <c r="H11" s="192">
        <f t="shared" si="2"/>
        <v>0.16000000000349246</v>
      </c>
      <c r="I11" s="192">
        <f t="shared" si="2"/>
        <v>-1.9999999989522621E-2</v>
      </c>
      <c r="J11" s="192">
        <f t="shared" si="2"/>
        <v>0</v>
      </c>
      <c r="K11" s="192">
        <f t="shared" si="2"/>
        <v>-0.20999999999185093</v>
      </c>
      <c r="L11" s="192">
        <f t="shared" si="2"/>
        <v>-0.32000000000698492</v>
      </c>
      <c r="M11" s="192">
        <f t="shared" si="2"/>
        <v>-0.34999999997671694</v>
      </c>
      <c r="N11" s="192">
        <f t="shared" si="2"/>
        <v>0.33000000001629815</v>
      </c>
      <c r="O11" s="193">
        <f t="shared" si="0"/>
        <v>-0.11999999996623956</v>
      </c>
    </row>
    <row r="12" spans="1:15" x14ac:dyDescent="0.25">
      <c r="A12" s="150" t="s">
        <v>287</v>
      </c>
      <c r="B12" s="143" t="s">
        <v>294</v>
      </c>
      <c r="F12" s="103">
        <f>'GSTR-3B'!B16</f>
        <v>1995180</v>
      </c>
      <c r="G12" s="103">
        <f>'GSTR-3B'!C16</f>
        <v>2766404</v>
      </c>
      <c r="H12" s="103">
        <f>'GSTR-3B'!D16</f>
        <v>2335715</v>
      </c>
      <c r="I12" s="103">
        <f>'GSTR-3B'!E16</f>
        <v>3531534</v>
      </c>
      <c r="J12" s="103">
        <f>'GSTR-3B'!F16</f>
        <v>3314223</v>
      </c>
      <c r="K12" s="103">
        <f>'GSTR-3B'!G16</f>
        <v>4371461</v>
      </c>
      <c r="L12" s="103">
        <f>'GSTR-3B'!H16</f>
        <v>2845096</v>
      </c>
      <c r="M12" s="103">
        <f>'GSTR-3B'!I16</f>
        <v>2905847</v>
      </c>
      <c r="N12" s="103">
        <f>'GSTR-3B'!J16</f>
        <v>3434038</v>
      </c>
      <c r="O12" s="151">
        <f t="shared" si="0"/>
        <v>27499498</v>
      </c>
    </row>
    <row r="13" spans="1:15" x14ac:dyDescent="0.25">
      <c r="A13" s="150" t="s">
        <v>287</v>
      </c>
      <c r="B13" s="143" t="s">
        <v>295</v>
      </c>
      <c r="F13" s="103">
        <f>SUMIFS('GSTR-1'!C:C,'GSTR-1'!$A:$A,"&lt;&gt;*SEZ*",'GSTR-1'!$A:$A,"&lt;&gt;*Export with*",'GSTR-1'!$B:$B,"Central Tax",'GSTR-1'!$A:$A,"&lt;&gt;*Credit*")-SUMIFS('GSTR-1'!C:C,'GSTR-1'!$A:$A,"&lt;&gt;*SEZ*",'GSTR-1'!$A:$A,"&lt;&gt;*Export with*",'GSTR-1'!$B:$B,"Central Tax",'GSTR-1'!$A:$A,"*Credit*")-2*SUMIFS('GSTR-1'!C:C,'GSTR-1'!$A:$A,"&lt;&gt;*SEZ*",'GSTR-1'!$A:$A,"&lt;&gt;*Export with*",'GSTR-1'!$B:$B,"Central Tax",'GSTR-1'!$A:$A,"&lt;&gt;*Credit*",'GSTR-1'!$A:$A,"*Adjustments*")</f>
        <v>1995179.68</v>
      </c>
      <c r="G13" s="103">
        <f>SUMIFS('GSTR-1'!D:D,'GSTR-1'!$A:$A,"&lt;&gt;*SEZ*",'GSTR-1'!$A:$A,"&lt;&gt;*Export with*",'GSTR-1'!$B:$B,"Central Tax",'GSTR-1'!$A:$A,"&lt;&gt;*Credit*")-SUMIFS('GSTR-1'!D:D,'GSTR-1'!$A:$A,"&lt;&gt;*SEZ*",'GSTR-1'!$A:$A,"&lt;&gt;*Export with*",'GSTR-1'!$B:$B,"Central Tax",'GSTR-1'!$A:$A,"*Credit*")-2*SUMIFS('GSTR-1'!D:D,'GSTR-1'!$A:$A,"&lt;&gt;*SEZ*",'GSTR-1'!$A:$A,"&lt;&gt;*Export with*",'GSTR-1'!$B:$B,"Central Tax",'GSTR-1'!$A:$A,"&lt;&gt;*Credit*",'GSTR-1'!$A:$A,"*Adjustments*")</f>
        <v>2766403.71</v>
      </c>
      <c r="H13" s="103">
        <f>SUMIFS('GSTR-1'!E:E,'GSTR-1'!$A:$A,"&lt;&gt;*SEZ*",'GSTR-1'!$A:$A,"&lt;&gt;*Export with*",'GSTR-1'!$B:$B,"Central Tax",'GSTR-1'!$A:$A,"&lt;&gt;*Credit*")-SUMIFS('GSTR-1'!E:E,'GSTR-1'!$A:$A,"&lt;&gt;*SEZ*",'GSTR-1'!$A:$A,"&lt;&gt;*Export with*",'GSTR-1'!$B:$B,"Central Tax",'GSTR-1'!$A:$A,"*Credit*")-2*SUMIFS('GSTR-1'!E:E,'GSTR-1'!$A:$A,"&lt;&gt;*SEZ*",'GSTR-1'!$A:$A,"&lt;&gt;*Export with*",'GSTR-1'!$B:$B,"Central Tax",'GSTR-1'!$A:$A,"&lt;&gt;*Credit*",'GSTR-1'!$A:$A,"*Adjustments*")</f>
        <v>2335715.37</v>
      </c>
      <c r="I13" s="103">
        <f>SUMIFS('GSTR-1'!F:F,'GSTR-1'!$A:$A,"&lt;&gt;*SEZ*",'GSTR-1'!$A:$A,"&lt;&gt;*Export with*",'GSTR-1'!$B:$B,"Central Tax",'GSTR-1'!$A:$A,"&lt;&gt;*Credit*")-SUMIFS('GSTR-1'!F:F,'GSTR-1'!$A:$A,"&lt;&gt;*SEZ*",'GSTR-1'!$A:$A,"&lt;&gt;*Export with*",'GSTR-1'!$B:$B,"Central Tax",'GSTR-1'!$A:$A,"*Credit*")-2*SUMIFS('GSTR-1'!F:F,'GSTR-1'!$A:$A,"&lt;&gt;*SEZ*",'GSTR-1'!$A:$A,"&lt;&gt;*Export with*",'GSTR-1'!$B:$B,"Central Tax",'GSTR-1'!$A:$A,"&lt;&gt;*Credit*",'GSTR-1'!$A:$A,"*Adjustments*")</f>
        <v>3531533.8500000006</v>
      </c>
      <c r="J13" s="103">
        <f>SUMIFS('GSTR-1'!G:G,'GSTR-1'!$A:$A,"&lt;&gt;*SEZ*",'GSTR-1'!$A:$A,"&lt;&gt;*Export with*",'GSTR-1'!$B:$B,"Central Tax",'GSTR-1'!$A:$A,"&lt;&gt;*Credit*")-SUMIFS('GSTR-1'!G:G,'GSTR-1'!$A:$A,"&lt;&gt;*SEZ*",'GSTR-1'!$A:$A,"&lt;&gt;*Export with*",'GSTR-1'!$B:$B,"Central Tax",'GSTR-1'!$A:$A,"*Credit*")-2*SUMIFS('GSTR-1'!G:G,'GSTR-1'!$A:$A,"&lt;&gt;*SEZ*",'GSTR-1'!$A:$A,"&lt;&gt;*Export with*",'GSTR-1'!$B:$B,"Central Tax",'GSTR-1'!$A:$A,"&lt;&gt;*Credit*",'GSTR-1'!$A:$A,"*Adjustments*")</f>
        <v>3314222.4299999997</v>
      </c>
      <c r="K13" s="103">
        <f>SUMIFS('GSTR-1'!H:H,'GSTR-1'!$A:$A,"&lt;&gt;*SEZ*",'GSTR-1'!$A:$A,"&lt;&gt;*Export with*",'GSTR-1'!$B:$B,"Central Tax",'GSTR-1'!$A:$A,"&lt;&gt;*Credit*")-SUMIFS('GSTR-1'!H:H,'GSTR-1'!$A:$A,"&lt;&gt;*SEZ*",'GSTR-1'!$A:$A,"&lt;&gt;*Export with*",'GSTR-1'!$B:$B,"Central Tax",'GSTR-1'!$A:$A,"*Credit*")-2*SUMIFS('GSTR-1'!H:H,'GSTR-1'!$A:$A,"&lt;&gt;*SEZ*",'GSTR-1'!$A:$A,"&lt;&gt;*Export with*",'GSTR-1'!$B:$B,"Central Tax",'GSTR-1'!$A:$A,"&lt;&gt;*Credit*",'GSTR-1'!$A:$A,"*Adjustments*")</f>
        <v>4371461.5500000007</v>
      </c>
      <c r="L13" s="103">
        <f>SUMIFS('GSTR-1'!I:I,'GSTR-1'!$A:$A,"&lt;&gt;*SEZ*",'GSTR-1'!$A:$A,"&lt;&gt;*Export with*",'GSTR-1'!$B:$B,"Central Tax",'GSTR-1'!$A:$A,"&lt;&gt;*Credit*")-SUMIFS('GSTR-1'!I:I,'GSTR-1'!$A:$A,"&lt;&gt;*SEZ*",'GSTR-1'!$A:$A,"&lt;&gt;*Export with*",'GSTR-1'!$B:$B,"Central Tax",'GSTR-1'!$A:$A,"*Credit*")-2*SUMIFS('GSTR-1'!I:I,'GSTR-1'!$A:$A,"&lt;&gt;*SEZ*",'GSTR-1'!$A:$A,"&lt;&gt;*Export with*",'GSTR-1'!$B:$B,"Central Tax",'GSTR-1'!$A:$A,"&lt;&gt;*Credit*",'GSTR-1'!$A:$A,"*Adjustments*")</f>
        <v>2783537.9699999997</v>
      </c>
      <c r="M13" s="103">
        <f>SUMIFS('GSTR-1'!J:J,'GSTR-1'!$A:$A,"&lt;&gt;*SEZ*",'GSTR-1'!$A:$A,"&lt;&gt;*Export with*",'GSTR-1'!$B:$B,"Central Tax",'GSTR-1'!$A:$A,"&lt;&gt;*Credit*")-SUMIFS('GSTR-1'!J:J,'GSTR-1'!$A:$A,"&lt;&gt;*SEZ*",'GSTR-1'!$A:$A,"&lt;&gt;*Export with*",'GSTR-1'!$B:$B,"Central Tax",'GSTR-1'!$A:$A,"*Credit*")-2*SUMIFS('GSTR-1'!J:J,'GSTR-1'!$A:$A,"&lt;&gt;*SEZ*",'GSTR-1'!$A:$A,"&lt;&gt;*Export with*",'GSTR-1'!$B:$B,"Central Tax",'GSTR-1'!$A:$A,"&lt;&gt;*Credit*",'GSTR-1'!$A:$A,"*Adjustments*")</f>
        <v>2905846.5199999996</v>
      </c>
      <c r="N13" s="103">
        <f>SUMIFS('GSTR-1'!K:K,'GSTR-1'!$A:$A,"&lt;&gt;*SEZ*",'GSTR-1'!$A:$A,"&lt;&gt;*Export with*",'GSTR-1'!$B:$B,"Central Tax",'GSTR-1'!$A:$A,"&lt;&gt;*Credit*")-SUMIFS('GSTR-1'!K:K,'GSTR-1'!$A:$A,"&lt;&gt;*SEZ*",'GSTR-1'!$A:$A,"&lt;&gt;*Export with*",'GSTR-1'!$B:$B,"Central Tax",'GSTR-1'!$A:$A,"*Credit*")-2*SUMIFS('GSTR-1'!K:K,'GSTR-1'!$A:$A,"&lt;&gt;*SEZ*",'GSTR-1'!$A:$A,"&lt;&gt;*Export with*",'GSTR-1'!$B:$B,"Central Tax",'GSTR-1'!$A:$A,"&lt;&gt;*Credit*",'GSTR-1'!$A:$A,"*Adjustments*")</f>
        <v>3434038.2199999993</v>
      </c>
      <c r="O13" s="151">
        <f t="shared" si="0"/>
        <v>27437939.299999997</v>
      </c>
    </row>
    <row r="14" spans="1:15" s="194" customFormat="1" ht="15" x14ac:dyDescent="0.3">
      <c r="A14" s="190" t="s">
        <v>287</v>
      </c>
      <c r="B14" s="191" t="s">
        <v>296</v>
      </c>
      <c r="C14" s="192"/>
      <c r="D14" s="192"/>
      <c r="E14" s="192"/>
      <c r="F14" s="192">
        <f t="shared" ref="F14:N14" si="3">F12-F13</f>
        <v>0.32000000006519258</v>
      </c>
      <c r="G14" s="192">
        <f t="shared" si="3"/>
        <v>0.2900000000372529</v>
      </c>
      <c r="H14" s="192">
        <f t="shared" si="3"/>
        <v>-0.37000000011175871</v>
      </c>
      <c r="I14" s="192">
        <f t="shared" si="3"/>
        <v>0.14999999944120646</v>
      </c>
      <c r="J14" s="192">
        <f t="shared" si="3"/>
        <v>0.57000000029802322</v>
      </c>
      <c r="K14" s="192">
        <f t="shared" si="3"/>
        <v>-0.55000000074505806</v>
      </c>
      <c r="L14" s="192">
        <f t="shared" si="3"/>
        <v>61558.030000000261</v>
      </c>
      <c r="M14" s="192">
        <f t="shared" si="3"/>
        <v>0.48000000044703484</v>
      </c>
      <c r="N14" s="192">
        <f t="shared" si="3"/>
        <v>-0.21999999927356839</v>
      </c>
      <c r="O14" s="193">
        <f t="shared" si="0"/>
        <v>61558.700000000419</v>
      </c>
    </row>
    <row r="15" spans="1:15" x14ac:dyDescent="0.25">
      <c r="A15" s="150" t="s">
        <v>287</v>
      </c>
      <c r="B15" s="143" t="s">
        <v>297</v>
      </c>
      <c r="F15" s="103">
        <f>'GSTR-3B'!B17</f>
        <v>1995180</v>
      </c>
      <c r="G15" s="103">
        <f>'GSTR-3B'!C17</f>
        <v>2766404</v>
      </c>
      <c r="H15" s="103">
        <f>'GSTR-3B'!D17</f>
        <v>2335715</v>
      </c>
      <c r="I15" s="103">
        <f>'GSTR-3B'!E17</f>
        <v>3531534</v>
      </c>
      <c r="J15" s="103">
        <f>'GSTR-3B'!F17</f>
        <v>3314223</v>
      </c>
      <c r="K15" s="103">
        <f>'GSTR-3B'!G17</f>
        <v>4371461</v>
      </c>
      <c r="L15" s="103">
        <f>'GSTR-3B'!H17</f>
        <v>2845096</v>
      </c>
      <c r="M15" s="103">
        <f>'GSTR-3B'!I17</f>
        <v>2905847</v>
      </c>
      <c r="N15" s="103">
        <f>'GSTR-3B'!J17</f>
        <v>3434038</v>
      </c>
      <c r="O15" s="151">
        <f t="shared" si="0"/>
        <v>27499498</v>
      </c>
    </row>
    <row r="16" spans="1:15" x14ac:dyDescent="0.25">
      <c r="A16" s="150" t="s">
        <v>287</v>
      </c>
      <c r="B16" s="143" t="s">
        <v>298</v>
      </c>
      <c r="F16" s="103">
        <f>SUMIFS('GSTR-1'!C:C,'GSTR-1'!$A:$A,"&lt;&gt;*SEZ*",'GSTR-1'!$A:$A,"&lt;&gt;*Export with*",'GSTR-1'!$B:$B,"State/UT Tax",'GSTR-1'!$A:$A,"&lt;&gt;*Credit*")-SUMIFS('GSTR-1'!C:C,'GSTR-1'!$A:$A,"&lt;&gt;*SEZ*",'GSTR-1'!$A:$A,"&lt;&gt;*Export with*",'GSTR-1'!$B:$B,"State/UT Tax",'GSTR-1'!$A:$A,"*Credit*")-2*SUMIFS('GSTR-1'!C:C,'GSTR-1'!$A:$A,"&lt;&gt;*SEZ*",'GSTR-1'!$A:$A,"&lt;&gt;*Export with*",'GSTR-1'!$B:$B,"State/UT Tax",'GSTR-1'!$A:$A,"&lt;&gt;*Credit*",'GSTR-1'!$A:$A,"*Adjustments*")</f>
        <v>1995179.68</v>
      </c>
      <c r="G16" s="103">
        <f>SUMIFS('GSTR-1'!D:D,'GSTR-1'!$A:$A,"&lt;&gt;*SEZ*",'GSTR-1'!$A:$A,"&lt;&gt;*Export with*",'GSTR-1'!$B:$B,"State/UT Tax",'GSTR-1'!$A:$A,"&lt;&gt;*Credit*")-SUMIFS('GSTR-1'!D:D,'GSTR-1'!$A:$A,"&lt;&gt;*SEZ*",'GSTR-1'!$A:$A,"&lt;&gt;*Export with*",'GSTR-1'!$B:$B,"State/UT Tax",'GSTR-1'!$A:$A,"*Credit*")-2*SUMIFS('GSTR-1'!D:D,'GSTR-1'!$A:$A,"&lt;&gt;*SEZ*",'GSTR-1'!$A:$A,"&lt;&gt;*Export with*",'GSTR-1'!$B:$B,"State/UT Tax",'GSTR-1'!$A:$A,"&lt;&gt;*Credit*",'GSTR-1'!$A:$A,"*Adjustments*")</f>
        <v>2766403.71</v>
      </c>
      <c r="H16" s="103">
        <f>SUMIFS('GSTR-1'!E:E,'GSTR-1'!$A:$A,"&lt;&gt;*SEZ*",'GSTR-1'!$A:$A,"&lt;&gt;*Export with*",'GSTR-1'!$B:$B,"State/UT Tax",'GSTR-1'!$A:$A,"&lt;&gt;*Credit*")-SUMIFS('GSTR-1'!E:E,'GSTR-1'!$A:$A,"&lt;&gt;*SEZ*",'GSTR-1'!$A:$A,"&lt;&gt;*Export with*",'GSTR-1'!$B:$B,"State/UT Tax",'GSTR-1'!$A:$A,"*Credit*")-2*SUMIFS('GSTR-1'!E:E,'GSTR-1'!$A:$A,"&lt;&gt;*SEZ*",'GSTR-1'!$A:$A,"&lt;&gt;*Export with*",'GSTR-1'!$B:$B,"State/UT Tax",'GSTR-1'!$A:$A,"&lt;&gt;*Credit*",'GSTR-1'!$A:$A,"*Adjustments*")</f>
        <v>2335715.37</v>
      </c>
      <c r="I16" s="103">
        <f>SUMIFS('GSTR-1'!F:F,'GSTR-1'!$A:$A,"&lt;&gt;*SEZ*",'GSTR-1'!$A:$A,"&lt;&gt;*Export with*",'GSTR-1'!$B:$B,"State/UT Tax",'GSTR-1'!$A:$A,"&lt;&gt;*Credit*")-SUMIFS('GSTR-1'!F:F,'GSTR-1'!$A:$A,"&lt;&gt;*SEZ*",'GSTR-1'!$A:$A,"&lt;&gt;*Export with*",'GSTR-1'!$B:$B,"State/UT Tax",'GSTR-1'!$A:$A,"*Credit*")-2*SUMIFS('GSTR-1'!F:F,'GSTR-1'!$A:$A,"&lt;&gt;*SEZ*",'GSTR-1'!$A:$A,"&lt;&gt;*Export with*",'GSTR-1'!$B:$B,"State/UT Tax",'GSTR-1'!$A:$A,"&lt;&gt;*Credit*",'GSTR-1'!$A:$A,"*Adjustments*")</f>
        <v>3531533.8500000006</v>
      </c>
      <c r="J16" s="103">
        <f>SUMIFS('GSTR-1'!G:G,'GSTR-1'!$A:$A,"&lt;&gt;*SEZ*",'GSTR-1'!$A:$A,"&lt;&gt;*Export with*",'GSTR-1'!$B:$B,"State/UT Tax",'GSTR-1'!$A:$A,"&lt;&gt;*Credit*")-SUMIFS('GSTR-1'!G:G,'GSTR-1'!$A:$A,"&lt;&gt;*SEZ*",'GSTR-1'!$A:$A,"&lt;&gt;*Export with*",'GSTR-1'!$B:$B,"State/UT Tax",'GSTR-1'!$A:$A,"*Credit*")-2*SUMIFS('GSTR-1'!G:G,'GSTR-1'!$A:$A,"&lt;&gt;*SEZ*",'GSTR-1'!$A:$A,"&lt;&gt;*Export with*",'GSTR-1'!$B:$B,"State/UT Tax",'GSTR-1'!$A:$A,"&lt;&gt;*Credit*",'GSTR-1'!$A:$A,"*Adjustments*")</f>
        <v>3314222.4299999997</v>
      </c>
      <c r="K16" s="103">
        <f>SUMIFS('GSTR-1'!H:H,'GSTR-1'!$A:$A,"&lt;&gt;*SEZ*",'GSTR-1'!$A:$A,"&lt;&gt;*Export with*",'GSTR-1'!$B:$B,"State/UT Tax",'GSTR-1'!$A:$A,"&lt;&gt;*Credit*")-SUMIFS('GSTR-1'!H:H,'GSTR-1'!$A:$A,"&lt;&gt;*SEZ*",'GSTR-1'!$A:$A,"&lt;&gt;*Export with*",'GSTR-1'!$B:$B,"State/UT Tax",'GSTR-1'!$A:$A,"*Credit*")-2*SUMIFS('GSTR-1'!H:H,'GSTR-1'!$A:$A,"&lt;&gt;*SEZ*",'GSTR-1'!$A:$A,"&lt;&gt;*Export with*",'GSTR-1'!$B:$B,"State/UT Tax",'GSTR-1'!$A:$A,"&lt;&gt;*Credit*",'GSTR-1'!$A:$A,"*Adjustments*")</f>
        <v>4371461.5500000007</v>
      </c>
      <c r="L16" s="103">
        <f>SUMIFS('GSTR-1'!I:I,'GSTR-1'!$A:$A,"&lt;&gt;*SEZ*",'GSTR-1'!$A:$A,"&lt;&gt;*Export with*",'GSTR-1'!$B:$B,"State/UT Tax",'GSTR-1'!$A:$A,"&lt;&gt;*Credit*")-SUMIFS('GSTR-1'!I:I,'GSTR-1'!$A:$A,"&lt;&gt;*SEZ*",'GSTR-1'!$A:$A,"&lt;&gt;*Export with*",'GSTR-1'!$B:$B,"State/UT Tax",'GSTR-1'!$A:$A,"*Credit*")-2*SUMIFS('GSTR-1'!I:I,'GSTR-1'!$A:$A,"&lt;&gt;*SEZ*",'GSTR-1'!$A:$A,"&lt;&gt;*Export with*",'GSTR-1'!$B:$B,"State/UT Tax",'GSTR-1'!$A:$A,"&lt;&gt;*Credit*",'GSTR-1'!$A:$A,"*Adjustments*")</f>
        <v>2783537.9699999997</v>
      </c>
      <c r="M16" s="103">
        <f>SUMIFS('GSTR-1'!J:J,'GSTR-1'!$A:$A,"&lt;&gt;*SEZ*",'GSTR-1'!$A:$A,"&lt;&gt;*Export with*",'GSTR-1'!$B:$B,"State/UT Tax",'GSTR-1'!$A:$A,"&lt;&gt;*Credit*")-SUMIFS('GSTR-1'!J:J,'GSTR-1'!$A:$A,"&lt;&gt;*SEZ*",'GSTR-1'!$A:$A,"&lt;&gt;*Export with*",'GSTR-1'!$B:$B,"State/UT Tax",'GSTR-1'!$A:$A,"*Credit*")-2*SUMIFS('GSTR-1'!J:J,'GSTR-1'!$A:$A,"&lt;&gt;*SEZ*",'GSTR-1'!$A:$A,"&lt;&gt;*Export with*",'GSTR-1'!$B:$B,"State/UT Tax",'GSTR-1'!$A:$A,"&lt;&gt;*Credit*",'GSTR-1'!$A:$A,"*Adjustments*")</f>
        <v>2905846.5199999996</v>
      </c>
      <c r="N16" s="103">
        <f>SUMIFS('GSTR-1'!K:K,'GSTR-1'!$A:$A,"&lt;&gt;*SEZ*",'GSTR-1'!$A:$A,"&lt;&gt;*Export with*",'GSTR-1'!$B:$B,"State/UT Tax",'GSTR-1'!$A:$A,"&lt;&gt;*Credit*")-SUMIFS('GSTR-1'!K:K,'GSTR-1'!$A:$A,"&lt;&gt;*SEZ*",'GSTR-1'!$A:$A,"&lt;&gt;*Export with*",'GSTR-1'!$B:$B,"State/UT Tax",'GSTR-1'!$A:$A,"*Credit*")-2*SUMIFS('GSTR-1'!K:K,'GSTR-1'!$A:$A,"&lt;&gt;*SEZ*",'GSTR-1'!$A:$A,"&lt;&gt;*Export with*",'GSTR-1'!$B:$B,"State/UT Tax",'GSTR-1'!$A:$A,"&lt;&gt;*Credit*",'GSTR-1'!$A:$A,"*Adjustments*")</f>
        <v>3434038.2199999993</v>
      </c>
      <c r="O16" s="151">
        <f t="shared" si="0"/>
        <v>27437939.299999997</v>
      </c>
    </row>
    <row r="17" spans="1:15" s="194" customFormat="1" ht="15" x14ac:dyDescent="0.3">
      <c r="A17" s="190" t="s">
        <v>287</v>
      </c>
      <c r="B17" s="191" t="s">
        <v>299</v>
      </c>
      <c r="C17" s="192"/>
      <c r="D17" s="192"/>
      <c r="E17" s="192"/>
      <c r="F17" s="192">
        <f t="shared" ref="F17:N17" si="4">F15-F16</f>
        <v>0.32000000006519258</v>
      </c>
      <c r="G17" s="192">
        <f t="shared" si="4"/>
        <v>0.2900000000372529</v>
      </c>
      <c r="H17" s="192">
        <f t="shared" si="4"/>
        <v>-0.37000000011175871</v>
      </c>
      <c r="I17" s="192">
        <f t="shared" si="4"/>
        <v>0.14999999944120646</v>
      </c>
      <c r="J17" s="192">
        <f t="shared" si="4"/>
        <v>0.57000000029802322</v>
      </c>
      <c r="K17" s="192">
        <f t="shared" si="4"/>
        <v>-0.55000000074505806</v>
      </c>
      <c r="L17" s="192">
        <f t="shared" si="4"/>
        <v>61558.030000000261</v>
      </c>
      <c r="M17" s="192">
        <f t="shared" si="4"/>
        <v>0.48000000044703484</v>
      </c>
      <c r="N17" s="192">
        <f t="shared" si="4"/>
        <v>-0.21999999927356839</v>
      </c>
      <c r="O17" s="193">
        <f t="shared" si="0"/>
        <v>61558.700000000419</v>
      </c>
    </row>
    <row r="18" spans="1:15" x14ac:dyDescent="0.25">
      <c r="A18" s="150" t="s">
        <v>287</v>
      </c>
      <c r="B18" s="143" t="s">
        <v>391</v>
      </c>
      <c r="F18" s="103">
        <f>'GSTR-3B'!B18</f>
        <v>0</v>
      </c>
      <c r="G18" s="103">
        <f>'GSTR-3B'!C18</f>
        <v>0</v>
      </c>
      <c r="H18" s="103">
        <f>'GSTR-3B'!D18</f>
        <v>0</v>
      </c>
      <c r="I18" s="103">
        <f>'GSTR-3B'!E18</f>
        <v>0</v>
      </c>
      <c r="J18" s="103">
        <f>'GSTR-3B'!F18</f>
        <v>0</v>
      </c>
      <c r="K18" s="103">
        <f>'GSTR-3B'!G18</f>
        <v>0</v>
      </c>
      <c r="L18" s="103">
        <f>'GSTR-3B'!H18</f>
        <v>0</v>
      </c>
      <c r="M18" s="103">
        <f>'GSTR-3B'!I18</f>
        <v>0</v>
      </c>
      <c r="N18" s="103">
        <f>'GSTR-3B'!J18</f>
        <v>0</v>
      </c>
      <c r="O18" s="151">
        <f t="shared" si="0"/>
        <v>0</v>
      </c>
    </row>
    <row r="19" spans="1:15" x14ac:dyDescent="0.25">
      <c r="A19" s="150" t="s">
        <v>287</v>
      </c>
      <c r="B19" s="143" t="s">
        <v>392</v>
      </c>
      <c r="F19" s="103">
        <f>SUMIFS('GSTR-1'!C:C,'GSTR-1'!$A:$A,"&lt;&gt;*SEZ*",'GSTR-1'!$A:$A,"&lt;&gt;*Export with*",'GSTR-1'!$B:$B,"Cess",'GSTR-1'!$A:$A,"&lt;&gt;*Credit*")-SUMIFS('GSTR-1'!C:C,'GSTR-1'!$A:$A,"&lt;&gt;*SEZ*",'GSTR-1'!$A:$A,"&lt;&gt;*Export with*",'GSTR-1'!$B:$B,"Cess",'GSTR-1'!$A:$A,"*Credit*")-2*SUMIFS('GSTR-1'!C:C,'GSTR-1'!$A:$A,"&lt;&gt;*SEZ*",'GSTR-1'!$A:$A,"&lt;&gt;*Export with*",'GSTR-1'!$B:$B,"Cess",'GSTR-1'!$A:$A,"&lt;&gt;*Credit*",'GSTR-1'!$A:$A,"*Adjustments*")</f>
        <v>0</v>
      </c>
      <c r="G19" s="103">
        <f>SUMIFS('GSTR-1'!D:D,'GSTR-1'!$A:$A,"&lt;&gt;*SEZ*",'GSTR-1'!$A:$A,"&lt;&gt;*Export with*",'GSTR-1'!$B:$B,"Cess",'GSTR-1'!$A:$A,"&lt;&gt;*Credit*")-SUMIFS('GSTR-1'!D:D,'GSTR-1'!$A:$A,"&lt;&gt;*SEZ*",'GSTR-1'!$A:$A,"&lt;&gt;*Export with*",'GSTR-1'!$B:$B,"Cess",'GSTR-1'!$A:$A,"*Credit*")-2*SUMIFS('GSTR-1'!D:D,'GSTR-1'!$A:$A,"&lt;&gt;*SEZ*",'GSTR-1'!$A:$A,"&lt;&gt;*Export with*",'GSTR-1'!$B:$B,"Cess",'GSTR-1'!$A:$A,"&lt;&gt;*Credit*",'GSTR-1'!$A:$A,"*Adjustments*")</f>
        <v>0</v>
      </c>
      <c r="H19" s="103">
        <f>SUMIFS('GSTR-1'!E:E,'GSTR-1'!$A:$A,"&lt;&gt;*SEZ*",'GSTR-1'!$A:$A,"&lt;&gt;*Export with*",'GSTR-1'!$B:$B,"Cess",'GSTR-1'!$A:$A,"&lt;&gt;*Credit*")-SUMIFS('GSTR-1'!E:E,'GSTR-1'!$A:$A,"&lt;&gt;*SEZ*",'GSTR-1'!$A:$A,"&lt;&gt;*Export with*",'GSTR-1'!$B:$B,"Cess",'GSTR-1'!$A:$A,"*Credit*")-2*SUMIFS('GSTR-1'!E:E,'GSTR-1'!$A:$A,"&lt;&gt;*SEZ*",'GSTR-1'!$A:$A,"&lt;&gt;*Export with*",'GSTR-1'!$B:$B,"Cess",'GSTR-1'!$A:$A,"&lt;&gt;*Credit*",'GSTR-1'!$A:$A,"*Adjustments*")</f>
        <v>0</v>
      </c>
      <c r="I19" s="103">
        <f>SUMIFS('GSTR-1'!F:F,'GSTR-1'!$A:$A,"&lt;&gt;*SEZ*",'GSTR-1'!$A:$A,"&lt;&gt;*Export with*",'GSTR-1'!$B:$B,"Cess",'GSTR-1'!$A:$A,"&lt;&gt;*Credit*")-SUMIFS('GSTR-1'!F:F,'GSTR-1'!$A:$A,"&lt;&gt;*SEZ*",'GSTR-1'!$A:$A,"&lt;&gt;*Export with*",'GSTR-1'!$B:$B,"Cess",'GSTR-1'!$A:$A,"*Credit*")-2*SUMIFS('GSTR-1'!F:F,'GSTR-1'!$A:$A,"&lt;&gt;*SEZ*",'GSTR-1'!$A:$A,"&lt;&gt;*Export with*",'GSTR-1'!$B:$B,"Cess",'GSTR-1'!$A:$A,"&lt;&gt;*Credit*",'GSTR-1'!$A:$A,"*Adjustments*")</f>
        <v>0</v>
      </c>
      <c r="J19" s="103">
        <f>SUMIFS('GSTR-1'!G:G,'GSTR-1'!$A:$A,"&lt;&gt;*SEZ*",'GSTR-1'!$A:$A,"&lt;&gt;*Export with*",'GSTR-1'!$B:$B,"Cess",'GSTR-1'!$A:$A,"&lt;&gt;*Credit*")-SUMIFS('GSTR-1'!G:G,'GSTR-1'!$A:$A,"&lt;&gt;*SEZ*",'GSTR-1'!$A:$A,"&lt;&gt;*Export with*",'GSTR-1'!$B:$B,"Cess",'GSTR-1'!$A:$A,"*Credit*")-2*SUMIFS('GSTR-1'!G:G,'GSTR-1'!$A:$A,"&lt;&gt;*SEZ*",'GSTR-1'!$A:$A,"&lt;&gt;*Export with*",'GSTR-1'!$B:$B,"Cess",'GSTR-1'!$A:$A,"&lt;&gt;*Credit*",'GSTR-1'!$A:$A,"*Adjustments*")</f>
        <v>0</v>
      </c>
      <c r="K19" s="103">
        <f>SUMIFS('GSTR-1'!H:H,'GSTR-1'!$A:$A,"&lt;&gt;*SEZ*",'GSTR-1'!$A:$A,"&lt;&gt;*Export with*",'GSTR-1'!$B:$B,"Cess",'GSTR-1'!$A:$A,"&lt;&gt;*Credit*")-SUMIFS('GSTR-1'!H:H,'GSTR-1'!$A:$A,"&lt;&gt;*SEZ*",'GSTR-1'!$A:$A,"&lt;&gt;*Export with*",'GSTR-1'!$B:$B,"Cess",'GSTR-1'!$A:$A,"*Credit*")-2*SUMIFS('GSTR-1'!H:H,'GSTR-1'!$A:$A,"&lt;&gt;*SEZ*",'GSTR-1'!$A:$A,"&lt;&gt;*Export with*",'GSTR-1'!$B:$B,"Cess",'GSTR-1'!$A:$A,"&lt;&gt;*Credit*",'GSTR-1'!$A:$A,"*Adjustments*")</f>
        <v>0</v>
      </c>
      <c r="L19" s="103">
        <f>SUMIFS('GSTR-1'!I:I,'GSTR-1'!$A:$A,"&lt;&gt;*SEZ*",'GSTR-1'!$A:$A,"&lt;&gt;*Export with*",'GSTR-1'!$B:$B,"Cess",'GSTR-1'!$A:$A,"&lt;&gt;*Credit*")-SUMIFS('GSTR-1'!I:I,'GSTR-1'!$A:$A,"&lt;&gt;*SEZ*",'GSTR-1'!$A:$A,"&lt;&gt;*Export with*",'GSTR-1'!$B:$B,"Cess",'GSTR-1'!$A:$A,"*Credit*")-2*SUMIFS('GSTR-1'!I:I,'GSTR-1'!$A:$A,"&lt;&gt;*SEZ*",'GSTR-1'!$A:$A,"&lt;&gt;*Export with*",'GSTR-1'!$B:$B,"Cess",'GSTR-1'!$A:$A,"&lt;&gt;*Credit*",'GSTR-1'!$A:$A,"*Adjustments*")</f>
        <v>0</v>
      </c>
      <c r="M19" s="103">
        <f>SUMIFS('GSTR-1'!J:J,'GSTR-1'!$A:$A,"&lt;&gt;*SEZ*",'GSTR-1'!$A:$A,"&lt;&gt;*Export with*",'GSTR-1'!$B:$B,"Cess",'GSTR-1'!$A:$A,"&lt;&gt;*Credit*")-SUMIFS('GSTR-1'!J:J,'GSTR-1'!$A:$A,"&lt;&gt;*SEZ*",'GSTR-1'!$A:$A,"&lt;&gt;*Export with*",'GSTR-1'!$B:$B,"Cess",'GSTR-1'!$A:$A,"*Credit*")-2*SUMIFS('GSTR-1'!J:J,'GSTR-1'!$A:$A,"&lt;&gt;*SEZ*",'GSTR-1'!$A:$A,"&lt;&gt;*Export with*",'GSTR-1'!$B:$B,"Cess",'GSTR-1'!$A:$A,"&lt;&gt;*Credit*",'GSTR-1'!$A:$A,"*Adjustments*")</f>
        <v>0</v>
      </c>
      <c r="N19" s="103">
        <f>SUMIFS('GSTR-1'!K:K,'GSTR-1'!$A:$A,"&lt;&gt;*SEZ*",'GSTR-1'!$A:$A,"&lt;&gt;*Export with*",'GSTR-1'!$B:$B,"Cess",'GSTR-1'!$A:$A,"&lt;&gt;*Credit*")-SUMIFS('GSTR-1'!K:K,'GSTR-1'!$A:$A,"&lt;&gt;*SEZ*",'GSTR-1'!$A:$A,"&lt;&gt;*Export with*",'GSTR-1'!$B:$B,"Cess",'GSTR-1'!$A:$A,"*Credit*")-2*SUMIFS('GSTR-1'!K:K,'GSTR-1'!$A:$A,"&lt;&gt;*SEZ*",'GSTR-1'!$A:$A,"&lt;&gt;*Export with*",'GSTR-1'!$B:$B,"Cess",'GSTR-1'!$A:$A,"&lt;&gt;*Credit*",'GSTR-1'!$A:$A,"*Adjustments*")</f>
        <v>0</v>
      </c>
      <c r="O19" s="151">
        <f t="shared" si="0"/>
        <v>0</v>
      </c>
    </row>
    <row r="20" spans="1:15" s="194" customFormat="1" ht="15" x14ac:dyDescent="0.3">
      <c r="A20" s="190" t="s">
        <v>287</v>
      </c>
      <c r="B20" s="191" t="s">
        <v>393</v>
      </c>
      <c r="C20" s="192"/>
      <c r="D20" s="192"/>
      <c r="E20" s="192"/>
      <c r="F20" s="192">
        <f t="shared" ref="F20:N20" si="5">F18-F19</f>
        <v>0</v>
      </c>
      <c r="G20" s="192">
        <f t="shared" si="5"/>
        <v>0</v>
      </c>
      <c r="H20" s="192">
        <f t="shared" si="5"/>
        <v>0</v>
      </c>
      <c r="I20" s="192">
        <f t="shared" si="5"/>
        <v>0</v>
      </c>
      <c r="J20" s="192">
        <f t="shared" si="5"/>
        <v>0</v>
      </c>
      <c r="K20" s="192">
        <f t="shared" si="5"/>
        <v>0</v>
      </c>
      <c r="L20" s="192">
        <f t="shared" si="5"/>
        <v>0</v>
      </c>
      <c r="M20" s="192">
        <f t="shared" si="5"/>
        <v>0</v>
      </c>
      <c r="N20" s="192">
        <f t="shared" si="5"/>
        <v>0</v>
      </c>
      <c r="O20" s="193">
        <f t="shared" si="0"/>
        <v>0</v>
      </c>
    </row>
    <row r="21" spans="1:15" x14ac:dyDescent="0.25">
      <c r="A21" s="150" t="s">
        <v>300</v>
      </c>
      <c r="B21" s="143" t="s">
        <v>288</v>
      </c>
      <c r="F21" s="103">
        <f>'GSTR-3B'!B20</f>
        <v>552000</v>
      </c>
      <c r="G21" s="103">
        <f>'GSTR-3B'!C20</f>
        <v>0</v>
      </c>
      <c r="H21" s="103">
        <f>'GSTR-3B'!D20</f>
        <v>34125</v>
      </c>
      <c r="I21" s="103">
        <f>'GSTR-3B'!E20</f>
        <v>1898405</v>
      </c>
      <c r="J21" s="103">
        <f>'GSTR-3B'!F20</f>
        <v>673279</v>
      </c>
      <c r="K21" s="103">
        <f>'GSTR-3B'!G20</f>
        <v>0</v>
      </c>
      <c r="L21" s="103">
        <f>'GSTR-3B'!H20</f>
        <v>217500</v>
      </c>
      <c r="M21" s="103">
        <f>'GSTR-3B'!I20</f>
        <v>915927</v>
      </c>
      <c r="N21" s="103">
        <f>'GSTR-3B'!J20</f>
        <v>33348</v>
      </c>
      <c r="O21" s="151">
        <f t="shared" si="0"/>
        <v>4324584</v>
      </c>
    </row>
    <row r="22" spans="1:15" x14ac:dyDescent="0.25">
      <c r="A22" s="150" t="s">
        <v>300</v>
      </c>
      <c r="B22" s="143" t="s">
        <v>289</v>
      </c>
      <c r="F22" s="103">
        <f>SUM(SUMIFS('GSTR-1'!C:C,'GSTR-1'!$A:$A,{"*SEZ*","*Export with*"},'GSTR-1'!$B:$B,"Taxable Value",'GSTR-1'!$A:$A,"&lt;&gt;*Credit*"))-SUM(SUMIFS('GSTR-1'!C:C,'GSTR-1'!$A:$A,{"*SEZ*","*Export with*"},'GSTR-1'!$B:$B,"Taxable Value",'GSTR-1'!$A:$A,"*Credit*"))</f>
        <v>552000</v>
      </c>
      <c r="G22" s="103">
        <f>SUM(SUMIFS('GSTR-1'!D:D,'GSTR-1'!$A:$A,{"*SEZ*","*Export with*"},'GSTR-1'!$B:$B,"Taxable Value",'GSTR-1'!$A:$A,"&lt;&gt;*Credit*"))-SUM(SUMIFS('GSTR-1'!D:D,'GSTR-1'!$A:$A,{"*SEZ*","*Export with*"},'GSTR-1'!$B:$B,"Taxable Value",'GSTR-1'!$A:$A,"*Credit*"))</f>
        <v>0</v>
      </c>
      <c r="H22" s="103">
        <f>SUM(SUMIFS('GSTR-1'!E:E,'GSTR-1'!$A:$A,{"*SEZ*","*Export with*"},'GSTR-1'!$B:$B,"Taxable Value",'GSTR-1'!$A:$A,"&lt;&gt;*Credit*"))-SUM(SUMIFS('GSTR-1'!E:E,'GSTR-1'!$A:$A,{"*SEZ*","*Export with*"},'GSTR-1'!$B:$B,"Taxable Value",'GSTR-1'!$A:$A,"*Credit*"))</f>
        <v>34125</v>
      </c>
      <c r="I22" s="103">
        <f>SUM(SUMIFS('GSTR-1'!F:F,'GSTR-1'!$A:$A,{"*SEZ*","*Export with*"},'GSTR-1'!$B:$B,"Taxable Value",'GSTR-1'!$A:$A,"&lt;&gt;*Credit*"))-SUM(SUMIFS('GSTR-1'!F:F,'GSTR-1'!$A:$A,{"*SEZ*","*Export with*"},'GSTR-1'!$B:$B,"Taxable Value",'GSTR-1'!$A:$A,"*Credit*"))</f>
        <v>1898404.9</v>
      </c>
      <c r="J22" s="103">
        <f>SUM(SUMIFS('GSTR-1'!G:G,'GSTR-1'!$A:$A,{"*SEZ*","*Export with*"},'GSTR-1'!$B:$B,"Taxable Value",'GSTR-1'!$A:$A,"&lt;&gt;*Credit*"))-SUM(SUMIFS('GSTR-1'!G:G,'GSTR-1'!$A:$A,{"*SEZ*","*Export with*"},'GSTR-1'!$B:$B,"Taxable Value",'GSTR-1'!$A:$A,"*Credit*"))</f>
        <v>0</v>
      </c>
      <c r="K22" s="103">
        <f>SUM(SUMIFS('GSTR-1'!H:H,'GSTR-1'!$A:$A,{"*SEZ*","*Export with*"},'GSTR-1'!$B:$B,"Taxable Value",'GSTR-1'!$A:$A,"&lt;&gt;*Credit*"))-SUM(SUMIFS('GSTR-1'!H:H,'GSTR-1'!$A:$A,{"*SEZ*","*Export with*"},'GSTR-1'!$B:$B,"Taxable Value",'GSTR-1'!$A:$A,"*Credit*"))</f>
        <v>0</v>
      </c>
      <c r="L22" s="103">
        <f>SUM(SUMIFS('GSTR-1'!I:I,'GSTR-1'!$A:$A,{"*SEZ*","*Export with*"},'GSTR-1'!$B:$B,"Taxable Value",'GSTR-1'!$A:$A,"&lt;&gt;*Credit*"))-SUM(SUMIFS('GSTR-1'!I:I,'GSTR-1'!$A:$A,{"*SEZ*","*Export with*"},'GSTR-1'!$B:$B,"Taxable Value",'GSTR-1'!$A:$A,"*Credit*"))</f>
        <v>665578.83000000007</v>
      </c>
      <c r="M22" s="103">
        <f>SUM(SUMIFS('GSTR-1'!J:J,'GSTR-1'!$A:$A,{"*SEZ*","*Export with*"},'GSTR-1'!$B:$B,"Taxable Value",'GSTR-1'!$A:$A,"&lt;&gt;*Credit*"))-SUM(SUMIFS('GSTR-1'!J:J,'GSTR-1'!$A:$A,{"*SEZ*","*Export with*"},'GSTR-1'!$B:$B,"Taxable Value",'GSTR-1'!$A:$A,"*Credit*"))</f>
        <v>696026.8</v>
      </c>
      <c r="N22" s="103">
        <f>SUM(SUMIFS('GSTR-1'!K:K,'GSTR-1'!$A:$A,{"*SEZ*","*Export with*"},'GSTR-1'!$B:$B,"Taxable Value",'GSTR-1'!$A:$A,"&lt;&gt;*Credit*"))-SUM(SUMIFS('GSTR-1'!K:K,'GSTR-1'!$A:$A,{"*SEZ*","*Export with*"},'GSTR-1'!$B:$B,"Taxable Value",'GSTR-1'!$A:$A,"*Credit*"))</f>
        <v>33348</v>
      </c>
      <c r="O22" s="151">
        <f t="shared" si="0"/>
        <v>3879483.5300000003</v>
      </c>
    </row>
    <row r="23" spans="1:15" s="194" customFormat="1" ht="15" x14ac:dyDescent="0.3">
      <c r="A23" s="190" t="s">
        <v>300</v>
      </c>
      <c r="B23" s="191" t="s">
        <v>290</v>
      </c>
      <c r="C23" s="192"/>
      <c r="D23" s="192"/>
      <c r="E23" s="192"/>
      <c r="F23" s="192">
        <f t="shared" ref="F23:N23" si="6">F21-F22</f>
        <v>0</v>
      </c>
      <c r="G23" s="192">
        <f t="shared" si="6"/>
        <v>0</v>
      </c>
      <c r="H23" s="192">
        <f t="shared" si="6"/>
        <v>0</v>
      </c>
      <c r="I23" s="192">
        <f t="shared" si="6"/>
        <v>0.10000000009313226</v>
      </c>
      <c r="J23" s="192">
        <f t="shared" si="6"/>
        <v>673279</v>
      </c>
      <c r="K23" s="192">
        <f t="shared" si="6"/>
        <v>0</v>
      </c>
      <c r="L23" s="192">
        <f t="shared" si="6"/>
        <v>-448078.83000000007</v>
      </c>
      <c r="M23" s="192">
        <f t="shared" si="6"/>
        <v>219900.19999999995</v>
      </c>
      <c r="N23" s="192">
        <f t="shared" si="6"/>
        <v>0</v>
      </c>
      <c r="O23" s="193">
        <f t="shared" si="0"/>
        <v>445100.47</v>
      </c>
    </row>
    <row r="24" spans="1:15" x14ac:dyDescent="0.25">
      <c r="A24" s="150" t="s">
        <v>300</v>
      </c>
      <c r="B24" s="143" t="s">
        <v>291</v>
      </c>
      <c r="F24" s="103">
        <f>'GSTR-3B'!B21</f>
        <v>0</v>
      </c>
      <c r="G24" s="103">
        <f>'GSTR-3B'!C21</f>
        <v>0</v>
      </c>
      <c r="H24" s="103">
        <f>'GSTR-3B'!D21</f>
        <v>0</v>
      </c>
      <c r="I24" s="103">
        <f>'GSTR-3B'!E21</f>
        <v>0</v>
      </c>
      <c r="J24" s="103">
        <f>'GSTR-3B'!F21</f>
        <v>0</v>
      </c>
      <c r="K24" s="103">
        <f>'GSTR-3B'!G21</f>
        <v>0</v>
      </c>
      <c r="L24" s="103">
        <f>'GSTR-3B'!H21</f>
        <v>0</v>
      </c>
      <c r="M24" s="103">
        <f>'GSTR-3B'!I21</f>
        <v>0</v>
      </c>
      <c r="N24" s="103">
        <f>'GSTR-3B'!J21</f>
        <v>0</v>
      </c>
      <c r="O24" s="151">
        <f t="shared" si="0"/>
        <v>0</v>
      </c>
    </row>
    <row r="25" spans="1:15" x14ac:dyDescent="0.25">
      <c r="A25" s="186" t="s">
        <v>300</v>
      </c>
      <c r="B25" s="187" t="s">
        <v>292</v>
      </c>
      <c r="C25" s="188"/>
      <c r="D25" s="188"/>
      <c r="E25" s="188"/>
      <c r="F25" s="103">
        <f>SUM(SUMIFS('GSTR-1'!C:C,'GSTR-1'!$A:$A,{"*SEZ*","*Export with*"},'GSTR-1'!$B:$B,"Integrated Tax",'GSTR-1'!$A:$A,"&lt;&gt;*Credit*"))-SUM(SUMIFS('GSTR-1'!C:C,'GSTR-1'!$A:$A,{"*SEZ*","*Export with*"},'GSTR-1'!$B:$B,"Integrated Tax",'GSTR-1'!$A:$A,"*Credit*"))</f>
        <v>0</v>
      </c>
      <c r="G25" s="103">
        <f>SUM(SUMIFS('GSTR-1'!D:D,'GSTR-1'!$A:$A,{"*SEZ*","*Export with*"},'GSTR-1'!$B:$B,"Integrated Tax",'GSTR-1'!$A:$A,"&lt;&gt;*Credit*"))-SUM(SUMIFS('GSTR-1'!D:D,'GSTR-1'!$A:$A,{"*SEZ*","*Export with*"},'GSTR-1'!$B:$B,"Integrated Tax",'GSTR-1'!$A:$A,"*Credit*"))</f>
        <v>0</v>
      </c>
      <c r="H25" s="103">
        <f>SUM(SUMIFS('GSTR-1'!E:E,'GSTR-1'!$A:$A,{"*SEZ*","*Export with*"},'GSTR-1'!$B:$B,"Integrated Tax",'GSTR-1'!$A:$A,"&lt;&gt;*Credit*"))-SUM(SUMIFS('GSTR-1'!E:E,'GSTR-1'!$A:$A,{"*SEZ*","*Export with*"},'GSTR-1'!$B:$B,"Integrated Tax",'GSTR-1'!$A:$A,"*Credit*"))</f>
        <v>0</v>
      </c>
      <c r="I25" s="103">
        <f>SUM(SUMIFS('GSTR-1'!F:F,'GSTR-1'!$A:$A,{"*SEZ*","*Export with*"},'GSTR-1'!$B:$B,"Integrated Tax",'GSTR-1'!$A:$A,"&lt;&gt;*Credit*"))-SUM(SUMIFS('GSTR-1'!F:F,'GSTR-1'!$A:$A,{"*SEZ*","*Export with*"},'GSTR-1'!$B:$B,"Integrated Tax",'GSTR-1'!$A:$A,"*Credit*"))</f>
        <v>0</v>
      </c>
      <c r="J25" s="103">
        <f>SUM(SUMIFS('GSTR-1'!G:G,'GSTR-1'!$A:$A,{"*SEZ*","*Export with*"},'GSTR-1'!$B:$B,"Integrated Tax",'GSTR-1'!$A:$A,"&lt;&gt;*Credit*"))-SUM(SUMIFS('GSTR-1'!G:G,'GSTR-1'!$A:$A,{"*SEZ*","*Export with*"},'GSTR-1'!$B:$B,"Integrated Tax",'GSTR-1'!$A:$A,"*Credit*"))</f>
        <v>0</v>
      </c>
      <c r="K25" s="103">
        <f>SUM(SUMIFS('GSTR-1'!H:H,'GSTR-1'!$A:$A,{"*SEZ*","*Export with*"},'GSTR-1'!$B:$B,"Integrated Tax",'GSTR-1'!$A:$A,"&lt;&gt;*Credit*"))-SUM(SUMIFS('GSTR-1'!H:H,'GSTR-1'!$A:$A,{"*SEZ*","*Export with*"},'GSTR-1'!$B:$B,"Integrated Tax",'GSTR-1'!$A:$A,"*Credit*"))</f>
        <v>0</v>
      </c>
      <c r="L25" s="103">
        <f>SUM(SUMIFS('GSTR-1'!I:I,'GSTR-1'!$A:$A,{"*SEZ*","*Export with*"},'GSTR-1'!$B:$B,"Integrated Tax",'GSTR-1'!$A:$A,"&lt;&gt;*Credit*"))-SUM(SUMIFS('GSTR-1'!I:I,'GSTR-1'!$A:$A,{"*SEZ*","*Export with*"},'GSTR-1'!$B:$B,"Integrated Tax",'GSTR-1'!$A:$A,"*Credit*"))</f>
        <v>123114.99</v>
      </c>
      <c r="M25" s="103">
        <f>SUM(SUMIFS('GSTR-1'!J:J,'GSTR-1'!$A:$A,{"*SEZ*","*Export with*"},'GSTR-1'!$B:$B,"Integrated Tax",'GSTR-1'!$A:$A,"&lt;&gt;*Credit*"))-SUM(SUMIFS('GSTR-1'!J:J,'GSTR-1'!$A:$A,{"*SEZ*","*Export with*"},'GSTR-1'!$B:$B,"Integrated Tax",'GSTR-1'!$A:$A,"*Credit*"))</f>
        <v>0</v>
      </c>
      <c r="N25" s="103">
        <f>SUM(SUMIFS('GSTR-1'!K:K,'GSTR-1'!$A:$A,{"*SEZ*","*Export with*"},'GSTR-1'!$B:$B,"Integrated Tax",'GSTR-1'!$A:$A,"&lt;&gt;*Credit*"))-SUM(SUMIFS('GSTR-1'!K:K,'GSTR-1'!$A:$A,{"*SEZ*","*Export with*"},'GSTR-1'!$B:$B,"Integrated Tax",'GSTR-1'!$A:$A,"*Credit*"))</f>
        <v>0</v>
      </c>
      <c r="O25" s="189">
        <f t="shared" si="0"/>
        <v>123114.99</v>
      </c>
    </row>
    <row r="26" spans="1:15" s="194" customFormat="1" ht="15" x14ac:dyDescent="0.3">
      <c r="A26" s="152" t="s">
        <v>300</v>
      </c>
      <c r="B26" s="144" t="s">
        <v>293</v>
      </c>
      <c r="C26" s="145"/>
      <c r="D26" s="145"/>
      <c r="E26" s="145"/>
      <c r="F26" s="192">
        <f t="shared" ref="F26:N26" si="7">F24-F25</f>
        <v>0</v>
      </c>
      <c r="G26" s="192">
        <f t="shared" si="7"/>
        <v>0</v>
      </c>
      <c r="H26" s="192">
        <f t="shared" si="7"/>
        <v>0</v>
      </c>
      <c r="I26" s="192">
        <f t="shared" si="7"/>
        <v>0</v>
      </c>
      <c r="J26" s="192">
        <f t="shared" si="7"/>
        <v>0</v>
      </c>
      <c r="K26" s="192">
        <f t="shared" si="7"/>
        <v>0</v>
      </c>
      <c r="L26" s="192">
        <f t="shared" si="7"/>
        <v>-123114.99</v>
      </c>
      <c r="M26" s="192">
        <f t="shared" si="7"/>
        <v>0</v>
      </c>
      <c r="N26" s="192">
        <f t="shared" si="7"/>
        <v>0</v>
      </c>
      <c r="O26" s="193">
        <f t="shared" si="0"/>
        <v>-123114.99</v>
      </c>
    </row>
    <row r="27" spans="1:15" x14ac:dyDescent="0.25">
      <c r="A27" s="150" t="s">
        <v>300</v>
      </c>
      <c r="B27" s="143" t="s">
        <v>391</v>
      </c>
      <c r="F27" s="103">
        <f>'GSTR-3B'!B22</f>
        <v>0</v>
      </c>
      <c r="G27" s="103">
        <f>'GSTR-3B'!C22</f>
        <v>0</v>
      </c>
      <c r="H27" s="103">
        <f>'GSTR-3B'!D22</f>
        <v>0</v>
      </c>
      <c r="I27" s="103">
        <f>'GSTR-3B'!E22</f>
        <v>0</v>
      </c>
      <c r="J27" s="103">
        <f>'GSTR-3B'!F22</f>
        <v>0</v>
      </c>
      <c r="K27" s="103">
        <f>'GSTR-3B'!G22</f>
        <v>0</v>
      </c>
      <c r="L27" s="103">
        <f>'GSTR-3B'!H22</f>
        <v>0</v>
      </c>
      <c r="M27" s="103">
        <f>'GSTR-3B'!I22</f>
        <v>0</v>
      </c>
      <c r="N27" s="103">
        <f>'GSTR-3B'!J22</f>
        <v>0</v>
      </c>
      <c r="O27" s="151">
        <f>SUM(F27:N27)</f>
        <v>0</v>
      </c>
    </row>
    <row r="28" spans="1:15" x14ac:dyDescent="0.25">
      <c r="A28" s="186" t="s">
        <v>300</v>
      </c>
      <c r="B28" s="187" t="s">
        <v>392</v>
      </c>
      <c r="C28" s="188"/>
      <c r="D28" s="188"/>
      <c r="E28" s="188"/>
      <c r="F28" s="103">
        <f>SUM(SUMIFS('GSTR-1'!C:C,'GSTR-1'!$A:$A,{"*SEZ*","*Export with*"},'GSTR-1'!$B:$B,"Cess",'GSTR-1'!$A:$A,"&lt;&gt;*Credit*"))-SUM(SUMIFS('GSTR-1'!C:C,'GSTR-1'!$A:$A,{"*SEZ*","*Export with*"},'GSTR-1'!$B:$B,"Cess",'GSTR-1'!$A:$A,"*Credit*"))</f>
        <v>0</v>
      </c>
      <c r="G28" s="103">
        <f>SUM(SUMIFS('GSTR-1'!D:D,'GSTR-1'!$A:$A,{"*SEZ*","*Export with*"},'GSTR-1'!$B:$B,"Cess",'GSTR-1'!$A:$A,"&lt;&gt;*Credit*"))-SUM(SUMIFS('GSTR-1'!D:D,'GSTR-1'!$A:$A,{"*SEZ*","*Export with*"},'GSTR-1'!$B:$B,"Cess",'GSTR-1'!$A:$A,"*Credit*"))</f>
        <v>0</v>
      </c>
      <c r="H28" s="103">
        <f>SUM(SUMIFS('GSTR-1'!E:E,'GSTR-1'!$A:$A,{"*SEZ*","*Export with*"},'GSTR-1'!$B:$B,"Cess",'GSTR-1'!$A:$A,"&lt;&gt;*Credit*"))-SUM(SUMIFS('GSTR-1'!E:E,'GSTR-1'!$A:$A,{"*SEZ*","*Export with*"},'GSTR-1'!$B:$B,"Cess",'GSTR-1'!$A:$A,"*Credit*"))</f>
        <v>0</v>
      </c>
      <c r="I28" s="103">
        <f>SUM(SUMIFS('GSTR-1'!F:F,'GSTR-1'!$A:$A,{"*SEZ*","*Export with*"},'GSTR-1'!$B:$B,"Cess",'GSTR-1'!$A:$A,"&lt;&gt;*Credit*"))-SUM(SUMIFS('GSTR-1'!F:F,'GSTR-1'!$A:$A,{"*SEZ*","*Export with*"},'GSTR-1'!$B:$B,"Cess",'GSTR-1'!$A:$A,"*Credit*"))</f>
        <v>0</v>
      </c>
      <c r="J28" s="103">
        <f>SUM(SUMIFS('GSTR-1'!G:G,'GSTR-1'!$A:$A,{"*SEZ*","*Export with*"},'GSTR-1'!$B:$B,"Cess",'GSTR-1'!$A:$A,"&lt;&gt;*Credit*"))-SUM(SUMIFS('GSTR-1'!G:G,'GSTR-1'!$A:$A,{"*SEZ*","*Export with*"},'GSTR-1'!$B:$B,"Cess",'GSTR-1'!$A:$A,"*Credit*"))</f>
        <v>0</v>
      </c>
      <c r="K28" s="103">
        <f>SUM(SUMIFS('GSTR-1'!H:H,'GSTR-1'!$A:$A,{"*SEZ*","*Export with*"},'GSTR-1'!$B:$B,"Cess",'GSTR-1'!$A:$A,"&lt;&gt;*Credit*"))-SUM(SUMIFS('GSTR-1'!H:H,'GSTR-1'!$A:$A,{"*SEZ*","*Export with*"},'GSTR-1'!$B:$B,"Cess",'GSTR-1'!$A:$A,"*Credit*"))</f>
        <v>0</v>
      </c>
      <c r="L28" s="103">
        <f>SUM(SUMIFS('GSTR-1'!I:I,'GSTR-1'!$A:$A,{"*SEZ*","*Export with*"},'GSTR-1'!$B:$B,"Cess",'GSTR-1'!$A:$A,"&lt;&gt;*Credit*"))-SUM(SUMIFS('GSTR-1'!I:I,'GSTR-1'!$A:$A,{"*SEZ*","*Export with*"},'GSTR-1'!$B:$B,"Cess",'GSTR-1'!$A:$A,"*Credit*"))</f>
        <v>0</v>
      </c>
      <c r="M28" s="103">
        <f>SUM(SUMIFS('GSTR-1'!J:J,'GSTR-1'!$A:$A,{"*SEZ*","*Export with*"},'GSTR-1'!$B:$B,"Cess",'GSTR-1'!$A:$A,"&lt;&gt;*Credit*"))-SUM(SUMIFS('GSTR-1'!J:J,'GSTR-1'!$A:$A,{"*SEZ*","*Export with*"},'GSTR-1'!$B:$B,"Cess",'GSTR-1'!$A:$A,"*Credit*"))</f>
        <v>0</v>
      </c>
      <c r="N28" s="103">
        <f>SUM(SUMIFS('GSTR-1'!K:K,'GSTR-1'!$A:$A,{"*SEZ*","*Export with*"},'GSTR-1'!$B:$B,"Cess",'GSTR-1'!$A:$A,"&lt;&gt;*Credit*"))-SUM(SUMIFS('GSTR-1'!K:K,'GSTR-1'!$A:$A,{"*SEZ*","*Export with*"},'GSTR-1'!$B:$B,"Cess",'GSTR-1'!$A:$A,"*Credit*"))</f>
        <v>0</v>
      </c>
      <c r="O28" s="189">
        <f>SUM(F28:N28)</f>
        <v>0</v>
      </c>
    </row>
    <row r="29" spans="1:15" s="194" customFormat="1" ht="15" x14ac:dyDescent="0.3">
      <c r="A29" s="152" t="s">
        <v>300</v>
      </c>
      <c r="B29" s="144" t="s">
        <v>293</v>
      </c>
      <c r="C29" s="145"/>
      <c r="D29" s="145"/>
      <c r="E29" s="145"/>
      <c r="F29" s="192">
        <f t="shared" ref="F29:N29" si="8">F27-F28</f>
        <v>0</v>
      </c>
      <c r="G29" s="192">
        <f t="shared" si="8"/>
        <v>0</v>
      </c>
      <c r="H29" s="192">
        <f t="shared" si="8"/>
        <v>0</v>
      </c>
      <c r="I29" s="192">
        <f t="shared" si="8"/>
        <v>0</v>
      </c>
      <c r="J29" s="192">
        <f t="shared" si="8"/>
        <v>0</v>
      </c>
      <c r="K29" s="192">
        <f t="shared" si="8"/>
        <v>0</v>
      </c>
      <c r="L29" s="192">
        <f t="shared" si="8"/>
        <v>0</v>
      </c>
      <c r="M29" s="192">
        <f t="shared" si="8"/>
        <v>0</v>
      </c>
      <c r="N29" s="192">
        <f t="shared" si="8"/>
        <v>0</v>
      </c>
      <c r="O29" s="193">
        <f>SUM(F29:N29)</f>
        <v>0</v>
      </c>
    </row>
    <row r="30" spans="1:15" x14ac:dyDescent="0.25">
      <c r="A30" s="186" t="s">
        <v>335</v>
      </c>
      <c r="B30" s="187" t="s">
        <v>336</v>
      </c>
      <c r="C30" s="188"/>
      <c r="D30" s="188"/>
      <c r="E30" s="188"/>
      <c r="F30" s="188">
        <f>+'GSTR-3B'!B24</f>
        <v>0</v>
      </c>
      <c r="G30" s="188">
        <f>+'GSTR-3B'!C24</f>
        <v>0</v>
      </c>
      <c r="H30" s="188">
        <f>+'GSTR-3B'!D24</f>
        <v>0</v>
      </c>
      <c r="I30" s="188">
        <f>+'GSTR-3B'!E24</f>
        <v>0</v>
      </c>
      <c r="J30" s="188">
        <f>+'GSTR-3B'!F24</f>
        <v>0</v>
      </c>
      <c r="K30" s="188">
        <f>+'GSTR-3B'!G24</f>
        <v>0</v>
      </c>
      <c r="L30" s="188">
        <f>+'GSTR-3B'!H24</f>
        <v>0</v>
      </c>
      <c r="M30" s="188">
        <f>+'GSTR-3B'!I24</f>
        <v>0</v>
      </c>
      <c r="N30" s="188">
        <f>+'GSTR-3B'!J24</f>
        <v>0</v>
      </c>
      <c r="O30" s="189">
        <f t="shared" si="0"/>
        <v>0</v>
      </c>
    </row>
    <row r="31" spans="1:15" x14ac:dyDescent="0.25">
      <c r="A31" s="186" t="s">
        <v>335</v>
      </c>
      <c r="B31" s="187" t="s">
        <v>337</v>
      </c>
      <c r="C31" s="188"/>
      <c r="D31" s="188"/>
      <c r="E31" s="188"/>
      <c r="F31" s="188">
        <f>SUM(SUMIFS('GSTR-1'!C:C,'GSTR-1'!$A:$A,{"*Nil-Rated Supply*","*Exempt Supply*"},'GSTR-1'!$B:$B,"Supply Value"))</f>
        <v>0</v>
      </c>
      <c r="G31" s="188">
        <f>SUM(SUMIFS('GSTR-1'!D:D,'GSTR-1'!$A:$A,{"*Nil-Rated Supply*","*Exempt Supply*"},'GSTR-1'!$B:$B,"Supply Value"))</f>
        <v>0</v>
      </c>
      <c r="H31" s="188">
        <f>SUM(SUMIFS('GSTR-1'!E:E,'GSTR-1'!$A:$A,{"*Nil-Rated Supply*","*Exempt Supply*"},'GSTR-1'!$B:$B,"Supply Value"))</f>
        <v>0</v>
      </c>
      <c r="I31" s="188">
        <f>SUM(SUMIFS('GSTR-1'!F:F,'GSTR-1'!$A:$A,{"*Nil-Rated Supply*","*Exempt Supply*"},'GSTR-1'!$B:$B,"Supply Value"))</f>
        <v>0</v>
      </c>
      <c r="J31" s="188">
        <f>SUM(SUMIFS('GSTR-1'!G:G,'GSTR-1'!$A:$A,{"*Nil-Rated Supply*","*Exempt Supply*"},'GSTR-1'!$B:$B,"Supply Value"))</f>
        <v>0</v>
      </c>
      <c r="K31" s="188">
        <f>SUM(SUMIFS('GSTR-1'!H:H,'GSTR-1'!$A:$A,{"*Nil-Rated Supply*","*Exempt Supply*"},'GSTR-1'!$B:$B,"Supply Value"))</f>
        <v>0</v>
      </c>
      <c r="L31" s="188">
        <f>SUM(SUMIFS('GSTR-1'!I:I,'GSTR-1'!$A:$A,{"*Nil-Rated Supply*","*Exempt Supply*"},'GSTR-1'!$B:$B,"Supply Value"))</f>
        <v>0</v>
      </c>
      <c r="M31" s="188">
        <f>SUM(SUMIFS('GSTR-1'!J:J,'GSTR-1'!$A:$A,{"*Nil-Rated Supply*","*Exempt Supply*"},'GSTR-1'!$B:$B,"Supply Value"))</f>
        <v>0</v>
      </c>
      <c r="N31" s="188">
        <f>SUM(SUMIFS('GSTR-1'!K:K,'GSTR-1'!$A:$A,{"*Nil-Rated Supply*","*Exempt Supply*"},'GSTR-1'!$B:$B,"Supply Value"))</f>
        <v>0</v>
      </c>
      <c r="O31" s="189">
        <f t="shared" si="0"/>
        <v>0</v>
      </c>
    </row>
    <row r="32" spans="1:15" s="194" customFormat="1" ht="15" x14ac:dyDescent="0.3">
      <c r="A32" s="152" t="s">
        <v>335</v>
      </c>
      <c r="B32" s="144" t="s">
        <v>338</v>
      </c>
      <c r="C32" s="145"/>
      <c r="D32" s="145"/>
      <c r="E32" s="145"/>
      <c r="F32" s="192">
        <f t="shared" ref="F32:N32" si="9">F30-F31</f>
        <v>0</v>
      </c>
      <c r="G32" s="192">
        <f t="shared" si="9"/>
        <v>0</v>
      </c>
      <c r="H32" s="192">
        <f t="shared" si="9"/>
        <v>0</v>
      </c>
      <c r="I32" s="192">
        <f t="shared" si="9"/>
        <v>0</v>
      </c>
      <c r="J32" s="192">
        <f t="shared" si="9"/>
        <v>0</v>
      </c>
      <c r="K32" s="192">
        <f t="shared" si="9"/>
        <v>0</v>
      </c>
      <c r="L32" s="192">
        <f t="shared" si="9"/>
        <v>0</v>
      </c>
      <c r="M32" s="192">
        <f t="shared" si="9"/>
        <v>0</v>
      </c>
      <c r="N32" s="192">
        <f t="shared" si="9"/>
        <v>0</v>
      </c>
      <c r="O32" s="193">
        <f t="shared" si="0"/>
        <v>0</v>
      </c>
    </row>
    <row r="33" spans="1:16" x14ac:dyDescent="0.25">
      <c r="A33" s="186" t="s">
        <v>415</v>
      </c>
      <c r="B33" s="187" t="s">
        <v>336</v>
      </c>
      <c r="C33" s="188"/>
      <c r="D33" s="188"/>
      <c r="E33" s="188"/>
      <c r="F33" s="188">
        <f>'GSTR-3B'!B32</f>
        <v>0</v>
      </c>
      <c r="G33" s="188">
        <f>'GSTR-3B'!C32</f>
        <v>0</v>
      </c>
      <c r="H33" s="188">
        <f>'GSTR-3B'!D32</f>
        <v>1104000</v>
      </c>
      <c r="I33" s="188">
        <f>'GSTR-3B'!E32</f>
        <v>0</v>
      </c>
      <c r="J33" s="188">
        <f>'GSTR-3B'!F32</f>
        <v>0</v>
      </c>
      <c r="K33" s="188">
        <f>'GSTR-3B'!G32</f>
        <v>0</v>
      </c>
      <c r="L33" s="188">
        <f>'GSTR-3B'!H32</f>
        <v>0</v>
      </c>
      <c r="M33" s="188">
        <f>'GSTR-3B'!I32</f>
        <v>0</v>
      </c>
      <c r="N33" s="188">
        <f>'GSTR-3B'!J32</f>
        <v>3735000</v>
      </c>
      <c r="O33" s="189">
        <f t="shared" si="0"/>
        <v>4839000</v>
      </c>
    </row>
    <row r="34" spans="1:16" x14ac:dyDescent="0.25">
      <c r="A34" s="186" t="s">
        <v>415</v>
      </c>
      <c r="B34" s="187" t="s">
        <v>337</v>
      </c>
      <c r="C34" s="188"/>
      <c r="D34" s="188"/>
      <c r="E34" s="188"/>
      <c r="F34" s="188">
        <f>SUM(SUMIFS('GSTR-1'!C:C,'GSTR-1'!$A:$A,{"Interstate Non-GST Supply","Intrastate Non-GST Supply"}))</f>
        <v>0</v>
      </c>
      <c r="G34" s="188">
        <f>SUM(SUMIFS('GSTR-1'!D:D,'GSTR-1'!$A:$A,{"Interstate Non-GST Supply","Intrastate Non-GST Supply"}))</f>
        <v>0</v>
      </c>
      <c r="H34" s="188">
        <f>SUM(SUMIFS('GSTR-1'!E:E,'GSTR-1'!$A:$A,{"Interstate Non-GST Supply","Intrastate Non-GST Supply"}))</f>
        <v>1104000</v>
      </c>
      <c r="I34" s="188">
        <f>SUM(SUMIFS('GSTR-1'!F:F,'GSTR-1'!$A:$A,{"Interstate Non-GST Supply","Intrastate Non-GST Supply"}))</f>
        <v>0</v>
      </c>
      <c r="J34" s="188">
        <f>SUM(SUMIFS('GSTR-1'!G:G,'GSTR-1'!$A:$A,{"Interstate Non-GST Supply","Intrastate Non-GST Supply"}))</f>
        <v>0</v>
      </c>
      <c r="K34" s="188">
        <f>SUM(SUMIFS('GSTR-1'!H:H,'GSTR-1'!$A:$A,{"Interstate Non-GST Supply","Intrastate Non-GST Supply"}))</f>
        <v>0</v>
      </c>
      <c r="L34" s="188">
        <f>SUM(SUMIFS('GSTR-1'!I:I,'GSTR-1'!$A:$A,{"Interstate Non-GST Supply","Intrastate Non-GST Supply"}))</f>
        <v>0</v>
      </c>
      <c r="M34" s="188">
        <f>SUM(SUMIFS('GSTR-1'!J:J,'GSTR-1'!$A:$A,{"Interstate Non-GST Supply","Intrastate Non-GST Supply"}))</f>
        <v>0</v>
      </c>
      <c r="N34" s="188">
        <f>SUM(SUMIFS('GSTR-1'!K:K,'GSTR-1'!$A:$A,{"Interstate Non-GST Supply","Intrastate Non-GST Supply"}))</f>
        <v>0</v>
      </c>
      <c r="O34" s="189">
        <f t="shared" si="0"/>
        <v>1104000</v>
      </c>
    </row>
    <row r="35" spans="1:16" s="194" customFormat="1" ht="15.75" thickBot="1" x14ac:dyDescent="0.35">
      <c r="A35" s="153" t="s">
        <v>415</v>
      </c>
      <c r="B35" s="154" t="s">
        <v>338</v>
      </c>
      <c r="C35" s="155"/>
      <c r="D35" s="155"/>
      <c r="E35" s="155"/>
      <c r="F35" s="261">
        <f>F33-F34</f>
        <v>0</v>
      </c>
      <c r="G35" s="261">
        <f t="shared" ref="G35:N35" si="10">G33-G34</f>
        <v>0</v>
      </c>
      <c r="H35" s="261">
        <f t="shared" si="10"/>
        <v>0</v>
      </c>
      <c r="I35" s="261">
        <f t="shared" si="10"/>
        <v>0</v>
      </c>
      <c r="J35" s="261">
        <f t="shared" si="10"/>
        <v>0</v>
      </c>
      <c r="K35" s="261">
        <f t="shared" si="10"/>
        <v>0</v>
      </c>
      <c r="L35" s="261">
        <f t="shared" si="10"/>
        <v>0</v>
      </c>
      <c r="M35" s="261">
        <f t="shared" si="10"/>
        <v>0</v>
      </c>
      <c r="N35" s="261">
        <f t="shared" si="10"/>
        <v>3735000</v>
      </c>
      <c r="O35" s="156">
        <f>SUM(F35:N35)</f>
        <v>3735000</v>
      </c>
      <c r="P35" s="143"/>
    </row>
  </sheetData>
  <conditionalFormatting sqref="F8:O8">
    <cfRule type="cellIs" dxfId="9" priority="12" operator="notBetween">
      <formula>-1</formula>
      <formula>1</formula>
    </cfRule>
  </conditionalFormatting>
  <conditionalFormatting sqref="F11:O11">
    <cfRule type="cellIs" dxfId="8" priority="11" operator="notBetween">
      <formula>-1</formula>
      <formula>1</formula>
    </cfRule>
  </conditionalFormatting>
  <conditionalFormatting sqref="F14:O14">
    <cfRule type="cellIs" dxfId="7" priority="10" operator="notBetween">
      <formula>-1</formula>
      <formula>1</formula>
    </cfRule>
  </conditionalFormatting>
  <conditionalFormatting sqref="F17:O17">
    <cfRule type="cellIs" dxfId="6" priority="9" operator="notBetween">
      <formula>-1</formula>
      <formula>1</formula>
    </cfRule>
  </conditionalFormatting>
  <conditionalFormatting sqref="F20:O20">
    <cfRule type="cellIs" dxfId="5" priority="8" operator="notBetween">
      <formula>-1</formula>
      <formula>1</formula>
    </cfRule>
  </conditionalFormatting>
  <conditionalFormatting sqref="F23:O23">
    <cfRule type="cellIs" dxfId="4" priority="7" operator="notBetween">
      <formula>-1</formula>
      <formula>1</formula>
    </cfRule>
  </conditionalFormatting>
  <conditionalFormatting sqref="F26:O26">
    <cfRule type="cellIs" dxfId="3" priority="6" operator="notBetween">
      <formula>-1</formula>
      <formula>1</formula>
    </cfRule>
  </conditionalFormatting>
  <conditionalFormatting sqref="F32:O32">
    <cfRule type="cellIs" dxfId="2" priority="2" operator="notBetween">
      <formula>-1</formula>
      <formula>1</formula>
    </cfRule>
  </conditionalFormatting>
  <conditionalFormatting sqref="F29:O29">
    <cfRule type="cellIs" dxfId="1" priority="3" operator="notBetween">
      <formula>-1</formula>
      <formula>1</formula>
    </cfRule>
  </conditionalFormatting>
  <conditionalFormatting sqref="F35:O35">
    <cfRule type="cellIs" dxfId="0" priority="1" operator="notBetween">
      <formula>-1</formula>
      <formula>1</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H28"/>
  <sheetViews>
    <sheetView workbookViewId="0"/>
  </sheetViews>
  <sheetFormatPr defaultRowHeight="13.5" x14ac:dyDescent="0.25"/>
  <cols>
    <col min="1" max="1" width="19.140625" style="5" customWidth="1"/>
    <col min="2" max="2" width="21.42578125" style="5" bestFit="1" customWidth="1"/>
    <col min="3" max="3" width="14.28515625" style="5" customWidth="1"/>
    <col min="4" max="4" width="12.5703125" style="5" customWidth="1"/>
    <col min="5" max="5" width="11.5703125" style="5" customWidth="1"/>
    <col min="6" max="6" width="14.5703125" style="5" customWidth="1"/>
    <col min="7" max="16384" width="9.140625" style="5"/>
  </cols>
  <sheetData>
    <row r="3" spans="1:8" ht="15" x14ac:dyDescent="0.25">
      <c r="A3" s="272" t="s">
        <v>194</v>
      </c>
    </row>
    <row r="4" spans="1:8" ht="14.25" thickBot="1" x14ac:dyDescent="0.3"/>
    <row r="5" spans="1:8" ht="14.25" thickTop="1" x14ac:dyDescent="0.25">
      <c r="A5" s="271" t="s">
        <v>409</v>
      </c>
      <c r="B5" s="271" t="s">
        <v>408</v>
      </c>
      <c r="C5" s="271" t="s">
        <v>192</v>
      </c>
      <c r="D5" s="271" t="s">
        <v>190</v>
      </c>
      <c r="E5" s="271" t="s">
        <v>191</v>
      </c>
      <c r="F5" s="270" t="s">
        <v>36</v>
      </c>
    </row>
    <row r="6" spans="1:8" x14ac:dyDescent="0.25">
      <c r="A6" s="267" t="s">
        <v>382</v>
      </c>
      <c r="B6" s="267" t="s">
        <v>134</v>
      </c>
      <c r="C6" s="268">
        <v>0</v>
      </c>
      <c r="D6" s="268">
        <v>0</v>
      </c>
      <c r="E6" s="268">
        <v>0</v>
      </c>
      <c r="F6" s="268">
        <v>0</v>
      </c>
      <c r="H6" s="269">
        <f t="shared" ref="H6:H11" si="0">D6-E6</f>
        <v>0</v>
      </c>
    </row>
    <row r="7" spans="1:8" x14ac:dyDescent="0.25">
      <c r="A7" s="267" t="s">
        <v>382</v>
      </c>
      <c r="B7" s="267" t="s">
        <v>133</v>
      </c>
      <c r="C7" s="268">
        <v>0</v>
      </c>
      <c r="D7" s="268">
        <v>0</v>
      </c>
      <c r="E7" s="268">
        <v>0</v>
      </c>
      <c r="F7" s="268">
        <v>0</v>
      </c>
      <c r="H7" s="269">
        <f t="shared" si="0"/>
        <v>0</v>
      </c>
    </row>
    <row r="8" spans="1:8" x14ac:dyDescent="0.25">
      <c r="A8" s="267" t="s">
        <v>382</v>
      </c>
      <c r="B8" s="267" t="s">
        <v>136</v>
      </c>
      <c r="C8" s="268">
        <v>0</v>
      </c>
      <c r="D8" s="268">
        <v>0</v>
      </c>
      <c r="E8" s="268">
        <v>0</v>
      </c>
      <c r="F8" s="268">
        <v>0</v>
      </c>
      <c r="H8" s="269">
        <f t="shared" si="0"/>
        <v>0</v>
      </c>
    </row>
    <row r="9" spans="1:8" x14ac:dyDescent="0.25">
      <c r="A9" s="267" t="s">
        <v>407</v>
      </c>
      <c r="B9" s="267" t="s">
        <v>134</v>
      </c>
      <c r="C9" s="268">
        <v>0</v>
      </c>
      <c r="D9" s="268">
        <v>0</v>
      </c>
      <c r="E9" s="268">
        <v>0</v>
      </c>
      <c r="F9" s="268">
        <v>0</v>
      </c>
      <c r="H9" s="269">
        <f t="shared" si="0"/>
        <v>0</v>
      </c>
    </row>
    <row r="10" spans="1:8" x14ac:dyDescent="0.25">
      <c r="A10" s="267" t="s">
        <v>407</v>
      </c>
      <c r="B10" s="267" t="s">
        <v>133</v>
      </c>
      <c r="C10" s="268">
        <v>0</v>
      </c>
      <c r="D10" s="268">
        <v>0</v>
      </c>
      <c r="E10" s="268">
        <v>0</v>
      </c>
      <c r="F10" s="268">
        <v>0</v>
      </c>
      <c r="H10" s="269">
        <f t="shared" si="0"/>
        <v>0</v>
      </c>
    </row>
    <row r="11" spans="1:8" x14ac:dyDescent="0.25">
      <c r="A11" s="267" t="s">
        <v>407</v>
      </c>
      <c r="B11" s="267" t="s">
        <v>136</v>
      </c>
      <c r="C11" s="268">
        <v>0</v>
      </c>
      <c r="D11" s="268">
        <v>0</v>
      </c>
      <c r="E11" s="268">
        <v>0</v>
      </c>
      <c r="F11" s="268">
        <v>0</v>
      </c>
      <c r="H11" s="269">
        <f t="shared" si="0"/>
        <v>0</v>
      </c>
    </row>
    <row r="12" spans="1:8" x14ac:dyDescent="0.25">
      <c r="A12" s="267" t="s">
        <v>398</v>
      </c>
      <c r="B12" s="267" t="s">
        <v>134</v>
      </c>
      <c r="C12" s="268">
        <v>0</v>
      </c>
      <c r="D12" s="268">
        <v>0</v>
      </c>
      <c r="E12" s="268">
        <v>0</v>
      </c>
      <c r="F12" s="268">
        <v>0</v>
      </c>
    </row>
    <row r="13" spans="1:8" x14ac:dyDescent="0.25">
      <c r="A13" s="267" t="s">
        <v>398</v>
      </c>
      <c r="B13" s="267" t="s">
        <v>133</v>
      </c>
      <c r="C13" s="268">
        <v>0</v>
      </c>
      <c r="D13" s="268">
        <v>0</v>
      </c>
      <c r="E13" s="268">
        <v>0</v>
      </c>
      <c r="F13" s="268">
        <v>0</v>
      </c>
    </row>
    <row r="14" spans="1:8" x14ac:dyDescent="0.25">
      <c r="A14" s="267" t="s">
        <v>398</v>
      </c>
      <c r="B14" s="267" t="s">
        <v>136</v>
      </c>
      <c r="C14" s="268">
        <v>0</v>
      </c>
      <c r="D14" s="268">
        <v>0</v>
      </c>
      <c r="E14" s="268">
        <v>0</v>
      </c>
      <c r="F14" s="268">
        <v>0</v>
      </c>
    </row>
    <row r="15" spans="1:8" x14ac:dyDescent="0.25">
      <c r="A15" s="267" t="s">
        <v>406</v>
      </c>
      <c r="B15" s="267" t="s">
        <v>134</v>
      </c>
      <c r="C15" s="268">
        <v>0</v>
      </c>
      <c r="D15" s="268">
        <v>0</v>
      </c>
      <c r="E15" s="268">
        <v>0</v>
      </c>
      <c r="F15" s="268">
        <v>0</v>
      </c>
    </row>
    <row r="16" spans="1:8" x14ac:dyDescent="0.25">
      <c r="A16" s="267" t="s">
        <v>406</v>
      </c>
      <c r="B16" s="267" t="s">
        <v>133</v>
      </c>
      <c r="C16" s="268">
        <v>0</v>
      </c>
      <c r="D16" s="268">
        <v>0</v>
      </c>
      <c r="E16" s="268">
        <v>0</v>
      </c>
      <c r="F16" s="268">
        <v>0</v>
      </c>
    </row>
    <row r="17" spans="1:6" x14ac:dyDescent="0.25">
      <c r="A17" s="267" t="s">
        <v>405</v>
      </c>
      <c r="B17" s="267" t="s">
        <v>405</v>
      </c>
      <c r="C17" s="268">
        <v>0</v>
      </c>
      <c r="D17" s="268">
        <v>0</v>
      </c>
      <c r="E17" s="268">
        <v>0</v>
      </c>
      <c r="F17" s="268">
        <v>0</v>
      </c>
    </row>
    <row r="18" spans="1:6" x14ac:dyDescent="0.25">
      <c r="A18" s="267" t="s">
        <v>404</v>
      </c>
      <c r="B18" s="267" t="s">
        <v>404</v>
      </c>
      <c r="C18" s="268">
        <v>0</v>
      </c>
      <c r="D18" s="268">
        <v>0</v>
      </c>
      <c r="E18" s="268">
        <v>0</v>
      </c>
      <c r="F18" s="268">
        <v>0</v>
      </c>
    </row>
    <row r="19" spans="1:6" x14ac:dyDescent="0.25">
      <c r="A19" s="267" t="s">
        <v>410</v>
      </c>
      <c r="B19" s="267" t="s">
        <v>410</v>
      </c>
      <c r="C19" s="268">
        <v>0</v>
      </c>
      <c r="D19" s="268">
        <v>0</v>
      </c>
      <c r="E19" s="268">
        <v>0</v>
      </c>
      <c r="F19" s="268">
        <v>0</v>
      </c>
    </row>
    <row r="20" spans="1:6" x14ac:dyDescent="0.25">
      <c r="A20" s="267" t="s">
        <v>403</v>
      </c>
      <c r="B20" s="267" t="s">
        <v>403</v>
      </c>
      <c r="C20" s="268">
        <v>0</v>
      </c>
      <c r="D20" s="268">
        <v>0</v>
      </c>
      <c r="E20" s="268">
        <v>0</v>
      </c>
      <c r="F20" s="268">
        <v>0</v>
      </c>
    </row>
    <row r="21" spans="1:6" x14ac:dyDescent="0.25">
      <c r="A21" s="267" t="s">
        <v>402</v>
      </c>
      <c r="B21" s="267" t="s">
        <v>402</v>
      </c>
      <c r="C21" s="268">
        <v>0</v>
      </c>
      <c r="D21" s="268">
        <v>0</v>
      </c>
      <c r="E21" s="268">
        <v>0</v>
      </c>
      <c r="F21" s="268">
        <v>0</v>
      </c>
    </row>
    <row r="22" spans="1:6" x14ac:dyDescent="0.25">
      <c r="A22" s="267" t="s">
        <v>411</v>
      </c>
      <c r="B22" s="267" t="s">
        <v>411</v>
      </c>
      <c r="C22" s="268">
        <v>0</v>
      </c>
      <c r="D22" s="268">
        <v>0</v>
      </c>
      <c r="E22" s="268">
        <v>0</v>
      </c>
      <c r="F22" s="268">
        <v>0</v>
      </c>
    </row>
    <row r="23" spans="1:6" x14ac:dyDescent="0.25">
      <c r="A23" s="267" t="s">
        <v>401</v>
      </c>
      <c r="B23" s="267" t="s">
        <v>400</v>
      </c>
      <c r="C23" s="268">
        <v>0</v>
      </c>
      <c r="D23" s="268">
        <v>0</v>
      </c>
      <c r="E23" s="268">
        <v>0</v>
      </c>
      <c r="F23" s="268">
        <v>0</v>
      </c>
    </row>
    <row r="24" spans="1:6" x14ac:dyDescent="0.25">
      <c r="A24" s="267" t="s">
        <v>399</v>
      </c>
      <c r="B24" s="267" t="s">
        <v>399</v>
      </c>
      <c r="C24" s="268">
        <v>0</v>
      </c>
      <c r="D24" s="268">
        <v>0</v>
      </c>
      <c r="E24" s="268">
        <v>0</v>
      </c>
      <c r="F24" s="268">
        <v>0</v>
      </c>
    </row>
    <row r="25" spans="1:6" x14ac:dyDescent="0.25">
      <c r="A25" s="267" t="s">
        <v>412</v>
      </c>
      <c r="B25" s="267" t="s">
        <v>412</v>
      </c>
      <c r="C25" s="268">
        <v>0</v>
      </c>
      <c r="D25" s="268">
        <v>0</v>
      </c>
      <c r="E25" s="268">
        <v>0</v>
      </c>
      <c r="F25" s="268">
        <v>0</v>
      </c>
    </row>
    <row r="26" spans="1:6" x14ac:dyDescent="0.25">
      <c r="A26" s="267"/>
      <c r="B26" s="267"/>
      <c r="C26" s="267"/>
      <c r="D26" s="267"/>
      <c r="E26" s="267"/>
      <c r="F26" s="266"/>
    </row>
    <row r="27" spans="1:6" ht="15.75" thickBot="1" x14ac:dyDescent="0.35">
      <c r="A27" s="265"/>
      <c r="B27" s="265"/>
      <c r="C27" s="264">
        <f>SUM(C6:C26)</f>
        <v>0</v>
      </c>
      <c r="D27" s="264">
        <f>SUM(D6:D26)</f>
        <v>0</v>
      </c>
      <c r="E27" s="264">
        <f>SUM(E6:E26)</f>
        <v>0</v>
      </c>
      <c r="F27" s="263">
        <f>SUM(F6:F26)</f>
        <v>0</v>
      </c>
    </row>
    <row r="28" spans="1:6" ht="14.25" thickTop="1" x14ac:dyDescent="0.25"/>
  </sheetData>
  <pageMargins left="0.7" right="0.7" top="0.75" bottom="0.75" header="0.3" footer="0.3"/>
  <pageSetup paperSize="9" scale="8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heetViews>
  <sheetFormatPr defaultRowHeight="15" x14ac:dyDescent="0.25"/>
  <cols>
    <col min="1" max="1" width="35.5703125" customWidth="1"/>
    <col min="2" max="2" width="13.85546875" customWidth="1"/>
    <col min="3" max="11" width="14.28515625" style="3" customWidth="1"/>
    <col min="12" max="12" width="15.28515625" style="3" customWidth="1"/>
  </cols>
  <sheetData>
    <row r="1" spans="1:12" x14ac:dyDescent="0.25">
      <c r="A1" s="1" t="s">
        <v>0</v>
      </c>
      <c r="B1" s="1" t="s">
        <v>1</v>
      </c>
      <c r="C1" s="2" t="s">
        <v>2</v>
      </c>
      <c r="D1" s="2" t="s">
        <v>3</v>
      </c>
      <c r="E1" s="2" t="s">
        <v>4</v>
      </c>
      <c r="F1" s="2" t="s">
        <v>5</v>
      </c>
      <c r="G1" s="2" t="s">
        <v>6</v>
      </c>
      <c r="H1" s="2" t="s">
        <v>7</v>
      </c>
      <c r="I1" s="2" t="s">
        <v>8</v>
      </c>
      <c r="J1" s="2" t="s">
        <v>9</v>
      </c>
      <c r="K1" s="2" t="s">
        <v>10</v>
      </c>
      <c r="L1" s="2" t="s">
        <v>11</v>
      </c>
    </row>
    <row r="2" spans="1:12" x14ac:dyDescent="0.25">
      <c r="A2" t="s">
        <v>35</v>
      </c>
      <c r="B2" t="s">
        <v>17</v>
      </c>
      <c r="L2" s="3">
        <v>303119314.94</v>
      </c>
    </row>
    <row r="3" spans="1:12" x14ac:dyDescent="0.25">
      <c r="A3" t="s">
        <v>35</v>
      </c>
      <c r="B3" t="s">
        <v>18</v>
      </c>
      <c r="L3" s="3">
        <v>26198181.25</v>
      </c>
    </row>
    <row r="4" spans="1:12" x14ac:dyDescent="0.25">
      <c r="A4" t="s">
        <v>35</v>
      </c>
      <c r="B4" t="s">
        <v>19</v>
      </c>
      <c r="L4" s="3">
        <v>14331227.83</v>
      </c>
    </row>
    <row r="5" spans="1:12" x14ac:dyDescent="0.25">
      <c r="A5" t="s">
        <v>35</v>
      </c>
      <c r="B5" t="s">
        <v>20</v>
      </c>
      <c r="L5" s="3">
        <v>14331227.9</v>
      </c>
    </row>
    <row r="6" spans="1:12" x14ac:dyDescent="0.25">
      <c r="A6" t="s">
        <v>35</v>
      </c>
      <c r="B6" t="s">
        <v>36</v>
      </c>
      <c r="L6" s="3">
        <v>41984.800000000003</v>
      </c>
    </row>
    <row r="7" spans="1:12" x14ac:dyDescent="0.25">
      <c r="A7" t="s">
        <v>37</v>
      </c>
      <c r="B7" t="s">
        <v>17</v>
      </c>
      <c r="L7" s="3">
        <v>34898.25</v>
      </c>
    </row>
    <row r="8" spans="1:12" x14ac:dyDescent="0.25">
      <c r="A8" t="s">
        <v>37</v>
      </c>
      <c r="B8" t="s">
        <v>18</v>
      </c>
      <c r="L8" s="3">
        <v>474.85</v>
      </c>
    </row>
    <row r="9" spans="1:12" x14ac:dyDescent="0.25">
      <c r="A9" t="s">
        <v>37</v>
      </c>
      <c r="B9" t="s">
        <v>19</v>
      </c>
      <c r="L9" s="3">
        <v>2927.25</v>
      </c>
    </row>
    <row r="10" spans="1:12" x14ac:dyDescent="0.25">
      <c r="A10" t="s">
        <v>37</v>
      </c>
      <c r="B10" t="s">
        <v>20</v>
      </c>
      <c r="L10" s="3">
        <v>2927.25</v>
      </c>
    </row>
    <row r="11" spans="1:12" x14ac:dyDescent="0.25">
      <c r="A11" t="s">
        <v>38</v>
      </c>
      <c r="B11" t="s">
        <v>18</v>
      </c>
      <c r="L11" s="3">
        <v>5157878.3</v>
      </c>
    </row>
    <row r="12" spans="1:12" x14ac:dyDescent="0.25">
      <c r="A12" t="s">
        <v>33</v>
      </c>
      <c r="B12" t="s">
        <v>17</v>
      </c>
      <c r="L12" s="3">
        <v>827089.91</v>
      </c>
    </row>
    <row r="13" spans="1:12" x14ac:dyDescent="0.25">
      <c r="A13" t="s">
        <v>33</v>
      </c>
      <c r="B13" t="s">
        <v>18</v>
      </c>
      <c r="L13" s="3">
        <v>25816.51</v>
      </c>
    </row>
    <row r="14" spans="1:12" x14ac:dyDescent="0.25">
      <c r="A14" t="s">
        <v>33</v>
      </c>
      <c r="B14" t="s">
        <v>19</v>
      </c>
      <c r="L14" s="3">
        <v>28131.08</v>
      </c>
    </row>
    <row r="15" spans="1:12" x14ac:dyDescent="0.25">
      <c r="A15" t="s">
        <v>33</v>
      </c>
      <c r="B15" t="s">
        <v>20</v>
      </c>
      <c r="L15" s="3">
        <v>28131.08</v>
      </c>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62"/>
  <sheetViews>
    <sheetView topLeftCell="A56" workbookViewId="0">
      <selection activeCell="C56" sqref="C56"/>
    </sheetView>
  </sheetViews>
  <sheetFormatPr defaultRowHeight="13.5" x14ac:dyDescent="0.25"/>
  <cols>
    <col min="1" max="1" width="2.7109375" style="5" customWidth="1"/>
    <col min="2" max="2" width="9.85546875" style="273" customWidth="1"/>
    <col min="3" max="3" width="66.85546875" style="274" customWidth="1"/>
    <col min="4" max="16384" width="9.140625" style="5"/>
  </cols>
  <sheetData>
    <row r="5" spans="2:3" ht="14.25" thickBot="1" x14ac:dyDescent="0.3"/>
    <row r="6" spans="2:3" ht="14.25" thickTop="1" x14ac:dyDescent="0.25">
      <c r="B6" s="275" t="s">
        <v>418</v>
      </c>
      <c r="C6" s="276" t="s">
        <v>419</v>
      </c>
    </row>
    <row r="7" spans="2:3" ht="118.5" customHeight="1" x14ac:dyDescent="0.25">
      <c r="B7" s="277" t="s">
        <v>420</v>
      </c>
      <c r="C7" s="278" t="s">
        <v>421</v>
      </c>
    </row>
    <row r="8" spans="2:3" ht="81" x14ac:dyDescent="0.25">
      <c r="B8" s="277" t="s">
        <v>422</v>
      </c>
      <c r="C8" s="278" t="s">
        <v>423</v>
      </c>
    </row>
    <row r="9" spans="2:3" ht="40.5" x14ac:dyDescent="0.25">
      <c r="B9" s="277" t="s">
        <v>424</v>
      </c>
      <c r="C9" s="278" t="s">
        <v>425</v>
      </c>
    </row>
    <row r="10" spans="2:3" ht="27" x14ac:dyDescent="0.25">
      <c r="B10" s="277" t="s">
        <v>426</v>
      </c>
      <c r="C10" s="278" t="s">
        <v>427</v>
      </c>
    </row>
    <row r="11" spans="2:3" ht="54" x14ac:dyDescent="0.25">
      <c r="B11" s="277" t="s">
        <v>428</v>
      </c>
      <c r="C11" s="278" t="s">
        <v>429</v>
      </c>
    </row>
    <row r="12" spans="2:3" ht="54" x14ac:dyDescent="0.25">
      <c r="B12" s="277" t="s">
        <v>430</v>
      </c>
      <c r="C12" s="278" t="s">
        <v>431</v>
      </c>
    </row>
    <row r="13" spans="2:3" ht="94.5" x14ac:dyDescent="0.25">
      <c r="B13" s="277" t="s">
        <v>432</v>
      </c>
      <c r="C13" s="278" t="s">
        <v>433</v>
      </c>
    </row>
    <row r="14" spans="2:3" x14ac:dyDescent="0.25">
      <c r="B14" s="277" t="s">
        <v>434</v>
      </c>
      <c r="C14" s="279"/>
    </row>
    <row r="15" spans="2:3" ht="54" x14ac:dyDescent="0.25">
      <c r="B15" s="277" t="s">
        <v>435</v>
      </c>
      <c r="C15" s="278" t="s">
        <v>436</v>
      </c>
    </row>
    <row r="16" spans="2:3" ht="54" x14ac:dyDescent="0.25">
      <c r="B16" s="277" t="s">
        <v>437</v>
      </c>
      <c r="C16" s="278" t="s">
        <v>438</v>
      </c>
    </row>
    <row r="17" spans="2:3" ht="54" x14ac:dyDescent="0.25">
      <c r="B17" s="277" t="s">
        <v>439</v>
      </c>
      <c r="C17" s="278" t="s">
        <v>440</v>
      </c>
    </row>
    <row r="18" spans="2:3" ht="3" customHeight="1" x14ac:dyDescent="0.25">
      <c r="B18" s="277"/>
      <c r="C18" s="279"/>
    </row>
    <row r="19" spans="2:3" ht="40.5" x14ac:dyDescent="0.25">
      <c r="B19" s="277" t="s">
        <v>441</v>
      </c>
      <c r="C19" s="278" t="s">
        <v>442</v>
      </c>
    </row>
    <row r="20" spans="2:3" ht="27" x14ac:dyDescent="0.25">
      <c r="B20" s="277" t="s">
        <v>443</v>
      </c>
      <c r="C20" s="278" t="s">
        <v>444</v>
      </c>
    </row>
    <row r="21" spans="2:3" ht="54" x14ac:dyDescent="0.25">
      <c r="B21" s="277" t="s">
        <v>445</v>
      </c>
      <c r="C21" s="278" t="s">
        <v>446</v>
      </c>
    </row>
    <row r="22" spans="2:3" ht="54" x14ac:dyDescent="0.25">
      <c r="B22" s="277" t="s">
        <v>447</v>
      </c>
      <c r="C22" s="278" t="s">
        <v>448</v>
      </c>
    </row>
    <row r="23" spans="2:3" ht="40.5" x14ac:dyDescent="0.25">
      <c r="B23" s="277" t="s">
        <v>449</v>
      </c>
      <c r="C23" s="278" t="s">
        <v>450</v>
      </c>
    </row>
    <row r="24" spans="2:3" ht="40.5" x14ac:dyDescent="0.25">
      <c r="B24" s="277" t="s">
        <v>451</v>
      </c>
      <c r="C24" s="278" t="s">
        <v>452</v>
      </c>
    </row>
    <row r="25" spans="2:3" ht="54" x14ac:dyDescent="0.25">
      <c r="B25" s="277" t="s">
        <v>453</v>
      </c>
      <c r="C25" s="278" t="s">
        <v>454</v>
      </c>
    </row>
    <row r="26" spans="2:3" ht="27" x14ac:dyDescent="0.25">
      <c r="B26" s="277" t="s">
        <v>455</v>
      </c>
      <c r="C26" s="278" t="s">
        <v>456</v>
      </c>
    </row>
    <row r="27" spans="2:3" ht="108" x14ac:dyDescent="0.25">
      <c r="B27" s="277" t="s">
        <v>457</v>
      </c>
      <c r="C27" s="278" t="s">
        <v>458</v>
      </c>
    </row>
    <row r="28" spans="2:3" ht="94.5" x14ac:dyDescent="0.25">
      <c r="B28" s="277" t="s">
        <v>459</v>
      </c>
      <c r="C28" s="278" t="s">
        <v>460</v>
      </c>
    </row>
    <row r="29" spans="2:3" ht="67.5" x14ac:dyDescent="0.25">
      <c r="B29" s="277" t="s">
        <v>461</v>
      </c>
      <c r="C29" s="278" t="s">
        <v>462</v>
      </c>
    </row>
    <row r="30" spans="2:3" ht="54" x14ac:dyDescent="0.25">
      <c r="B30" s="277" t="s">
        <v>463</v>
      </c>
      <c r="C30" s="278" t="s">
        <v>464</v>
      </c>
    </row>
    <row r="31" spans="2:3" ht="40.5" x14ac:dyDescent="0.25">
      <c r="B31" s="277" t="s">
        <v>465</v>
      </c>
      <c r="C31" s="278" t="s">
        <v>466</v>
      </c>
    </row>
    <row r="32" spans="2:3" ht="40.5" x14ac:dyDescent="0.25">
      <c r="B32" s="277" t="s">
        <v>467</v>
      </c>
      <c r="C32" s="278" t="s">
        <v>468</v>
      </c>
    </row>
    <row r="33" spans="2:3" ht="27" x14ac:dyDescent="0.25">
      <c r="B33" s="277" t="s">
        <v>469</v>
      </c>
      <c r="C33" s="278" t="s">
        <v>470</v>
      </c>
    </row>
    <row r="34" spans="2:3" ht="40.5" x14ac:dyDescent="0.25">
      <c r="B34" s="277" t="s">
        <v>471</v>
      </c>
      <c r="C34" s="278" t="s">
        <v>472</v>
      </c>
    </row>
    <row r="35" spans="2:3" ht="40.5" x14ac:dyDescent="0.25">
      <c r="B35" s="277" t="s">
        <v>473</v>
      </c>
      <c r="C35" s="278" t="s">
        <v>474</v>
      </c>
    </row>
    <row r="36" spans="2:3" ht="27" x14ac:dyDescent="0.25">
      <c r="B36" s="277" t="s">
        <v>475</v>
      </c>
      <c r="C36" s="278" t="s">
        <v>476</v>
      </c>
    </row>
    <row r="37" spans="2:3" ht="40.5" x14ac:dyDescent="0.25">
      <c r="B37" s="277" t="s">
        <v>477</v>
      </c>
      <c r="C37" s="278" t="s">
        <v>478</v>
      </c>
    </row>
    <row r="38" spans="2:3" ht="27" x14ac:dyDescent="0.25">
      <c r="B38" s="280" t="s">
        <v>479</v>
      </c>
      <c r="C38" s="278" t="s">
        <v>480</v>
      </c>
    </row>
    <row r="39" spans="2:3" ht="148.5" x14ac:dyDescent="0.25">
      <c r="B39" s="280" t="s">
        <v>481</v>
      </c>
      <c r="C39" s="278" t="s">
        <v>482</v>
      </c>
    </row>
    <row r="40" spans="2:3" ht="94.5" x14ac:dyDescent="0.25">
      <c r="B40" s="277" t="s">
        <v>483</v>
      </c>
      <c r="C40" s="278" t="s">
        <v>484</v>
      </c>
    </row>
    <row r="41" spans="2:3" ht="27" x14ac:dyDescent="0.25">
      <c r="B41" s="277" t="s">
        <v>485</v>
      </c>
      <c r="C41" s="278" t="s">
        <v>486</v>
      </c>
    </row>
    <row r="42" spans="2:3" ht="81" x14ac:dyDescent="0.25">
      <c r="B42" s="277" t="s">
        <v>487</v>
      </c>
      <c r="C42" s="278" t="s">
        <v>488</v>
      </c>
    </row>
    <row r="43" spans="2:3" ht="81" x14ac:dyDescent="0.25">
      <c r="B43" s="277" t="s">
        <v>489</v>
      </c>
      <c r="C43" s="278" t="s">
        <v>490</v>
      </c>
    </row>
    <row r="44" spans="2:3" ht="54" x14ac:dyDescent="0.25">
      <c r="B44" s="277" t="s">
        <v>491</v>
      </c>
      <c r="C44" s="278" t="s">
        <v>492</v>
      </c>
    </row>
    <row r="45" spans="2:3" ht="27" x14ac:dyDescent="0.25">
      <c r="B45" s="277" t="s">
        <v>493</v>
      </c>
      <c r="C45" s="278" t="s">
        <v>494</v>
      </c>
    </row>
    <row r="46" spans="2:3" x14ac:dyDescent="0.25">
      <c r="B46" s="277" t="s">
        <v>495</v>
      </c>
      <c r="C46" s="279" t="s">
        <v>496</v>
      </c>
    </row>
    <row r="47" spans="2:3" x14ac:dyDescent="0.25">
      <c r="B47" s="277" t="s">
        <v>497</v>
      </c>
      <c r="C47" s="279" t="s">
        <v>98</v>
      </c>
    </row>
    <row r="48" spans="2:3" ht="40.5" x14ac:dyDescent="0.25">
      <c r="B48" s="277" t="s">
        <v>498</v>
      </c>
      <c r="C48" s="278" t="s">
        <v>499</v>
      </c>
    </row>
    <row r="49" spans="2:3" ht="27" x14ac:dyDescent="0.25">
      <c r="B49" s="277">
        <v>9</v>
      </c>
      <c r="C49" s="278" t="s">
        <v>500</v>
      </c>
    </row>
    <row r="50" spans="2:3" ht="67.5" x14ac:dyDescent="0.25">
      <c r="B50" s="277"/>
      <c r="C50" s="278" t="s">
        <v>501</v>
      </c>
    </row>
    <row r="51" spans="2:3" ht="94.5" x14ac:dyDescent="0.25">
      <c r="B51" s="277" t="s">
        <v>502</v>
      </c>
      <c r="C51" s="278" t="s">
        <v>503</v>
      </c>
    </row>
    <row r="52" spans="2:3" ht="67.5" x14ac:dyDescent="0.25">
      <c r="B52" s="277">
        <v>12</v>
      </c>
      <c r="C52" s="278" t="s">
        <v>504</v>
      </c>
    </row>
    <row r="53" spans="2:3" ht="108" x14ac:dyDescent="0.25">
      <c r="B53" s="277">
        <v>13</v>
      </c>
      <c r="C53" s="278" t="s">
        <v>505</v>
      </c>
    </row>
    <row r="54" spans="2:3" ht="108" x14ac:dyDescent="0.25">
      <c r="B54" s="280" t="s">
        <v>506</v>
      </c>
      <c r="C54" s="278" t="s">
        <v>507</v>
      </c>
    </row>
    <row r="55" spans="2:3" ht="67.5" x14ac:dyDescent="0.25">
      <c r="B55" s="280" t="s">
        <v>508</v>
      </c>
      <c r="C55" s="278" t="s">
        <v>509</v>
      </c>
    </row>
    <row r="56" spans="2:3" ht="40.5" x14ac:dyDescent="0.25">
      <c r="B56" s="277" t="s">
        <v>510</v>
      </c>
      <c r="C56" s="278" t="s">
        <v>511</v>
      </c>
    </row>
    <row r="57" spans="2:3" ht="40.5" x14ac:dyDescent="0.25">
      <c r="B57" s="277" t="s">
        <v>512</v>
      </c>
      <c r="C57" s="278" t="s">
        <v>513</v>
      </c>
    </row>
    <row r="58" spans="2:3" ht="40.5" x14ac:dyDescent="0.25">
      <c r="B58" s="277" t="s">
        <v>514</v>
      </c>
      <c r="C58" s="278" t="s">
        <v>515</v>
      </c>
    </row>
    <row r="59" spans="2:3" ht="140.25" customHeight="1" x14ac:dyDescent="0.25">
      <c r="B59" s="277" t="s">
        <v>516</v>
      </c>
      <c r="C59" s="278" t="s">
        <v>517</v>
      </c>
    </row>
    <row r="60" spans="2:3" x14ac:dyDescent="0.25">
      <c r="B60" s="277">
        <v>19</v>
      </c>
      <c r="C60" s="279" t="s">
        <v>518</v>
      </c>
    </row>
    <row r="61" spans="2:3" ht="68.25" thickBot="1" x14ac:dyDescent="0.3">
      <c r="B61" s="281">
        <v>9</v>
      </c>
      <c r="C61" s="282" t="s">
        <v>519</v>
      </c>
    </row>
    <row r="62" spans="2:3" ht="14.25" thickTop="1"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83"/>
  <sheetViews>
    <sheetView tabSelected="1" topLeftCell="B1" workbookViewId="0">
      <selection activeCell="B2" sqref="B2:J2"/>
    </sheetView>
  </sheetViews>
  <sheetFormatPr defaultRowHeight="13.5" x14ac:dyDescent="0.25"/>
  <cols>
    <col min="1" max="1" width="3.5703125" style="10" customWidth="1"/>
    <col min="2" max="2" width="11.28515625" style="11" customWidth="1"/>
    <col min="3" max="3" width="36.42578125" style="10" customWidth="1"/>
    <col min="4" max="4" width="14.5703125" style="10" customWidth="1"/>
    <col min="5" max="5" width="15.5703125" style="10" customWidth="1"/>
    <col min="6" max="6" width="19.28515625" style="10" customWidth="1"/>
    <col min="7" max="9" width="17.7109375" style="10" customWidth="1"/>
    <col min="10" max="10" width="16" style="10" customWidth="1"/>
    <col min="11" max="11" width="21.28515625" style="10" customWidth="1"/>
    <col min="12" max="16" width="16.140625" style="10" customWidth="1"/>
    <col min="17" max="17" width="16" style="10" customWidth="1"/>
    <col min="18" max="18" width="11.85546875" style="10" customWidth="1"/>
    <col min="19" max="16384" width="9.140625" style="10"/>
  </cols>
  <sheetData>
    <row r="1" spans="2:13" ht="14.25" thickBot="1" x14ac:dyDescent="0.3">
      <c r="B1" s="11" t="s">
        <v>15105</v>
      </c>
    </row>
    <row r="2" spans="2:13" ht="15.75" thickTop="1" x14ac:dyDescent="0.3">
      <c r="B2" s="371" t="s">
        <v>181</v>
      </c>
      <c r="C2" s="372"/>
      <c r="D2" s="372"/>
      <c r="E2" s="372"/>
      <c r="F2" s="372"/>
      <c r="G2" s="372"/>
      <c r="H2" s="372"/>
      <c r="I2" s="372"/>
      <c r="J2" s="373"/>
    </row>
    <row r="3" spans="2:13" ht="15" x14ac:dyDescent="0.3">
      <c r="B3" s="374" t="s">
        <v>180</v>
      </c>
      <c r="C3" s="375"/>
      <c r="D3" s="375"/>
      <c r="E3" s="375"/>
      <c r="F3" s="375"/>
      <c r="G3" s="375"/>
      <c r="H3" s="375"/>
      <c r="I3" s="375"/>
      <c r="J3" s="376"/>
    </row>
    <row r="4" spans="2:13" ht="15" x14ac:dyDescent="0.3">
      <c r="B4" s="374" t="s">
        <v>179</v>
      </c>
      <c r="C4" s="375"/>
      <c r="D4" s="375"/>
      <c r="E4" s="375"/>
      <c r="F4" s="375"/>
      <c r="G4" s="375"/>
      <c r="H4" s="375"/>
      <c r="I4" s="375"/>
      <c r="J4" s="376"/>
      <c r="L4" s="30"/>
      <c r="M4" s="10" t="s">
        <v>367</v>
      </c>
    </row>
    <row r="5" spans="2:13" s="18" customFormat="1" ht="15" x14ac:dyDescent="0.3">
      <c r="B5" s="69" t="s">
        <v>178</v>
      </c>
      <c r="C5" s="379" t="s">
        <v>177</v>
      </c>
      <c r="D5" s="379"/>
      <c r="E5" s="178"/>
      <c r="F5" s="178"/>
      <c r="G5" s="178"/>
      <c r="H5" s="178"/>
      <c r="I5" s="178"/>
      <c r="J5" s="179"/>
      <c r="L5" s="29"/>
      <c r="M5" s="10" t="s">
        <v>199</v>
      </c>
    </row>
    <row r="6" spans="2:13" ht="15" x14ac:dyDescent="0.3">
      <c r="B6" s="70">
        <v>1</v>
      </c>
      <c r="C6" s="368" t="s">
        <v>176</v>
      </c>
      <c r="D6" s="368"/>
      <c r="E6" s="377" t="s">
        <v>417</v>
      </c>
      <c r="F6" s="377"/>
      <c r="G6" s="377"/>
      <c r="H6" s="377"/>
      <c r="I6" s="377"/>
      <c r="J6" s="378"/>
      <c r="L6" s="42"/>
      <c r="M6" s="10" t="s">
        <v>198</v>
      </c>
    </row>
    <row r="7" spans="2:13" ht="15" x14ac:dyDescent="0.3">
      <c r="B7" s="70">
        <v>2</v>
      </c>
      <c r="C7" s="368" t="s">
        <v>175</v>
      </c>
      <c r="D7" s="368"/>
      <c r="E7" s="377"/>
      <c r="F7" s="377"/>
      <c r="G7" s="377"/>
      <c r="H7" s="377"/>
      <c r="I7" s="377"/>
      <c r="J7" s="378"/>
      <c r="L7" s="43"/>
      <c r="M7" s="10" t="s">
        <v>203</v>
      </c>
    </row>
    <row r="8" spans="2:13" ht="15" x14ac:dyDescent="0.3">
      <c r="B8" s="70" t="s">
        <v>174</v>
      </c>
      <c r="C8" s="368" t="s">
        <v>173</v>
      </c>
      <c r="D8" s="368"/>
      <c r="E8" s="369"/>
      <c r="F8" s="369"/>
      <c r="G8" s="369"/>
      <c r="H8" s="369"/>
      <c r="I8" s="369"/>
      <c r="J8" s="370"/>
      <c r="L8" s="302"/>
      <c r="M8" s="10" t="s">
        <v>385</v>
      </c>
    </row>
    <row r="9" spans="2:13" ht="15" x14ac:dyDescent="0.3">
      <c r="B9" s="70" t="s">
        <v>172</v>
      </c>
      <c r="C9" s="368" t="s">
        <v>171</v>
      </c>
      <c r="D9" s="368"/>
      <c r="E9" s="369"/>
      <c r="F9" s="369"/>
      <c r="G9" s="369"/>
      <c r="H9" s="369"/>
      <c r="I9" s="369"/>
      <c r="J9" s="370"/>
    </row>
    <row r="10" spans="2:13" x14ac:dyDescent="0.25">
      <c r="B10" s="171"/>
      <c r="C10" s="19"/>
      <c r="D10" s="19"/>
      <c r="E10" s="19"/>
      <c r="F10" s="19"/>
      <c r="G10" s="19"/>
      <c r="H10" s="19"/>
      <c r="I10" s="19"/>
      <c r="J10" s="71"/>
    </row>
    <row r="11" spans="2:13" s="14" customFormat="1" ht="14.25" thickBot="1" x14ac:dyDescent="0.3">
      <c r="B11" s="72"/>
      <c r="C11" s="44"/>
      <c r="D11" s="44"/>
      <c r="E11" s="44"/>
      <c r="F11" s="44"/>
      <c r="G11" s="44"/>
      <c r="H11" s="44"/>
      <c r="I11" s="44"/>
      <c r="J11" s="73"/>
    </row>
    <row r="12" spans="2:13" s="20" customFormat="1" ht="15.75" thickTop="1" x14ac:dyDescent="0.25">
      <c r="B12" s="253" t="s">
        <v>170</v>
      </c>
      <c r="C12" s="257" t="s">
        <v>193</v>
      </c>
      <c r="D12" s="257"/>
      <c r="E12" s="257"/>
      <c r="F12" s="257"/>
      <c r="G12" s="257"/>
      <c r="H12" s="257"/>
      <c r="I12" s="257"/>
      <c r="J12" s="258"/>
    </row>
    <row r="13" spans="2:13" ht="15" x14ac:dyDescent="0.25">
      <c r="B13" s="171"/>
      <c r="C13" s="341" t="s">
        <v>169</v>
      </c>
      <c r="D13" s="341"/>
      <c r="E13" s="341"/>
      <c r="F13" s="165" t="s">
        <v>17</v>
      </c>
      <c r="G13" s="165" t="s">
        <v>19</v>
      </c>
      <c r="H13" s="28" t="s">
        <v>372</v>
      </c>
      <c r="I13" s="165" t="s">
        <v>18</v>
      </c>
      <c r="J13" s="74" t="s">
        <v>36</v>
      </c>
    </row>
    <row r="14" spans="2:13" s="177" customFormat="1" ht="15" customHeight="1" x14ac:dyDescent="0.3">
      <c r="B14" s="169">
        <v>4</v>
      </c>
      <c r="C14" s="174" t="s">
        <v>196</v>
      </c>
      <c r="D14" s="174"/>
      <c r="E14" s="174"/>
      <c r="F14" s="174"/>
      <c r="G14" s="174"/>
      <c r="H14" s="174"/>
      <c r="I14" s="174"/>
      <c r="J14" s="175"/>
    </row>
    <row r="15" spans="2:13" x14ac:dyDescent="0.25">
      <c r="B15" s="75" t="s">
        <v>47</v>
      </c>
      <c r="C15" s="357" t="s">
        <v>168</v>
      </c>
      <c r="D15" s="357"/>
      <c r="E15" s="357"/>
      <c r="F15" s="195">
        <f>'GSTR-1'!X51+'GSTR-1'!X58-'GSTR-1'!X130+'GSTR-1'!X212</f>
        <v>11287887.23</v>
      </c>
      <c r="G15" s="195">
        <f>'GSTR-1'!X53+'GSTR-1'!X60-'GSTR-1'!X132+'GSTR-1'!X214</f>
        <v>1442422.61</v>
      </c>
      <c r="H15" s="195">
        <f>'GSTR-1'!X54+'GSTR-1'!X61-'GSTR-1'!X133+'GSTR-1'!X215</f>
        <v>1442422.61</v>
      </c>
      <c r="I15" s="195">
        <f>'GSTR-1'!X52+'GSTR-1'!X59-'GSTR-1'!X131+'GSTR-1'!X213</f>
        <v>117622.96</v>
      </c>
      <c r="J15" s="196">
        <f>'GSTR-1'!X55+'GSTR-1'!X62-'GSTR-1'!X134+'GSTR-1'!X216</f>
        <v>0</v>
      </c>
    </row>
    <row r="16" spans="2:13" x14ac:dyDescent="0.25">
      <c r="B16" s="75" t="s">
        <v>46</v>
      </c>
      <c r="C16" s="357" t="s">
        <v>167</v>
      </c>
      <c r="D16" s="357"/>
      <c r="E16" s="357"/>
      <c r="F16" s="195">
        <f>'GSTR-1'!X7</f>
        <v>230999649.66999999</v>
      </c>
      <c r="G16" s="195">
        <f>'GSTR-1'!X9</f>
        <v>26139155.879999999</v>
      </c>
      <c r="H16" s="195">
        <f>'GSTR-1'!X10</f>
        <v>26139155.879999999</v>
      </c>
      <c r="I16" s="195">
        <f>'GSTR-1'!X8</f>
        <v>1963730.18</v>
      </c>
      <c r="J16" s="196">
        <f>'GSTR-1'!X11</f>
        <v>0</v>
      </c>
    </row>
    <row r="17" spans="2:15" x14ac:dyDescent="0.25">
      <c r="B17" s="75" t="s">
        <v>57</v>
      </c>
      <c r="C17" s="357" t="s">
        <v>166</v>
      </c>
      <c r="D17" s="357"/>
      <c r="E17" s="357"/>
      <c r="F17" s="197">
        <f>'GSTR-1'!X65</f>
        <v>0</v>
      </c>
      <c r="G17" s="198">
        <v>0</v>
      </c>
      <c r="H17" s="198">
        <v>0</v>
      </c>
      <c r="I17" s="197">
        <f>'GSTR-1'!X66</f>
        <v>0</v>
      </c>
      <c r="J17" s="196">
        <f>'GSTR-1'!X67</f>
        <v>0</v>
      </c>
      <c r="K17" s="23"/>
    </row>
    <row r="18" spans="2:15" x14ac:dyDescent="0.25">
      <c r="B18" s="75" t="s">
        <v>69</v>
      </c>
      <c r="C18" s="357" t="s">
        <v>165</v>
      </c>
      <c r="D18" s="357"/>
      <c r="E18" s="357"/>
      <c r="F18" s="197">
        <f>'GSTR-1'!X21</f>
        <v>448078.83</v>
      </c>
      <c r="G18" s="198">
        <v>0</v>
      </c>
      <c r="H18" s="198">
        <v>0</v>
      </c>
      <c r="I18" s="197">
        <f>'GSTR-1'!X22</f>
        <v>123114.99</v>
      </c>
      <c r="J18" s="196">
        <f>'GSTR-1'!X23</f>
        <v>0</v>
      </c>
      <c r="K18" s="23"/>
    </row>
    <row r="19" spans="2:15" x14ac:dyDescent="0.25">
      <c r="B19" s="75" t="s">
        <v>67</v>
      </c>
      <c r="C19" s="357" t="s">
        <v>164</v>
      </c>
      <c r="D19" s="357"/>
      <c r="E19" s="357"/>
      <c r="F19" s="197">
        <f>'GSTR-1'!X37</f>
        <v>0</v>
      </c>
      <c r="G19" s="197">
        <f>'GSTR-1'!X39</f>
        <v>0</v>
      </c>
      <c r="H19" s="197">
        <f>'GSTR-1'!X40</f>
        <v>0</v>
      </c>
      <c r="I19" s="197">
        <f>'GSTR-1'!X38</f>
        <v>0</v>
      </c>
      <c r="J19" s="196">
        <f>'GSTR-1'!X41</f>
        <v>0</v>
      </c>
    </row>
    <row r="20" spans="2:15" ht="26.25" customHeight="1" x14ac:dyDescent="0.25">
      <c r="B20" s="75" t="s">
        <v>65</v>
      </c>
      <c r="C20" s="357" t="s">
        <v>163</v>
      </c>
      <c r="D20" s="357"/>
      <c r="E20" s="357"/>
      <c r="F20" s="197">
        <f>'GSTR-1'!X87+'GSTR-1'!X94-'GSTR-1'!X206</f>
        <v>2231595.7999999989</v>
      </c>
      <c r="G20" s="197">
        <f>'GSTR-1'!X89+'GSTR-1'!X96-'GSTR-1'!X208</f>
        <v>280088.34999999986</v>
      </c>
      <c r="H20" s="197">
        <f>'GSTR-1'!X90+'GSTR-1'!X97-'GSTR-1'!X209</f>
        <v>280088.34999999986</v>
      </c>
      <c r="I20" s="197">
        <f>'GSTR-1'!X88+'GSTR-1'!X95-'GSTR-1'!X207</f>
        <v>0</v>
      </c>
      <c r="J20" s="196">
        <f>'GSTR-1'!X91+'GSTR-1'!X98-'GSTR-1'!X210</f>
        <v>0</v>
      </c>
    </row>
    <row r="21" spans="2:15" x14ac:dyDescent="0.25">
      <c r="B21" s="75" t="s">
        <v>63</v>
      </c>
      <c r="C21" s="357" t="s">
        <v>162</v>
      </c>
      <c r="D21" s="357"/>
      <c r="E21" s="357"/>
      <c r="F21" s="197">
        <f>'GSTR-3B'!K26</f>
        <v>3672406</v>
      </c>
      <c r="G21" s="197">
        <f>'GSTR-3B'!K28</f>
        <v>119150</v>
      </c>
      <c r="H21" s="197">
        <f>'GSTR-3B'!K29</f>
        <v>119150</v>
      </c>
      <c r="I21" s="197">
        <f>'GSTR-3B'!K27</f>
        <v>0</v>
      </c>
      <c r="J21" s="196">
        <f>'GSTR-3B'!K30</f>
        <v>0</v>
      </c>
      <c r="L21" s="10" t="s">
        <v>15103</v>
      </c>
    </row>
    <row r="22" spans="2:15" s="18" customFormat="1" ht="15" x14ac:dyDescent="0.3">
      <c r="B22" s="77" t="s">
        <v>101</v>
      </c>
      <c r="C22" s="366" t="s">
        <v>161</v>
      </c>
      <c r="D22" s="366"/>
      <c r="E22" s="366"/>
      <c r="F22" s="199">
        <f>+ROUND(SUM(F15:F21),2)</f>
        <v>248639617.53</v>
      </c>
      <c r="G22" s="199">
        <f>+ROUND(SUM(G15:G21),2)</f>
        <v>27980816.84</v>
      </c>
      <c r="H22" s="199">
        <f>+ROUND(SUM(H15:H21),2)</f>
        <v>27980816.84</v>
      </c>
      <c r="I22" s="199">
        <f>+ROUND(SUM(I15:I21),2)</f>
        <v>2204468.13</v>
      </c>
      <c r="J22" s="200">
        <f>+ROUND(SUM(J15:J21),2)</f>
        <v>0</v>
      </c>
      <c r="L22" s="10"/>
      <c r="M22" s="10"/>
      <c r="N22" s="10"/>
      <c r="O22" s="10"/>
    </row>
    <row r="23" spans="2:15" ht="33.75" customHeight="1" x14ac:dyDescent="0.25">
      <c r="B23" s="70" t="s">
        <v>99</v>
      </c>
      <c r="C23" s="357" t="s">
        <v>160</v>
      </c>
      <c r="D23" s="357"/>
      <c r="E23" s="357"/>
      <c r="F23" s="195">
        <f>-SUM('GSTR-1'!X101,'GSTR-1'!X115,'GSTR-1'!X144,)</f>
        <v>-3754180.57</v>
      </c>
      <c r="G23" s="195">
        <f>-SUM('GSTR-1'!X103)</f>
        <v>-423727.54</v>
      </c>
      <c r="H23" s="195">
        <f>-SUM('GSTR-1'!X104)</f>
        <v>-423727.54</v>
      </c>
      <c r="I23" s="195">
        <f>-SUM('GSTR-1'!X102,'GSTR-1'!X116,'GSTR-1'!X145)</f>
        <v>-8652.02</v>
      </c>
      <c r="J23" s="196">
        <f>-SUM('GSTR-1'!X105,'GSTR-1'!X117,'GSTR-1'!X146)</f>
        <v>0</v>
      </c>
    </row>
    <row r="24" spans="2:15" ht="36" customHeight="1" x14ac:dyDescent="0.25">
      <c r="B24" s="70" t="s">
        <v>97</v>
      </c>
      <c r="C24" s="367" t="s">
        <v>159</v>
      </c>
      <c r="D24" s="367"/>
      <c r="E24" s="367"/>
      <c r="F24" s="195">
        <f>SUM('GSTR-1'!X160,'GSTR-1'!X174,'GSTR-1'!X196)</f>
        <v>0</v>
      </c>
      <c r="G24" s="195">
        <f>SUM('GSTR-1'!X162)</f>
        <v>0</v>
      </c>
      <c r="H24" s="195">
        <f>SUM('GSTR-1'!X163)</f>
        <v>0</v>
      </c>
      <c r="I24" s="195">
        <f>SUM('GSTR-1'!X161,'GSTR-1'!X175,'GSTR-1'!X197)</f>
        <v>0</v>
      </c>
      <c r="J24" s="196">
        <f>SUM('GSTR-1'!X164,'GSTR-1'!X176,'GSTR-1'!X198)</f>
        <v>0</v>
      </c>
    </row>
    <row r="25" spans="2:15" x14ac:dyDescent="0.25">
      <c r="B25" s="70" t="s">
        <v>95</v>
      </c>
      <c r="C25" s="357" t="s">
        <v>189</v>
      </c>
      <c r="D25" s="357"/>
      <c r="E25" s="357"/>
      <c r="F25" s="195">
        <f>SUMIFS('GSTR-1'!$X:$X,'GSTR-1'!$X:$X,"&gt;0",'GSTR-1'!$B:$B,"Taxable Value",'GSTR-1'!$A:$A,"&lt;&gt;*Credit*",'GSTR-1'!$A:$A,"*Amendments*")-SUMIFS('GSTR-1'!$X:$X,'GSTR-1'!$X:$X,"&lt;0",'GSTR-1'!$B:$B,"Taxable Value",'GSTR-1'!$A:$A,"*Credit*",'GSTR-1'!$A:$A,"*Amendments*")</f>
        <v>0</v>
      </c>
      <c r="G25" s="195">
        <f>SUMIFS('GSTR-1'!$X:$X,'GSTR-1'!$X:$X,"&gt;0",'GSTR-1'!$B:$B,"Central Tax",'GSTR-1'!$A:$A,"&lt;&gt;*Credit*",'GSTR-1'!$A:$A,"*Amendments*")-SUMIFS('GSTR-1'!$X:$X,'GSTR-1'!$X:$X,"&lt;0",'GSTR-1'!$B:$B,"Central Tax",'GSTR-1'!$A:$A,"*Credit*",'GSTR-1'!$A:$A,"*Amendments*")</f>
        <v>0</v>
      </c>
      <c r="H25" s="195">
        <f>SUMIFS('GSTR-1'!$X:$X,'GSTR-1'!$X:$X,"&gt;0",'GSTR-1'!$B:$B,"State/UT Tax",'GSTR-1'!$A:$A,"&lt;&gt;*Credit*",'GSTR-1'!$A:$A,"*Amendments*")-SUMIFS('GSTR-1'!$X:$X,'GSTR-1'!$X:$X,"&lt;0",'GSTR-1'!$B:$B,"State/UT Tax",'GSTR-1'!$A:$A,"*Credit*",'GSTR-1'!$A:$A,"*Amendments*")</f>
        <v>0</v>
      </c>
      <c r="I25" s="195">
        <f>SUMIFS('GSTR-1'!$X:$X,'GSTR-1'!$X:$X,"&gt;0",'GSTR-1'!$B:$B,"Integrated Tax",'GSTR-1'!$A:$A,"&lt;&gt;*Credit*",'GSTR-1'!$A:$A,"*Amendments*")-SUMIFS('GSTR-1'!$X:$X,'GSTR-1'!$X:$X,"&lt;0",'GSTR-1'!$B:$B,"Integrated Tax",'GSTR-1'!$A:$A,"*Credit*",'GSTR-1'!$A:$A,"*Amendments*")</f>
        <v>0</v>
      </c>
      <c r="J25" s="196">
        <f>SUMIFS('GSTR-1'!$X:$X,'GSTR-1'!$X:$X,"&gt;0",'GSTR-1'!$B:$B,"Cess",'GSTR-1'!$A:$A,"&lt;&gt;*Credit*",'GSTR-1'!$A:$A,"*Amendments*")-SUMIFS('GSTR-1'!$X:$X,'GSTR-1'!$X:$X,"&lt;0",'GSTR-1'!$B:$B,"Cess",'GSTR-1'!$A:$A,"*Credit*",'GSTR-1'!$A:$A,"*Amendments*")</f>
        <v>0</v>
      </c>
    </row>
    <row r="26" spans="2:15" x14ac:dyDescent="0.25">
      <c r="B26" s="70" t="s">
        <v>126</v>
      </c>
      <c r="C26" s="357" t="s">
        <v>158</v>
      </c>
      <c r="D26" s="357"/>
      <c r="E26" s="357"/>
      <c r="F26" s="218">
        <f>SUMIFS('GSTR-1'!$X:$X,'GSTR-1'!$X:$X,"&lt;0",'GSTR-1'!$B:$B,"Taxable Value",'GSTR-1'!$A:$A,"&lt;&gt;*Credit*",'GSTR-1'!$A:$A,"*Amendments*")-SUMIFS('GSTR-1'!$X:$X,'GSTR-1'!$X:$X,"&gt;0",'GSTR-1'!$B:$B,"Taxable Value",'GSTR-1'!$A:$A,"*Credit*",'GSTR-1'!$A:$A,"*Amendments*")</f>
        <v>0</v>
      </c>
      <c r="G26" s="218">
        <f>SUMIFS('GSTR-1'!$X:$X,'GSTR-1'!$X:$X,"&lt;0",'GSTR-1'!$B:$B,"Central Tax",'GSTR-1'!$A:$A,"&lt;&gt;*Credit*",'GSTR-1'!$A:$A,"*Amendments*")-SUMIFS('GSTR-1'!$X:$X,'GSTR-1'!$X:$X,"&gt;0",'GSTR-1'!$B:$B,"Central Tax",'GSTR-1'!$A:$A,"*Credit*",'GSTR-1'!$A:$A,"*Amendments*")</f>
        <v>0</v>
      </c>
      <c r="H26" s="218">
        <f>SUMIFS('GSTR-1'!$X:$X,'GSTR-1'!$X:$X,"&lt;0",'GSTR-1'!$B:$B,"State/UT Tax",'GSTR-1'!$A:$A,"&lt;&gt;*Credit*",'GSTR-1'!$A:$A,"*Amendments*")-SUMIFS('GSTR-1'!$X:$X,'GSTR-1'!$X:$X,"&gt;0",'GSTR-1'!$B:$B,"State/UT Tax",'GSTR-1'!$A:$A,"*Credit*",'GSTR-1'!$A:$A,"*Amendments*")</f>
        <v>0</v>
      </c>
      <c r="I26" s="218">
        <f>SUMIFS('GSTR-1'!$X:$X,'GSTR-1'!$X:$X,"&lt;0",'GSTR-1'!$B:$B,"Integrated Tax",'GSTR-1'!$A:$A,"&lt;&gt;*Credit*",'GSTR-1'!$A:$A,"*Amendments*")-SUMIFS('GSTR-1'!$X:$X,'GSTR-1'!$X:$X,"&gt;0",'GSTR-1'!$B:$B,"Integrated Tax",'GSTR-1'!$A:$A,"*Credit*",'GSTR-1'!$A:$A,"*Amendments*")</f>
        <v>0</v>
      </c>
      <c r="J26" s="219">
        <f>SUMIFS('GSTR-1'!$X:$X,'GSTR-1'!$X:$X,"&lt;0",'GSTR-1'!$B:$B,"Cess",'GSTR-1'!$A:$A,"&lt;&gt;*Credit*",'GSTR-1'!$A:$A,"*Amendments*")-SUMIFS('GSTR-1'!$X:$X,'GSTR-1'!$X:$X,"&gt;0",'GSTR-1'!$B:$B,"Cess",'GSTR-1'!$A:$A,"*Credit*",'GSTR-1'!$A:$A,"*Amendments*")</f>
        <v>0</v>
      </c>
    </row>
    <row r="27" spans="2:15" ht="15" x14ac:dyDescent="0.3">
      <c r="B27" s="77" t="s">
        <v>124</v>
      </c>
      <c r="C27" s="366" t="s">
        <v>157</v>
      </c>
      <c r="D27" s="366"/>
      <c r="E27" s="366"/>
      <c r="F27" s="201">
        <f>+ROUND(SUM(F23:F26),2)</f>
        <v>-3754180.57</v>
      </c>
      <c r="G27" s="201">
        <f>+ROUND(SUM(G23:G26),2)</f>
        <v>-423727.54</v>
      </c>
      <c r="H27" s="201">
        <f>+ROUND(SUM(H23:H26),2)</f>
        <v>-423727.54</v>
      </c>
      <c r="I27" s="201">
        <f>+ROUND(SUM(I23:I26),2)</f>
        <v>-8652.02</v>
      </c>
      <c r="J27" s="202">
        <f>+ROUND(SUM(J23:J26),2)</f>
        <v>0</v>
      </c>
    </row>
    <row r="28" spans="2:15" ht="15.75" thickBot="1" x14ac:dyDescent="0.35">
      <c r="B28" s="77" t="s">
        <v>122</v>
      </c>
      <c r="C28" s="364" t="s">
        <v>156</v>
      </c>
      <c r="D28" s="364"/>
      <c r="E28" s="364"/>
      <c r="F28" s="201">
        <f>ROUND(+F27+F22,2)</f>
        <v>244885436.96000001</v>
      </c>
      <c r="G28" s="201">
        <f>ROUND(+G27+G22,2)</f>
        <v>27557089.300000001</v>
      </c>
      <c r="H28" s="201">
        <f>ROUND(+H27+H22,2)</f>
        <v>27557089.300000001</v>
      </c>
      <c r="I28" s="201">
        <f>ROUND(+I27+I22,2)</f>
        <v>2195816.11</v>
      </c>
      <c r="J28" s="202">
        <f>ROUND(+J27+J22,2)</f>
        <v>0</v>
      </c>
      <c r="L28" s="10" t="s">
        <v>15103</v>
      </c>
    </row>
    <row r="29" spans="2:15" ht="15.75" thickTop="1" x14ac:dyDescent="0.3">
      <c r="B29" s="253">
        <v>5</v>
      </c>
      <c r="C29" s="340" t="s">
        <v>312</v>
      </c>
      <c r="D29" s="340"/>
      <c r="E29" s="340"/>
      <c r="F29" s="340"/>
      <c r="G29" s="340"/>
      <c r="H29" s="340"/>
      <c r="I29" s="340"/>
      <c r="J29" s="342"/>
    </row>
    <row r="30" spans="2:15" x14ac:dyDescent="0.25">
      <c r="B30" s="70" t="s">
        <v>47</v>
      </c>
      <c r="C30" s="324" t="s">
        <v>155</v>
      </c>
      <c r="D30" s="324"/>
      <c r="E30" s="324"/>
      <c r="F30" s="212">
        <f>'GSTR-1'!X70</f>
        <v>552000</v>
      </c>
      <c r="G30" s="213">
        <v>0</v>
      </c>
      <c r="H30" s="213">
        <v>0</v>
      </c>
      <c r="I30" s="213">
        <v>0</v>
      </c>
      <c r="J30" s="214">
        <v>0</v>
      </c>
    </row>
    <row r="31" spans="2:15" x14ac:dyDescent="0.25">
      <c r="B31" s="70" t="s">
        <v>46</v>
      </c>
      <c r="C31" s="324" t="s">
        <v>154</v>
      </c>
      <c r="D31" s="324"/>
      <c r="E31" s="324"/>
      <c r="F31" s="212">
        <f>'GSTR-1'!X26</f>
        <v>2879404.7</v>
      </c>
      <c r="G31" s="213">
        <v>0</v>
      </c>
      <c r="H31" s="213">
        <v>0</v>
      </c>
      <c r="I31" s="213">
        <v>0</v>
      </c>
      <c r="J31" s="214">
        <v>0</v>
      </c>
    </row>
    <row r="32" spans="2:15" x14ac:dyDescent="0.25">
      <c r="B32" s="70" t="s">
        <v>57</v>
      </c>
      <c r="C32" s="330" t="s">
        <v>153</v>
      </c>
      <c r="D32" s="330"/>
      <c r="E32" s="330"/>
      <c r="F32" s="212">
        <v>0</v>
      </c>
      <c r="G32" s="213">
        <v>0</v>
      </c>
      <c r="H32" s="213">
        <v>0</v>
      </c>
      <c r="I32" s="213">
        <v>0</v>
      </c>
      <c r="J32" s="214">
        <v>0</v>
      </c>
      <c r="K32" s="10" t="s">
        <v>374</v>
      </c>
    </row>
    <row r="33" spans="2:17" x14ac:dyDescent="0.25">
      <c r="B33" s="70" t="s">
        <v>69</v>
      </c>
      <c r="C33" s="324" t="s">
        <v>152</v>
      </c>
      <c r="D33" s="324"/>
      <c r="E33" s="324"/>
      <c r="F33" s="212">
        <f>'GSTR-1'!X225+'GSTR-1'!X227</f>
        <v>0</v>
      </c>
      <c r="G33" s="213">
        <v>0</v>
      </c>
      <c r="H33" s="213">
        <v>0</v>
      </c>
      <c r="I33" s="213">
        <v>0</v>
      </c>
      <c r="J33" s="214">
        <v>0</v>
      </c>
    </row>
    <row r="34" spans="2:17" x14ac:dyDescent="0.25">
      <c r="B34" s="70" t="s">
        <v>67</v>
      </c>
      <c r="C34" s="324" t="s">
        <v>151</v>
      </c>
      <c r="D34" s="324"/>
      <c r="E34" s="324"/>
      <c r="F34" s="212">
        <f>'GSTR-1'!X81+'GSTR-1'!X84</f>
        <v>0</v>
      </c>
      <c r="G34" s="213">
        <v>0</v>
      </c>
      <c r="H34" s="213">
        <v>0</v>
      </c>
      <c r="I34" s="213">
        <v>0</v>
      </c>
      <c r="J34" s="214">
        <v>0</v>
      </c>
    </row>
    <row r="35" spans="2:17" x14ac:dyDescent="0.25">
      <c r="B35" s="70" t="s">
        <v>65</v>
      </c>
      <c r="C35" s="324" t="s">
        <v>150</v>
      </c>
      <c r="D35" s="324"/>
      <c r="E35" s="324"/>
      <c r="F35" s="212">
        <f>'GSTR-1'!X230+'GSTR-1'!X232</f>
        <v>1104000</v>
      </c>
      <c r="G35" s="213">
        <v>0</v>
      </c>
      <c r="H35" s="213">
        <v>0</v>
      </c>
      <c r="I35" s="213">
        <v>0</v>
      </c>
      <c r="J35" s="214">
        <v>0</v>
      </c>
    </row>
    <row r="36" spans="2:17" s="18" customFormat="1" ht="15" x14ac:dyDescent="0.3">
      <c r="B36" s="77" t="s">
        <v>63</v>
      </c>
      <c r="C36" s="364" t="s">
        <v>149</v>
      </c>
      <c r="D36" s="365"/>
      <c r="E36" s="365"/>
      <c r="F36" s="215">
        <f>+ROUND(SUM(F30:F35),2)</f>
        <v>4535404.7</v>
      </c>
      <c r="G36" s="213">
        <v>0</v>
      </c>
      <c r="H36" s="213">
        <v>0</v>
      </c>
      <c r="I36" s="213">
        <v>0</v>
      </c>
      <c r="J36" s="214">
        <v>0</v>
      </c>
    </row>
    <row r="37" spans="2:17" x14ac:dyDescent="0.25">
      <c r="B37" s="70" t="s">
        <v>101</v>
      </c>
      <c r="C37" s="357" t="s">
        <v>148</v>
      </c>
      <c r="D37" s="357"/>
      <c r="E37" s="357"/>
      <c r="F37" s="212">
        <f>-SUM('GSTR-1'!X120,'GSTR-1'!X149)</f>
        <v>0</v>
      </c>
      <c r="G37" s="213">
        <v>0</v>
      </c>
      <c r="H37" s="213">
        <v>0</v>
      </c>
      <c r="I37" s="213">
        <v>0</v>
      </c>
      <c r="J37" s="214">
        <v>0</v>
      </c>
    </row>
    <row r="38" spans="2:17" x14ac:dyDescent="0.25">
      <c r="B38" s="70" t="s">
        <v>99</v>
      </c>
      <c r="C38" s="357" t="s">
        <v>147</v>
      </c>
      <c r="D38" s="357"/>
      <c r="E38" s="357"/>
      <c r="F38" s="212">
        <f>SUM('GSTR-1'!X179,'GSTR-1'!X190,)</f>
        <v>0</v>
      </c>
      <c r="G38" s="213">
        <v>0</v>
      </c>
      <c r="H38" s="213">
        <v>0</v>
      </c>
      <c r="I38" s="213">
        <v>0</v>
      </c>
      <c r="J38" s="214">
        <v>0</v>
      </c>
    </row>
    <row r="39" spans="2:17" x14ac:dyDescent="0.25">
      <c r="B39" s="70" t="s">
        <v>97</v>
      </c>
      <c r="C39" s="357" t="s">
        <v>146</v>
      </c>
      <c r="D39" s="357"/>
      <c r="E39" s="357"/>
      <c r="F39" s="212">
        <v>0</v>
      </c>
      <c r="G39" s="213">
        <v>0</v>
      </c>
      <c r="H39" s="213">
        <v>0</v>
      </c>
      <c r="I39" s="213">
        <v>0</v>
      </c>
      <c r="J39" s="214">
        <v>0</v>
      </c>
      <c r="K39" s="10" t="s">
        <v>374</v>
      </c>
    </row>
    <row r="40" spans="2:17" x14ac:dyDescent="0.25">
      <c r="B40" s="70" t="s">
        <v>95</v>
      </c>
      <c r="C40" s="357" t="s">
        <v>145</v>
      </c>
      <c r="D40" s="357"/>
      <c r="E40" s="357"/>
      <c r="F40" s="212">
        <v>0</v>
      </c>
      <c r="G40" s="213">
        <v>0</v>
      </c>
      <c r="H40" s="213">
        <v>0</v>
      </c>
      <c r="I40" s="213">
        <v>0</v>
      </c>
      <c r="J40" s="214">
        <v>0</v>
      </c>
      <c r="K40" s="10" t="s">
        <v>374</v>
      </c>
    </row>
    <row r="41" spans="2:17" s="18" customFormat="1" ht="15" x14ac:dyDescent="0.3">
      <c r="B41" s="77" t="s">
        <v>126</v>
      </c>
      <c r="C41" s="361" t="s">
        <v>144</v>
      </c>
      <c r="D41" s="361"/>
      <c r="E41" s="361"/>
      <c r="F41" s="215">
        <f>+ROUND(SUM(F37:F40),2)</f>
        <v>0</v>
      </c>
      <c r="G41" s="216">
        <v>0</v>
      </c>
      <c r="H41" s="216">
        <v>0</v>
      </c>
      <c r="I41" s="216">
        <v>0</v>
      </c>
      <c r="J41" s="217">
        <v>0</v>
      </c>
    </row>
    <row r="42" spans="2:17" s="18" customFormat="1" ht="15" x14ac:dyDescent="0.3">
      <c r="B42" s="77" t="s">
        <v>124</v>
      </c>
      <c r="C42" s="361" t="s">
        <v>143</v>
      </c>
      <c r="D42" s="361"/>
      <c r="E42" s="361"/>
      <c r="F42" s="56">
        <f>ROUND(+F36+F41,2)</f>
        <v>4535404.7</v>
      </c>
      <c r="G42" s="216">
        <v>0</v>
      </c>
      <c r="H42" s="216">
        <v>0</v>
      </c>
      <c r="I42" s="216">
        <v>0</v>
      </c>
      <c r="J42" s="217">
        <v>0</v>
      </c>
      <c r="K42" s="177"/>
      <c r="L42" s="177"/>
      <c r="M42" s="177"/>
      <c r="N42" s="177"/>
      <c r="O42" s="177"/>
      <c r="P42" s="177"/>
      <c r="Q42" s="177"/>
    </row>
    <row r="43" spans="2:17" s="18" customFormat="1" ht="15" x14ac:dyDescent="0.3">
      <c r="B43" s="77" t="s">
        <v>122</v>
      </c>
      <c r="C43" s="361" t="s">
        <v>142</v>
      </c>
      <c r="D43" s="361"/>
      <c r="E43" s="361"/>
      <c r="F43" s="56">
        <f>ROUND(+F28+F42-F21,2)</f>
        <v>245748435.66</v>
      </c>
      <c r="G43" s="56">
        <f>ROUND(+G28+G42-G21,2)</f>
        <v>27437939.300000001</v>
      </c>
      <c r="H43" s="56">
        <f>ROUND(+H28+H42-H21,2)</f>
        <v>27437939.300000001</v>
      </c>
      <c r="I43" s="56">
        <f>ROUND(+I28+I42-I21,2)</f>
        <v>2195816.11</v>
      </c>
      <c r="J43" s="90">
        <f>ROUND(+J28+J42-J21,2)</f>
        <v>0</v>
      </c>
      <c r="L43" s="10" t="s">
        <v>15103</v>
      </c>
      <c r="M43" s="51"/>
      <c r="N43" s="51"/>
      <c r="O43" s="51"/>
      <c r="P43" s="51"/>
      <c r="Q43" s="51"/>
    </row>
    <row r="44" spans="2:17" ht="14.25" thickBot="1" x14ac:dyDescent="0.3">
      <c r="B44" s="70"/>
      <c r="J44" s="81"/>
      <c r="K44" s="21"/>
      <c r="L44" s="22"/>
      <c r="M44" s="22"/>
      <c r="N44" s="22"/>
      <c r="O44" s="22"/>
      <c r="P44" s="22"/>
      <c r="Q44" s="22"/>
    </row>
    <row r="45" spans="2:17" s="18" customFormat="1" ht="15.75" thickTop="1" x14ac:dyDescent="0.3">
      <c r="B45" s="253" t="s">
        <v>141</v>
      </c>
      <c r="C45" s="257" t="s">
        <v>194</v>
      </c>
      <c r="D45" s="257"/>
      <c r="E45" s="257"/>
      <c r="F45" s="257"/>
      <c r="G45" s="257"/>
      <c r="H45" s="257"/>
      <c r="I45" s="257"/>
      <c r="J45" s="258"/>
    </row>
    <row r="46" spans="2:17" s="18" customFormat="1" ht="15" x14ac:dyDescent="0.3">
      <c r="B46" s="69"/>
      <c r="C46" s="341" t="s">
        <v>50</v>
      </c>
      <c r="D46" s="341"/>
      <c r="E46" s="341"/>
      <c r="F46" s="165" t="s">
        <v>1</v>
      </c>
      <c r="G46" s="165" t="s">
        <v>19</v>
      </c>
      <c r="H46" s="165" t="s">
        <v>372</v>
      </c>
      <c r="I46" s="165" t="s">
        <v>18</v>
      </c>
      <c r="J46" s="74" t="s">
        <v>36</v>
      </c>
    </row>
    <row r="47" spans="2:17" s="18" customFormat="1" ht="15" x14ac:dyDescent="0.3">
      <c r="B47" s="169">
        <v>6</v>
      </c>
      <c r="C47" s="164" t="s">
        <v>195</v>
      </c>
      <c r="D47" s="164"/>
      <c r="E47" s="164"/>
      <c r="F47" s="164"/>
      <c r="G47" s="164"/>
      <c r="H47" s="164"/>
      <c r="I47" s="164"/>
      <c r="J47" s="166"/>
      <c r="N47" s="18" t="s">
        <v>363</v>
      </c>
      <c r="O47" s="18" t="s">
        <v>364</v>
      </c>
      <c r="P47" s="18" t="s">
        <v>365</v>
      </c>
      <c r="Q47" s="18" t="s">
        <v>366</v>
      </c>
    </row>
    <row r="48" spans="2:17" ht="33" customHeight="1" x14ac:dyDescent="0.3">
      <c r="B48" s="70" t="s">
        <v>47</v>
      </c>
      <c r="C48" s="354" t="s">
        <v>140</v>
      </c>
      <c r="D48" s="354"/>
      <c r="E48" s="354"/>
      <c r="F48" s="354"/>
      <c r="G48" s="199">
        <f>SUM('GSTR-3B'!K43,'GSTR-3B'!K48,'GSTR-3B'!K53)</f>
        <v>2396351</v>
      </c>
      <c r="H48" s="199">
        <f>SUM('GSTR-3B'!K44,'GSTR-3B'!K49,'GSTR-3B'!K54)</f>
        <v>2396351</v>
      </c>
      <c r="I48" s="199">
        <f>SUM('GSTR-3B'!K36,'GSTR-3B'!K39,'GSTR-3B'!K42,'GSTR-3B'!K47,'GSTR-3B'!K52)</f>
        <v>39858565</v>
      </c>
      <c r="J48" s="200">
        <f>SUM('GSTR-3B'!K37,'GSTR-3B'!K40,'GSTR-3B'!K45,'GSTR-3B'!K50,'GSTR-3B'!K55)</f>
        <v>0</v>
      </c>
    </row>
    <row r="49" spans="2:17" ht="13.5" customHeight="1" x14ac:dyDescent="0.25">
      <c r="B49" s="363" t="s">
        <v>46</v>
      </c>
      <c r="C49" s="357" t="s">
        <v>139</v>
      </c>
      <c r="D49" s="357"/>
      <c r="E49" s="357"/>
      <c r="F49" s="24" t="s">
        <v>134</v>
      </c>
      <c r="G49" s="218">
        <f>SUMIFS('ITC Annexure'!D:D,'ITC Annexure'!$A:$A,"All other ITC",'ITC Annexure'!$B:$B,'GSTR 9-AR'!$F49)</f>
        <v>0</v>
      </c>
      <c r="H49" s="218">
        <f>SUMIFS('ITC Annexure'!E:E,'ITC Annexure'!$A:$A,"All other ITC",'ITC Annexure'!$B:$B,'GSTR 9-AR'!$F49)</f>
        <v>0</v>
      </c>
      <c r="I49" s="218">
        <f>SUMIFS('ITC Annexure'!C:C,'ITC Annexure'!$A:$A,"All other ITC",'ITC Annexure'!$B:$B,'GSTR 9-AR'!$F49)</f>
        <v>0</v>
      </c>
      <c r="J49" s="219">
        <f>SUMIFS('ITC Annexure'!F:F,'ITC Annexure'!$A:$A,"All other ITC",'ITC Annexure'!$B:$B,'GSTR 9-AR'!$F49)</f>
        <v>0</v>
      </c>
      <c r="M49" s="10" t="s">
        <v>369</v>
      </c>
      <c r="N49" s="23">
        <f>'GSTR-3B'!K52-SUM(I49:I51)</f>
        <v>39323377</v>
      </c>
      <c r="O49" s="23">
        <f>'GSTR-3B'!K53-SUM(G49:G51)</f>
        <v>2396351</v>
      </c>
      <c r="P49" s="23">
        <f>'GSTR-3B'!K54-SUM(H49:H51)</f>
        <v>2396351</v>
      </c>
      <c r="Q49" s="23">
        <f>'GSTR-3B'!K55-SUM(J49:J51)</f>
        <v>0</v>
      </c>
    </row>
    <row r="50" spans="2:17" x14ac:dyDescent="0.25">
      <c r="B50" s="363"/>
      <c r="C50" s="357"/>
      <c r="D50" s="357"/>
      <c r="E50" s="357"/>
      <c r="F50" s="24" t="s">
        <v>133</v>
      </c>
      <c r="G50" s="218">
        <f>SUMIFS('ITC Annexure'!D:D,'ITC Annexure'!$A:$A,"All other ITC",'ITC Annexure'!$B:$B,'GSTR 9-AR'!$F50)</f>
        <v>0</v>
      </c>
      <c r="H50" s="218">
        <f>SUMIFS('ITC Annexure'!E:E,'ITC Annexure'!$A:$A,"All other ITC",'ITC Annexure'!$B:$B,'GSTR 9-AR'!$F50)</f>
        <v>0</v>
      </c>
      <c r="I50" s="218">
        <f>SUMIFS('ITC Annexure'!C:C,'ITC Annexure'!$A:$A,"All other ITC",'ITC Annexure'!$B:$B,'GSTR 9-AR'!$F50)</f>
        <v>0</v>
      </c>
      <c r="J50" s="219">
        <f>SUMIFS('ITC Annexure'!F:F,'ITC Annexure'!$A:$A,"All other ITC",'ITC Annexure'!$B:$B,'GSTR 9-AR'!$F50)</f>
        <v>0</v>
      </c>
    </row>
    <row r="51" spans="2:17" x14ac:dyDescent="0.25">
      <c r="B51" s="363"/>
      <c r="C51" s="357"/>
      <c r="D51" s="357"/>
      <c r="E51" s="357"/>
      <c r="F51" s="24" t="s">
        <v>136</v>
      </c>
      <c r="G51" s="218">
        <f>SUMIFS('ITC Annexure'!D:D,'ITC Annexure'!$A:$A,"All other ITC",'ITC Annexure'!$B:$B,'GSTR 9-AR'!$F51)</f>
        <v>0</v>
      </c>
      <c r="H51" s="218">
        <f>SUMIFS('ITC Annexure'!E:E,'ITC Annexure'!$A:$A,"All other ITC",'ITC Annexure'!$B:$B,'GSTR 9-AR'!$F51)</f>
        <v>0</v>
      </c>
      <c r="I51" s="218">
        <f>SUMIFS('ITC Annexure'!C:C,'ITC Annexure'!$A:$A,"All other ITC",'ITC Annexure'!$B:$B,'GSTR 9-AR'!$F51)</f>
        <v>0</v>
      </c>
      <c r="J51" s="219">
        <f>SUMIFS('ITC Annexure'!F:F,'ITC Annexure'!$A:$A,"All other ITC",'ITC Annexure'!$B:$B,'GSTR 9-AR'!$F51)</f>
        <v>0</v>
      </c>
      <c r="M51" s="25"/>
    </row>
    <row r="52" spans="2:17" ht="15" x14ac:dyDescent="0.3">
      <c r="B52" s="252"/>
      <c r="C52" s="362"/>
      <c r="D52" s="362"/>
      <c r="E52" s="362"/>
      <c r="F52" s="262" t="s">
        <v>388</v>
      </c>
      <c r="G52" s="250">
        <f>'GSTR-3B'!K53</f>
        <v>2396351</v>
      </c>
      <c r="H52" s="250">
        <f>'GSTR-3B'!K54</f>
        <v>2396351</v>
      </c>
      <c r="I52" s="250">
        <f>'GSTR-3B'!K52</f>
        <v>39323377</v>
      </c>
      <c r="J52" s="251">
        <f>'GSTR-3B'!K55</f>
        <v>0</v>
      </c>
      <c r="M52" s="25"/>
    </row>
    <row r="53" spans="2:17" x14ac:dyDescent="0.25">
      <c r="B53" s="363" t="s">
        <v>57</v>
      </c>
      <c r="C53" s="357" t="s">
        <v>138</v>
      </c>
      <c r="D53" s="357"/>
      <c r="E53" s="357"/>
      <c r="F53" s="24" t="s">
        <v>134</v>
      </c>
      <c r="G53" s="218">
        <f>SUMIFS('ITC Annexure'!D:D,'ITC Annexure'!$A:$A,"URD",'ITC Annexure'!$B:$B,'GSTR 9-AR'!$F53)</f>
        <v>0</v>
      </c>
      <c r="H53" s="218">
        <f>SUMIFS('ITC Annexure'!E:E,'ITC Annexure'!$A:$A,"URD",'ITC Annexure'!$B:$B,'GSTR 9-AR'!$F53)</f>
        <v>0</v>
      </c>
      <c r="I53" s="218">
        <f>SUMIFS('ITC Annexure'!C:C,'ITC Annexure'!$A:$A,"URD",'ITC Annexure'!$B:$B,'GSTR 9-AR'!$F53)</f>
        <v>0</v>
      </c>
      <c r="J53" s="219">
        <f>SUMIFS('ITC Annexure'!F:F,'ITC Annexure'!$A:$A,"URD",'ITC Annexure'!$B:$B,'GSTR 9-AR'!$F53)</f>
        <v>0</v>
      </c>
      <c r="M53" s="10" t="s">
        <v>369</v>
      </c>
      <c r="N53" s="23">
        <f>'GSTR-3B'!K42-SUM(I53:I58)</f>
        <v>0</v>
      </c>
      <c r="O53" s="23">
        <f>'GSTR-3B'!K43-SUM(G53:G58)</f>
        <v>0</v>
      </c>
      <c r="P53" s="23">
        <f>'GSTR-3B'!K44-SUM(H53:H58)</f>
        <v>0</v>
      </c>
      <c r="Q53" s="23">
        <f>'GSTR-3B'!K45-SUM(J53:J58)</f>
        <v>0</v>
      </c>
    </row>
    <row r="54" spans="2:17" x14ac:dyDescent="0.25">
      <c r="B54" s="363"/>
      <c r="C54" s="357"/>
      <c r="D54" s="357"/>
      <c r="E54" s="357"/>
      <c r="F54" s="24" t="s">
        <v>133</v>
      </c>
      <c r="G54" s="218">
        <f>SUMIFS('ITC Annexure'!D:D,'ITC Annexure'!$A:$A,"URD",'ITC Annexure'!$B:$B,'GSTR 9-AR'!$F54)</f>
        <v>0</v>
      </c>
      <c r="H54" s="218">
        <f>SUMIFS('ITC Annexure'!E:E,'ITC Annexure'!$A:$A,"URD",'ITC Annexure'!$B:$B,'GSTR 9-AR'!$F54)</f>
        <v>0</v>
      </c>
      <c r="I54" s="218">
        <f>SUMIFS('ITC Annexure'!C:C,'ITC Annexure'!$A:$A,"URD",'ITC Annexure'!$B:$B,'GSTR 9-AR'!$F54)</f>
        <v>0</v>
      </c>
      <c r="J54" s="219">
        <f>SUMIFS('ITC Annexure'!F:F,'ITC Annexure'!$A:$A,"URD",'ITC Annexure'!$B:$B,'GSTR 9-AR'!$F54)</f>
        <v>0</v>
      </c>
      <c r="M54" s="10" t="s">
        <v>362</v>
      </c>
    </row>
    <row r="55" spans="2:17" x14ac:dyDescent="0.25">
      <c r="B55" s="363"/>
      <c r="C55" s="357"/>
      <c r="D55" s="357"/>
      <c r="E55" s="357"/>
      <c r="F55" s="24" t="s">
        <v>136</v>
      </c>
      <c r="G55" s="218">
        <f>SUMIFS('ITC Annexure'!D:D,'ITC Annexure'!$A:$A,"URD",'ITC Annexure'!$B:$B,'GSTR 9-AR'!$F55)</f>
        <v>0</v>
      </c>
      <c r="H55" s="218">
        <f>SUMIFS('ITC Annexure'!E:E,'ITC Annexure'!$A:$A,"URD",'ITC Annexure'!$B:$B,'GSTR 9-AR'!$F55)</f>
        <v>0</v>
      </c>
      <c r="I55" s="218">
        <f>SUMIFS('ITC Annexure'!C:C,'ITC Annexure'!$A:$A,"URD",'ITC Annexure'!$B:$B,'GSTR 9-AR'!$F55)</f>
        <v>0</v>
      </c>
      <c r="J55" s="219">
        <f>SUMIFS('ITC Annexure'!F:F,'ITC Annexure'!$A:$A,"URD",'ITC Annexure'!$B:$B,'GSTR 9-AR'!$F55)</f>
        <v>0</v>
      </c>
    </row>
    <row r="56" spans="2:17" x14ac:dyDescent="0.25">
      <c r="B56" s="363" t="s">
        <v>69</v>
      </c>
      <c r="C56" s="357" t="s">
        <v>137</v>
      </c>
      <c r="D56" s="357"/>
      <c r="E56" s="357"/>
      <c r="F56" s="24" t="s">
        <v>134</v>
      </c>
      <c r="G56" s="218">
        <f>SUMIFS('ITC Annexure'!D:D,'ITC Annexure'!$A:$A,"RCM Domestic",'ITC Annexure'!$B:$B,'GSTR 9-AR'!$F56)</f>
        <v>0</v>
      </c>
      <c r="H56" s="218">
        <f>SUMIFS('ITC Annexure'!E:E,'ITC Annexure'!$A:$A,"RCM Domestic",'ITC Annexure'!$B:$B,'GSTR 9-AR'!$F56)</f>
        <v>0</v>
      </c>
      <c r="I56" s="218">
        <f>SUMIFS('ITC Annexure'!C:C,'ITC Annexure'!$A:$A,"RCM Domestic",'ITC Annexure'!$B:$B,'GSTR 9-AR'!$F56)</f>
        <v>0</v>
      </c>
      <c r="J56" s="219">
        <f>SUMIFS('ITC Annexure'!F:F,'ITC Annexure'!$A:$A,"RCM Domestic",'ITC Annexure'!$B:$B,'GSTR 9-AR'!$F56)</f>
        <v>0</v>
      </c>
      <c r="Q56" s="23">
        <f>'GSTR-3B'!K45</f>
        <v>0</v>
      </c>
    </row>
    <row r="57" spans="2:17" x14ac:dyDescent="0.25">
      <c r="B57" s="363"/>
      <c r="C57" s="357"/>
      <c r="D57" s="357"/>
      <c r="E57" s="357"/>
      <c r="F57" s="24" t="s">
        <v>133</v>
      </c>
      <c r="G57" s="218">
        <f>SUMIFS('ITC Annexure'!D:D,'ITC Annexure'!$A:$A,"RCM Domestic",'ITC Annexure'!$B:$B,'GSTR 9-AR'!$F57)</f>
        <v>0</v>
      </c>
      <c r="H57" s="218">
        <f>SUMIFS('ITC Annexure'!E:E,'ITC Annexure'!$A:$A,"RCM Domestic",'ITC Annexure'!$B:$B,'GSTR 9-AR'!$F57)</f>
        <v>0</v>
      </c>
      <c r="I57" s="218">
        <f>SUMIFS('ITC Annexure'!C:C,'ITC Annexure'!$A:$A,"RCM Domestic",'ITC Annexure'!$B:$B,'GSTR 9-AR'!$F57)</f>
        <v>0</v>
      </c>
      <c r="J57" s="219">
        <f>SUMIFS('ITC Annexure'!F:F,'ITC Annexure'!$A:$A,"RCM Domestic",'ITC Annexure'!$B:$B,'GSTR 9-AR'!$F57)</f>
        <v>0</v>
      </c>
    </row>
    <row r="58" spans="2:17" x14ac:dyDescent="0.25">
      <c r="B58" s="363"/>
      <c r="C58" s="357"/>
      <c r="D58" s="357"/>
      <c r="E58" s="357"/>
      <c r="F58" s="24" t="s">
        <v>136</v>
      </c>
      <c r="G58" s="218">
        <f>SUMIFS('ITC Annexure'!D:D,'ITC Annexure'!$A:$A,"RCM Domestic",'ITC Annexure'!$B:$B,'GSTR 9-AR'!$F58)</f>
        <v>0</v>
      </c>
      <c r="H58" s="218">
        <f>SUMIFS('ITC Annexure'!E:E,'ITC Annexure'!$A:$A,"RCM Domestic",'ITC Annexure'!$B:$B,'GSTR 9-AR'!$F58)</f>
        <v>0</v>
      </c>
      <c r="I58" s="218">
        <f>SUMIFS('ITC Annexure'!C:C,'ITC Annexure'!$A:$A,"RCM Domestic",'ITC Annexure'!$B:$B,'GSTR 9-AR'!$F58)</f>
        <v>0</v>
      </c>
      <c r="J58" s="219">
        <f>SUMIFS('ITC Annexure'!F:F,'ITC Annexure'!$A:$A,"RCM Domestic",'ITC Annexure'!$B:$B,'GSTR 9-AR'!$F58)</f>
        <v>0</v>
      </c>
    </row>
    <row r="59" spans="2:17" ht="15" x14ac:dyDescent="0.3">
      <c r="B59" s="252"/>
      <c r="C59" s="362" t="s">
        <v>386</v>
      </c>
      <c r="D59" s="362"/>
      <c r="E59" s="362"/>
      <c r="F59" s="262" t="s">
        <v>388</v>
      </c>
      <c r="G59" s="250">
        <f>'GSTR-3B'!K43</f>
        <v>0</v>
      </c>
      <c r="H59" s="250">
        <f>'GSTR-3B'!K44</f>
        <v>0</v>
      </c>
      <c r="I59" s="250">
        <f>'GSTR-3B'!K42</f>
        <v>0</v>
      </c>
      <c r="J59" s="251">
        <f>'GSTR-3B'!K45</f>
        <v>0</v>
      </c>
    </row>
    <row r="60" spans="2:17" x14ac:dyDescent="0.25">
      <c r="B60" s="363" t="s">
        <v>67</v>
      </c>
      <c r="C60" s="357" t="s">
        <v>135</v>
      </c>
      <c r="D60" s="357"/>
      <c r="E60" s="357"/>
      <c r="F60" s="24" t="s">
        <v>134</v>
      </c>
      <c r="G60" s="220">
        <v>0</v>
      </c>
      <c r="H60" s="220">
        <v>0</v>
      </c>
      <c r="I60" s="218">
        <f>SUMIFS('ITC Annexure'!C:C,'ITC Annexure'!$A:$A,"Import of Goods",'ITC Annexure'!$B:$B,'GSTR 9-AR'!$F60)</f>
        <v>0</v>
      </c>
      <c r="J60" s="219">
        <f>SUMIFS('ITC Annexure'!F:F,'ITC Annexure'!$A:$A,"Import of Goods",'ITC Annexure'!$B:$B,'GSTR 9-AR'!$F60)</f>
        <v>0</v>
      </c>
      <c r="M60" s="10" t="s">
        <v>369</v>
      </c>
      <c r="N60" s="229">
        <f>'GSTR-3B'!K36-SUM(I60:I61)</f>
        <v>535188</v>
      </c>
      <c r="O60" s="229"/>
      <c r="P60" s="229"/>
      <c r="Q60" s="229">
        <f>'GSTR-3B'!K37-SUM(J60:J61)</f>
        <v>0</v>
      </c>
    </row>
    <row r="61" spans="2:17" x14ac:dyDescent="0.25">
      <c r="B61" s="363"/>
      <c r="C61" s="357"/>
      <c r="D61" s="357"/>
      <c r="E61" s="357"/>
      <c r="F61" s="24" t="s">
        <v>133</v>
      </c>
      <c r="G61" s="220">
        <v>0</v>
      </c>
      <c r="H61" s="220">
        <v>0</v>
      </c>
      <c r="I61" s="218">
        <f>SUMIFS('ITC Annexure'!C:C,'ITC Annexure'!$A:$A,"Import of Goods",'ITC Annexure'!$B:$B,'GSTR 9-AR'!$F61)</f>
        <v>0</v>
      </c>
      <c r="J61" s="219">
        <f>SUMIFS('ITC Annexure'!F:F,'ITC Annexure'!$A:$A,"Import of Goods",'ITC Annexure'!$B:$B,'GSTR 9-AR'!$F61)</f>
        <v>0</v>
      </c>
      <c r="N61" s="229"/>
      <c r="O61" s="229"/>
      <c r="P61" s="229"/>
      <c r="Q61" s="229"/>
    </row>
    <row r="62" spans="2:17" ht="15" x14ac:dyDescent="0.3">
      <c r="B62" s="173"/>
      <c r="C62" s="362"/>
      <c r="D62" s="362"/>
      <c r="E62" s="362"/>
      <c r="F62" s="249" t="s">
        <v>388</v>
      </c>
      <c r="G62" s="220">
        <v>0</v>
      </c>
      <c r="H62" s="220">
        <v>0</v>
      </c>
      <c r="I62" s="250">
        <f>'GSTR-3B'!K36</f>
        <v>535188</v>
      </c>
      <c r="J62" s="251">
        <f>'GSTR-3B'!K37</f>
        <v>0</v>
      </c>
      <c r="N62" s="229"/>
      <c r="O62" s="229"/>
      <c r="P62" s="229"/>
      <c r="Q62" s="229"/>
    </row>
    <row r="63" spans="2:17" ht="16.5" customHeight="1" x14ac:dyDescent="0.25">
      <c r="B63" s="173" t="s">
        <v>65</v>
      </c>
      <c r="C63" s="354" t="s">
        <v>132</v>
      </c>
      <c r="D63" s="354"/>
      <c r="E63" s="354"/>
      <c r="F63" s="354"/>
      <c r="G63" s="220">
        <v>0</v>
      </c>
      <c r="H63" s="220">
        <v>0</v>
      </c>
      <c r="I63" s="218">
        <f>SUMIFS('ITC Annexure'!C:C,'ITC Annexure'!$A:$A,"Import of Services")</f>
        <v>0</v>
      </c>
      <c r="J63" s="219">
        <f>'GSTR-3B'!K40</f>
        <v>0</v>
      </c>
      <c r="M63" s="10" t="s">
        <v>369</v>
      </c>
      <c r="N63" s="229">
        <f>'GSTR-3B'!K39-I63</f>
        <v>0</v>
      </c>
      <c r="O63" s="229"/>
      <c r="P63" s="229"/>
      <c r="Q63" s="229">
        <f>'GSTR-3B'!K40</f>
        <v>0</v>
      </c>
    </row>
    <row r="64" spans="2:17" x14ac:dyDescent="0.25">
      <c r="B64" s="70" t="s">
        <v>63</v>
      </c>
      <c r="C64" s="354" t="s">
        <v>131</v>
      </c>
      <c r="D64" s="354"/>
      <c r="E64" s="354"/>
      <c r="F64" s="354"/>
      <c r="G64" s="218">
        <f>SUMIFS('ITC Annexure'!D:D,'ITC Annexure'!$A:$A,"ISD Input")</f>
        <v>0</v>
      </c>
      <c r="H64" s="218">
        <f>SUMIFS('ITC Annexure'!E:E,'ITC Annexure'!$A:$A,"ISD Input")</f>
        <v>0</v>
      </c>
      <c r="I64" s="218">
        <f>SUMIFS('ITC Annexure'!C:C,'ITC Annexure'!$A:$A,"ISD Input")</f>
        <v>0</v>
      </c>
      <c r="J64" s="218">
        <f>SUMIFS('ITC Annexure'!F:F,'ITC Annexure'!$A:$A,"ISD Input")</f>
        <v>0</v>
      </c>
    </row>
    <row r="65" spans="2:17" ht="16.5" customHeight="1" x14ac:dyDescent="0.25">
      <c r="B65" s="70" t="s">
        <v>101</v>
      </c>
      <c r="C65" s="354" t="s">
        <v>130</v>
      </c>
      <c r="D65" s="354"/>
      <c r="E65" s="354"/>
      <c r="F65" s="354"/>
      <c r="G65" s="218">
        <f>SUMIFS('ITC Annexure'!D:D,'ITC Annexure'!$A:$A,"Reclaimed ITC")</f>
        <v>0</v>
      </c>
      <c r="H65" s="218">
        <f>SUMIFS('ITC Annexure'!E:E,'ITC Annexure'!$A:$A,"Reclaimed ITC")</f>
        <v>0</v>
      </c>
      <c r="I65" s="218">
        <f>SUMIFS('ITC Annexure'!C:C,'ITC Annexure'!$A:$A,"Reclaimed ITC")</f>
        <v>0</v>
      </c>
      <c r="J65" s="219">
        <f>SUMIFS('ITC Annexure'!F:F,'ITC Annexure'!$A:$A,"Reclaimed ITC")</f>
        <v>0</v>
      </c>
      <c r="K65" s="14"/>
    </row>
    <row r="66" spans="2:17" s="18" customFormat="1" ht="15" x14ac:dyDescent="0.3">
      <c r="B66" s="77" t="s">
        <v>99</v>
      </c>
      <c r="C66" s="326" t="s">
        <v>129</v>
      </c>
      <c r="D66" s="326"/>
      <c r="E66" s="326"/>
      <c r="F66" s="326"/>
      <c r="G66" s="199">
        <f>+ROUND(SUM(G49:G51,G53:G55,G56:G58,G60:G61,G63,G64,G65),2)</f>
        <v>0</v>
      </c>
      <c r="H66" s="199">
        <f>+ROUND(SUM(H49:H51,H53:H55,H56:H58,H60:H61,H63,H64,H65),2)</f>
        <v>0</v>
      </c>
      <c r="I66" s="199">
        <f>+ROUND(SUM(I49:I51,I53:I55,I56:I58,I60:I61,I63,I64,I65),2)</f>
        <v>0</v>
      </c>
      <c r="J66" s="200">
        <f>+ROUND(SUM(J49:J51,J53:J55,J56:J58,J60:J61,J63,J64,J65),2)</f>
        <v>0</v>
      </c>
    </row>
    <row r="67" spans="2:17" s="18" customFormat="1" ht="15" x14ac:dyDescent="0.3">
      <c r="B67" s="77" t="s">
        <v>97</v>
      </c>
      <c r="C67" s="326" t="s">
        <v>128</v>
      </c>
      <c r="D67" s="326"/>
      <c r="E67" s="326"/>
      <c r="F67" s="326"/>
      <c r="G67" s="199">
        <f>ROUND(G66-G48,2)</f>
        <v>-2396351</v>
      </c>
      <c r="H67" s="199">
        <f>ROUND(H66-H48,2)</f>
        <v>-2396351</v>
      </c>
      <c r="I67" s="199">
        <f>ROUND(I66-I48,2)</f>
        <v>-39858565</v>
      </c>
      <c r="J67" s="200">
        <f>ROUND(J66-J48,2)</f>
        <v>0</v>
      </c>
    </row>
    <row r="68" spans="2:17" x14ac:dyDescent="0.25">
      <c r="B68" s="70" t="s">
        <v>95</v>
      </c>
      <c r="C68" s="354" t="s">
        <v>127</v>
      </c>
      <c r="D68" s="354"/>
      <c r="E68" s="354"/>
      <c r="F68" s="354"/>
      <c r="G68" s="218">
        <f>SUMIFS('ITC Annexure'!D:D,'ITC Annexure'!$A:$A,"TRAN-1")</f>
        <v>0</v>
      </c>
      <c r="H68" s="218">
        <f>SUMIFS('ITC Annexure'!E:E,'ITC Annexure'!$A:$A,"TRAN-1")</f>
        <v>0</v>
      </c>
      <c r="I68" s="48">
        <v>0</v>
      </c>
      <c r="J68" s="79">
        <v>0</v>
      </c>
    </row>
    <row r="69" spans="2:17" x14ac:dyDescent="0.25">
      <c r="B69" s="70" t="s">
        <v>126</v>
      </c>
      <c r="C69" s="354" t="s">
        <v>125</v>
      </c>
      <c r="D69" s="354"/>
      <c r="E69" s="354"/>
      <c r="F69" s="354"/>
      <c r="G69" s="218">
        <f>SUMIFS('ITC Annexure'!D:D,'ITC Annexure'!$A:$A,"TRAN-2")</f>
        <v>0</v>
      </c>
      <c r="H69" s="218">
        <f>SUMIFS('ITC Annexure'!E:E,'ITC Annexure'!$A:$A,"TRAN-2")</f>
        <v>0</v>
      </c>
      <c r="I69" s="48">
        <v>0</v>
      </c>
      <c r="J69" s="79">
        <v>0</v>
      </c>
    </row>
    <row r="70" spans="2:17" s="14" customFormat="1" x14ac:dyDescent="0.25">
      <c r="B70" s="83" t="s">
        <v>124</v>
      </c>
      <c r="C70" s="338" t="s">
        <v>123</v>
      </c>
      <c r="D70" s="354"/>
      <c r="E70" s="354"/>
      <c r="F70" s="354"/>
      <c r="G70" s="47">
        <f>SUMIFS('ITC Annexure'!D:D,'ITC Annexure'!$A:$A,"Any other ITC")</f>
        <v>0</v>
      </c>
      <c r="H70" s="47">
        <f>SUMIFS('ITC Annexure'!E:E,'ITC Annexure'!$A:$A,"Any other ITC")</f>
        <v>0</v>
      </c>
      <c r="I70" s="218">
        <f>SUMIFS('ITC Annexure'!C:C,'ITC Annexure'!$A:$A,"Any other ITC")</f>
        <v>0</v>
      </c>
      <c r="J70" s="79">
        <v>0</v>
      </c>
    </row>
    <row r="71" spans="2:17" s="18" customFormat="1" ht="15" x14ac:dyDescent="0.3">
      <c r="B71" s="77" t="s">
        <v>122</v>
      </c>
      <c r="C71" s="170" t="s">
        <v>121</v>
      </c>
      <c r="D71" s="170"/>
      <c r="E71" s="170"/>
      <c r="F71" s="170"/>
      <c r="G71" s="49">
        <f>+ROUND(SUM(G68:G70),2)</f>
        <v>0</v>
      </c>
      <c r="H71" s="49">
        <f>+ROUND(SUM(H68:H70),2)</f>
        <v>0</v>
      </c>
      <c r="I71" s="49">
        <f>+ROUND(SUM(I68:I70),2)</f>
        <v>0</v>
      </c>
      <c r="J71" s="84">
        <f>+ROUND(SUM(J68:J70),2)</f>
        <v>0</v>
      </c>
    </row>
    <row r="72" spans="2:17" s="18" customFormat="1" ht="15.75" thickBot="1" x14ac:dyDescent="0.35">
      <c r="B72" s="77" t="s">
        <v>120</v>
      </c>
      <c r="C72" s="170" t="s">
        <v>119</v>
      </c>
      <c r="D72" s="170"/>
      <c r="E72" s="170"/>
      <c r="F72" s="170"/>
      <c r="G72" s="49">
        <f>+ROUND(G66+G71,2)</f>
        <v>0</v>
      </c>
      <c r="H72" s="49">
        <f>+ROUND(H66+H71,2)</f>
        <v>0</v>
      </c>
      <c r="I72" s="49">
        <f>+ROUND(I66+I71,2)</f>
        <v>0</v>
      </c>
      <c r="J72" s="84">
        <f>+ROUND(J66+J71,2)</f>
        <v>0</v>
      </c>
    </row>
    <row r="73" spans="2:17" s="18" customFormat="1" ht="16.5" customHeight="1" thickTop="1" x14ac:dyDescent="0.3">
      <c r="B73" s="256">
        <v>7</v>
      </c>
      <c r="C73" s="358" t="s">
        <v>197</v>
      </c>
      <c r="D73" s="358"/>
      <c r="E73" s="358"/>
      <c r="F73" s="358"/>
      <c r="G73" s="358"/>
      <c r="H73" s="358"/>
      <c r="I73" s="358"/>
      <c r="J73" s="359"/>
    </row>
    <row r="74" spans="2:17" x14ac:dyDescent="0.25">
      <c r="B74" s="70" t="s">
        <v>47</v>
      </c>
      <c r="C74" s="354" t="s">
        <v>118</v>
      </c>
      <c r="D74" s="354"/>
      <c r="E74" s="354"/>
      <c r="F74" s="354"/>
      <c r="G74" s="47">
        <v>0</v>
      </c>
      <c r="H74" s="47">
        <v>0</v>
      </c>
      <c r="I74" s="47">
        <v>0</v>
      </c>
      <c r="J74" s="82">
        <v>0</v>
      </c>
      <c r="K74" s="10" t="s">
        <v>368</v>
      </c>
      <c r="M74" s="10" t="s">
        <v>387</v>
      </c>
    </row>
    <row r="75" spans="2:17" x14ac:dyDescent="0.25">
      <c r="B75" s="70" t="s">
        <v>46</v>
      </c>
      <c r="C75" s="354" t="s">
        <v>117</v>
      </c>
      <c r="D75" s="354"/>
      <c r="E75" s="354"/>
      <c r="F75" s="354"/>
      <c r="G75" s="47">
        <v>0</v>
      </c>
      <c r="H75" s="47">
        <v>0</v>
      </c>
      <c r="I75" s="47">
        <v>0</v>
      </c>
      <c r="J75" s="82">
        <v>0</v>
      </c>
      <c r="K75" s="10" t="s">
        <v>368</v>
      </c>
    </row>
    <row r="76" spans="2:17" x14ac:dyDescent="0.25">
      <c r="B76" s="70" t="s">
        <v>57</v>
      </c>
      <c r="C76" s="354" t="s">
        <v>116</v>
      </c>
      <c r="D76" s="354"/>
      <c r="E76" s="354"/>
      <c r="F76" s="354"/>
      <c r="G76" s="47">
        <v>0</v>
      </c>
      <c r="H76" s="47">
        <v>0</v>
      </c>
      <c r="I76" s="47">
        <v>0</v>
      </c>
      <c r="J76" s="82">
        <v>0</v>
      </c>
      <c r="K76" s="10" t="s">
        <v>368</v>
      </c>
      <c r="M76" s="10" t="s">
        <v>369</v>
      </c>
      <c r="N76" s="23">
        <f>'GSTR-3B'!K59-SUM(I76:I77)</f>
        <v>0</v>
      </c>
      <c r="O76" s="23">
        <f>'GSTR-3B'!K60-SUM(G76:G77)</f>
        <v>0</v>
      </c>
      <c r="P76" s="23">
        <f>'GSTR-3B'!K61-SUM(H76:H77)</f>
        <v>0</v>
      </c>
      <c r="Q76" s="23">
        <f>'GSTR-3B'!K62-SUM(J76:J77)</f>
        <v>0</v>
      </c>
    </row>
    <row r="77" spans="2:17" x14ac:dyDescent="0.25">
      <c r="B77" s="70" t="s">
        <v>69</v>
      </c>
      <c r="C77" s="354" t="s">
        <v>115</v>
      </c>
      <c r="D77" s="354"/>
      <c r="E77" s="354"/>
      <c r="F77" s="354"/>
      <c r="G77" s="47">
        <v>0</v>
      </c>
      <c r="H77" s="47">
        <v>0</v>
      </c>
      <c r="I77" s="47">
        <v>0</v>
      </c>
      <c r="J77" s="82">
        <v>0</v>
      </c>
      <c r="K77" s="10" t="s">
        <v>368</v>
      </c>
      <c r="M77" s="10" t="s">
        <v>370</v>
      </c>
    </row>
    <row r="78" spans="2:17" x14ac:dyDescent="0.25">
      <c r="B78" s="70" t="s">
        <v>67</v>
      </c>
      <c r="C78" s="354" t="s">
        <v>114</v>
      </c>
      <c r="D78" s="354"/>
      <c r="E78" s="354"/>
      <c r="F78" s="354"/>
      <c r="G78" s="47">
        <v>0</v>
      </c>
      <c r="H78" s="47">
        <v>0</v>
      </c>
      <c r="I78" s="47">
        <v>0</v>
      </c>
      <c r="J78" s="82">
        <v>0</v>
      </c>
      <c r="K78" s="10" t="s">
        <v>371</v>
      </c>
    </row>
    <row r="79" spans="2:17" x14ac:dyDescent="0.25">
      <c r="B79" s="70" t="s">
        <v>65</v>
      </c>
      <c r="C79" s="354" t="s">
        <v>113</v>
      </c>
      <c r="D79" s="354"/>
      <c r="E79" s="354"/>
      <c r="F79" s="354"/>
      <c r="G79" s="47">
        <v>0</v>
      </c>
      <c r="H79" s="47">
        <v>0</v>
      </c>
      <c r="I79" s="48">
        <v>0</v>
      </c>
      <c r="J79" s="79">
        <v>0</v>
      </c>
      <c r="K79" s="10" t="s">
        <v>368</v>
      </c>
    </row>
    <row r="80" spans="2:17" x14ac:dyDescent="0.25">
      <c r="B80" s="70" t="s">
        <v>63</v>
      </c>
      <c r="C80" s="354" t="s">
        <v>112</v>
      </c>
      <c r="D80" s="354"/>
      <c r="E80" s="354"/>
      <c r="F80" s="354"/>
      <c r="G80" s="47">
        <v>0</v>
      </c>
      <c r="H80" s="47">
        <v>0</v>
      </c>
      <c r="I80" s="48">
        <v>0</v>
      </c>
      <c r="J80" s="79">
        <v>0</v>
      </c>
      <c r="K80" s="10" t="s">
        <v>368</v>
      </c>
    </row>
    <row r="81" spans="2:17" x14ac:dyDescent="0.25">
      <c r="B81" s="83" t="s">
        <v>200</v>
      </c>
      <c r="C81" s="360" t="s">
        <v>261</v>
      </c>
      <c r="D81" s="360"/>
      <c r="E81" s="360"/>
      <c r="F81" s="360"/>
      <c r="G81" s="47">
        <f>'GSTR-3B'!K65</f>
        <v>0</v>
      </c>
      <c r="H81" s="47">
        <f>'GSTR-3B'!K66</f>
        <v>0</v>
      </c>
      <c r="I81" s="47">
        <f>'GSTR-3B'!K64</f>
        <v>0</v>
      </c>
      <c r="J81" s="82">
        <f>'GSTR-3B'!K67</f>
        <v>0</v>
      </c>
      <c r="M81" s="10" t="s">
        <v>369</v>
      </c>
      <c r="N81" s="229">
        <f>'GSTR-3B'!K64-SUM(I81:I83,I74,I75)</f>
        <v>0</v>
      </c>
      <c r="O81" s="229">
        <f>'GSTR-3B'!K65-SUM(G81:G83,G74,G75,G79:G80)</f>
        <v>0</v>
      </c>
      <c r="P81" s="229">
        <f>'GSTR-3B'!K66-SUM(H81:H83,H74,H75,H79:H80)</f>
        <v>0</v>
      </c>
      <c r="Q81" s="229">
        <f>'GSTR-3B'!K67-SUM(J81:J83,J74,J75)</f>
        <v>0</v>
      </c>
    </row>
    <row r="82" spans="2:17" x14ac:dyDescent="0.25">
      <c r="B82" s="83" t="s">
        <v>201</v>
      </c>
      <c r="C82" s="360" t="s">
        <v>260</v>
      </c>
      <c r="D82" s="360"/>
      <c r="E82" s="360"/>
      <c r="F82" s="360"/>
      <c r="G82" s="47">
        <v>0</v>
      </c>
      <c r="H82" s="47">
        <v>0</v>
      </c>
      <c r="I82" s="47">
        <v>0</v>
      </c>
      <c r="J82" s="82">
        <v>0</v>
      </c>
      <c r="K82" s="10" t="s">
        <v>368</v>
      </c>
      <c r="L82" s="229"/>
      <c r="M82" s="229"/>
      <c r="N82" s="229"/>
      <c r="O82" s="229"/>
      <c r="P82" s="229"/>
      <c r="Q82" s="229"/>
    </row>
    <row r="83" spans="2:17" x14ac:dyDescent="0.25">
      <c r="B83" s="83" t="s">
        <v>202</v>
      </c>
      <c r="C83" s="360" t="s">
        <v>260</v>
      </c>
      <c r="D83" s="360"/>
      <c r="E83" s="360"/>
      <c r="F83" s="360"/>
      <c r="G83" s="47">
        <v>0</v>
      </c>
      <c r="H83" s="47">
        <v>0</v>
      </c>
      <c r="I83" s="47">
        <v>0</v>
      </c>
      <c r="J83" s="82">
        <v>0</v>
      </c>
      <c r="K83" s="10" t="s">
        <v>368</v>
      </c>
      <c r="L83" s="229"/>
      <c r="M83" s="229"/>
      <c r="N83" s="229"/>
      <c r="O83" s="229"/>
      <c r="P83" s="229"/>
      <c r="Q83" s="229"/>
    </row>
    <row r="84" spans="2:17" s="18" customFormat="1" ht="15" x14ac:dyDescent="0.3">
      <c r="B84" s="77" t="s">
        <v>99</v>
      </c>
      <c r="C84" s="170" t="s">
        <v>111</v>
      </c>
      <c r="D84" s="170"/>
      <c r="E84" s="170"/>
      <c r="F84" s="170"/>
      <c r="G84" s="46">
        <f>ROUND(SUM(G74:G77,G78:G80,G81:G83),2)</f>
        <v>0</v>
      </c>
      <c r="H84" s="46">
        <f>ROUND(SUM(H74:H77,H78:H80,H81:H83),2)</f>
        <v>0</v>
      </c>
      <c r="I84" s="46">
        <f>ROUND(SUM(I74:I77,I78:I80,I81:I83),2)</f>
        <v>0</v>
      </c>
      <c r="J84" s="78">
        <f>ROUND(SUM(J74:J77,J78:J80,J81:J83),2)</f>
        <v>0</v>
      </c>
      <c r="L84" s="51"/>
      <c r="M84" s="51"/>
      <c r="N84" s="51"/>
      <c r="O84" s="51"/>
      <c r="P84" s="51"/>
      <c r="Q84" s="51"/>
    </row>
    <row r="85" spans="2:17" ht="15.75" customHeight="1" thickBot="1" x14ac:dyDescent="0.35">
      <c r="B85" s="77" t="s">
        <v>97</v>
      </c>
      <c r="C85" s="326" t="s">
        <v>110</v>
      </c>
      <c r="D85" s="326"/>
      <c r="E85" s="326"/>
      <c r="F85" s="326"/>
      <c r="G85" s="46">
        <f>ROUND(+G72-G84,2)</f>
        <v>0</v>
      </c>
      <c r="H85" s="46">
        <f>ROUND(+H72-H84,2)</f>
        <v>0</v>
      </c>
      <c r="I85" s="46">
        <f>ROUND(+I72-I84,2)</f>
        <v>0</v>
      </c>
      <c r="J85" s="78">
        <f>ROUND(+J72-J84,2)</f>
        <v>0</v>
      </c>
    </row>
    <row r="86" spans="2:17" ht="15.75" thickTop="1" x14ac:dyDescent="0.3">
      <c r="B86" s="253">
        <v>8</v>
      </c>
      <c r="C86" s="352" t="s">
        <v>109</v>
      </c>
      <c r="D86" s="353"/>
      <c r="E86" s="353"/>
      <c r="F86" s="353"/>
      <c r="G86" s="254"/>
      <c r="H86" s="254"/>
      <c r="I86" s="254"/>
      <c r="J86" s="255"/>
    </row>
    <row r="87" spans="2:17" x14ac:dyDescent="0.25">
      <c r="B87" s="85" t="s">
        <v>47</v>
      </c>
      <c r="C87" s="325" t="s">
        <v>108</v>
      </c>
      <c r="D87" s="325"/>
      <c r="E87" s="325"/>
      <c r="F87" s="325"/>
      <c r="G87" s="52">
        <v>0</v>
      </c>
      <c r="H87" s="52">
        <v>0</v>
      </c>
      <c r="I87" s="52">
        <v>0</v>
      </c>
      <c r="J87" s="86">
        <v>0</v>
      </c>
    </row>
    <row r="88" spans="2:17" s="18" customFormat="1" ht="15" x14ac:dyDescent="0.3">
      <c r="B88" s="77" t="s">
        <v>46</v>
      </c>
      <c r="C88" s="326" t="s">
        <v>107</v>
      </c>
      <c r="D88" s="326"/>
      <c r="E88" s="326"/>
      <c r="F88" s="326"/>
      <c r="G88" s="46">
        <f>ROUND(SUM(G49:G51,G65),2)</f>
        <v>0</v>
      </c>
      <c r="H88" s="46">
        <f>ROUND(SUM(H49:H51,H65),2)</f>
        <v>0</v>
      </c>
      <c r="I88" s="46">
        <f>ROUND(SUM(I49:I51,I65),2)</f>
        <v>0</v>
      </c>
      <c r="J88" s="78">
        <f>ROUND(SUM(J49:J51,J65),2)</f>
        <v>0</v>
      </c>
    </row>
    <row r="89" spans="2:17" ht="32.25" customHeight="1" x14ac:dyDescent="0.25">
      <c r="B89" s="70" t="s">
        <v>57</v>
      </c>
      <c r="C89" s="357" t="s">
        <v>106</v>
      </c>
      <c r="D89" s="357"/>
      <c r="E89" s="357"/>
      <c r="F89" s="357"/>
      <c r="G89" s="47">
        <f>SUMIFS('ITC Annexure'!D:D,'ITC Annexure'!$B:$B,"All other ITC-2018-19")</f>
        <v>0</v>
      </c>
      <c r="H89" s="47">
        <f>SUMIFS('ITC Annexure'!E:E,'ITC Annexure'!$B:$B,"All other ITC-2018-19")</f>
        <v>0</v>
      </c>
      <c r="I89" s="47">
        <f>SUMIFS('ITC Annexure'!C:C,'ITC Annexure'!$B:$B,"All other ITC-2018-19")</f>
        <v>0</v>
      </c>
      <c r="J89" s="82">
        <f>SUMIFS('ITC Annexure'!F:F,'ITC Annexure'!$B:$B,"All other ITC-2018-19")</f>
        <v>0</v>
      </c>
      <c r="K89" s="10" t="s">
        <v>368</v>
      </c>
    </row>
    <row r="90" spans="2:17" ht="15" x14ac:dyDescent="0.3">
      <c r="B90" s="77" t="s">
        <v>69</v>
      </c>
      <c r="C90" s="326" t="s">
        <v>105</v>
      </c>
      <c r="D90" s="326"/>
      <c r="E90" s="326"/>
      <c r="F90" s="326"/>
      <c r="G90" s="50">
        <f>ROUND(+G87-(G88+G89),2)</f>
        <v>0</v>
      </c>
      <c r="H90" s="50">
        <f>ROUND(+H87-(H88+H89),2)</f>
        <v>0</v>
      </c>
      <c r="I90" s="50">
        <f>ROUND(+I87-(I88+I89),2)</f>
        <v>0</v>
      </c>
      <c r="J90" s="80">
        <f>ROUND(+J87-(J88+J89),2)</f>
        <v>0</v>
      </c>
    </row>
    <row r="91" spans="2:17" x14ac:dyDescent="0.25">
      <c r="B91" s="70" t="s">
        <v>67</v>
      </c>
      <c r="C91" s="354" t="s">
        <v>104</v>
      </c>
      <c r="D91" s="354"/>
      <c r="E91" s="354"/>
      <c r="F91" s="354"/>
      <c r="G91" s="45">
        <v>0</v>
      </c>
      <c r="H91" s="45">
        <v>0</v>
      </c>
      <c r="I91" s="45">
        <v>0</v>
      </c>
      <c r="J91" s="76">
        <v>0</v>
      </c>
      <c r="K91" s="10" t="s">
        <v>368</v>
      </c>
    </row>
    <row r="92" spans="2:17" x14ac:dyDescent="0.25">
      <c r="B92" s="70" t="s">
        <v>65</v>
      </c>
      <c r="C92" s="354" t="s">
        <v>103</v>
      </c>
      <c r="D92" s="354"/>
      <c r="E92" s="354"/>
      <c r="F92" s="354"/>
      <c r="G92" s="45">
        <v>0</v>
      </c>
      <c r="H92" s="45">
        <v>0</v>
      </c>
      <c r="I92" s="45">
        <v>0</v>
      </c>
      <c r="J92" s="76">
        <v>0</v>
      </c>
      <c r="K92" s="10" t="s">
        <v>368</v>
      </c>
    </row>
    <row r="93" spans="2:17" ht="16.5" customHeight="1" x14ac:dyDescent="0.25">
      <c r="B93" s="70" t="s">
        <v>63</v>
      </c>
      <c r="C93" s="354" t="s">
        <v>102</v>
      </c>
      <c r="D93" s="354"/>
      <c r="E93" s="354"/>
      <c r="F93" s="354"/>
      <c r="G93" s="45">
        <v>0</v>
      </c>
      <c r="H93" s="53">
        <v>0</v>
      </c>
      <c r="I93" s="45">
        <v>0</v>
      </c>
      <c r="J93" s="87">
        <v>0</v>
      </c>
      <c r="K93" s="10" t="s">
        <v>368</v>
      </c>
    </row>
    <row r="94" spans="2:17" ht="16.5" customHeight="1" x14ac:dyDescent="0.25">
      <c r="B94" s="85" t="s">
        <v>101</v>
      </c>
      <c r="C94" s="325" t="s">
        <v>100</v>
      </c>
      <c r="D94" s="325"/>
      <c r="E94" s="325"/>
      <c r="F94" s="325"/>
      <c r="G94" s="54">
        <f>ROUND(SUM(G60:G61),2)</f>
        <v>0</v>
      </c>
      <c r="H94" s="54">
        <f>ROUND(SUM(H60:H61),2)</f>
        <v>0</v>
      </c>
      <c r="I94" s="54">
        <f>ROUND(SUM(I60:I61),2)</f>
        <v>0</v>
      </c>
      <c r="J94" s="88">
        <f>ROUND(SUM(J60:J61),2)</f>
        <v>0</v>
      </c>
    </row>
    <row r="95" spans="2:17" s="18" customFormat="1" ht="15" x14ac:dyDescent="0.3">
      <c r="B95" s="77" t="s">
        <v>99</v>
      </c>
      <c r="C95" s="326" t="s">
        <v>98</v>
      </c>
      <c r="D95" s="326"/>
      <c r="E95" s="326"/>
      <c r="F95" s="326"/>
      <c r="G95" s="49">
        <f>ROUND(+G93-G94,2)</f>
        <v>0</v>
      </c>
      <c r="H95" s="49">
        <f>ROUND(+H93-H94,2)</f>
        <v>0</v>
      </c>
      <c r="I95" s="49">
        <f>ROUND(+I93-I94,2)</f>
        <v>0</v>
      </c>
      <c r="J95" s="84">
        <f>ROUND(+J93-J94,2)</f>
        <v>0</v>
      </c>
    </row>
    <row r="96" spans="2:17" ht="16.5" customHeight="1" x14ac:dyDescent="0.25">
      <c r="B96" s="85" t="s">
        <v>97</v>
      </c>
      <c r="C96" s="325" t="s">
        <v>96</v>
      </c>
      <c r="D96" s="325"/>
      <c r="E96" s="325"/>
      <c r="F96" s="325"/>
      <c r="G96" s="55">
        <f>+G95</f>
        <v>0</v>
      </c>
      <c r="H96" s="55">
        <f>+H95</f>
        <v>0</v>
      </c>
      <c r="I96" s="55">
        <f>+I95</f>
        <v>0</v>
      </c>
      <c r="J96" s="89">
        <f>+J95</f>
        <v>0</v>
      </c>
    </row>
    <row r="97" spans="2:15" s="18" customFormat="1" ht="16.5" customHeight="1" x14ac:dyDescent="0.3">
      <c r="B97" s="77" t="s">
        <v>95</v>
      </c>
      <c r="C97" s="326" t="s">
        <v>94</v>
      </c>
      <c r="D97" s="326"/>
      <c r="E97" s="326"/>
      <c r="F97" s="326"/>
      <c r="G97" s="56">
        <f>ROUND(G91+G92+G96,2)</f>
        <v>0</v>
      </c>
      <c r="H97" s="56">
        <f>ROUND(H91+H92+H96,2)</f>
        <v>0</v>
      </c>
      <c r="I97" s="56">
        <f>ROUND(I91+I92+I96,2)</f>
        <v>0</v>
      </c>
      <c r="J97" s="90">
        <f>ROUND(J91+J92+J96,2)</f>
        <v>0</v>
      </c>
    </row>
    <row r="98" spans="2:15" ht="14.25" thickBot="1" x14ac:dyDescent="0.3">
      <c r="B98" s="70"/>
      <c r="J98" s="81"/>
    </row>
    <row r="99" spans="2:15" ht="15.75" thickTop="1" x14ac:dyDescent="0.3">
      <c r="B99" s="253" t="s">
        <v>93</v>
      </c>
      <c r="C99" s="340" t="s">
        <v>92</v>
      </c>
      <c r="D99" s="340"/>
      <c r="E99" s="340"/>
      <c r="F99" s="340"/>
      <c r="G99" s="340"/>
      <c r="H99" s="340"/>
      <c r="I99" s="340"/>
      <c r="J99" s="342"/>
    </row>
    <row r="100" spans="2:15" x14ac:dyDescent="0.25">
      <c r="B100" s="350">
        <v>9</v>
      </c>
      <c r="C100" s="323" t="s">
        <v>50</v>
      </c>
      <c r="D100" s="323"/>
      <c r="E100" s="323" t="s">
        <v>91</v>
      </c>
      <c r="F100" s="167"/>
      <c r="G100" s="323" t="s">
        <v>90</v>
      </c>
      <c r="H100" s="323"/>
      <c r="I100" s="323"/>
      <c r="J100" s="351"/>
    </row>
    <row r="101" spans="2:15" x14ac:dyDescent="0.25">
      <c r="B101" s="350"/>
      <c r="C101" s="323"/>
      <c r="D101" s="323"/>
      <c r="E101" s="323"/>
      <c r="F101" s="57" t="s">
        <v>89</v>
      </c>
      <c r="G101" s="167" t="s">
        <v>19</v>
      </c>
      <c r="H101" s="57" t="s">
        <v>372</v>
      </c>
      <c r="I101" s="167" t="s">
        <v>18</v>
      </c>
      <c r="J101" s="172" t="s">
        <v>36</v>
      </c>
    </row>
    <row r="102" spans="2:15" x14ac:dyDescent="0.25">
      <c r="B102" s="70"/>
      <c r="C102" s="330" t="s">
        <v>18</v>
      </c>
      <c r="D102" s="330"/>
      <c r="E102" s="47">
        <f>I43+I21</f>
        <v>2195816.11</v>
      </c>
      <c r="F102" s="58">
        <f>'GSTR-3B'!K100</f>
        <v>0</v>
      </c>
      <c r="G102" s="58">
        <f>'GSTR-3B'!K98</f>
        <v>0</v>
      </c>
      <c r="H102" s="58">
        <f>'GSTR-3B'!K99</f>
        <v>0</v>
      </c>
      <c r="I102" s="58">
        <f>'GSTR-3B'!K97</f>
        <v>2072701</v>
      </c>
      <c r="J102" s="79">
        <v>0</v>
      </c>
      <c r="K102" s="25">
        <f t="shared" ref="K102:K107" si="0">E102-SUM(F102:J102)</f>
        <v>123115.10999999987</v>
      </c>
      <c r="L102" s="10" t="s">
        <v>15103</v>
      </c>
      <c r="M102" s="229"/>
      <c r="N102" s="229"/>
      <c r="O102" s="229"/>
    </row>
    <row r="103" spans="2:15" x14ac:dyDescent="0.25">
      <c r="B103" s="70"/>
      <c r="C103" s="330" t="s">
        <v>19</v>
      </c>
      <c r="D103" s="330"/>
      <c r="E103" s="47">
        <f>G43+G21</f>
        <v>27557089.300000001</v>
      </c>
      <c r="F103" s="58">
        <f>'GSTR-3B'!K106</f>
        <v>386909</v>
      </c>
      <c r="G103" s="58">
        <f>'GSTR-3B'!K105</f>
        <v>5464965</v>
      </c>
      <c r="H103" s="48"/>
      <c r="I103" s="58">
        <f>'GSTR-3B'!K104</f>
        <v>21766774</v>
      </c>
      <c r="J103" s="79">
        <v>0</v>
      </c>
      <c r="K103" s="25">
        <f t="shared" si="0"/>
        <v>-61558.699999999255</v>
      </c>
      <c r="L103" s="10" t="s">
        <v>15103</v>
      </c>
      <c r="M103" s="229"/>
      <c r="N103" s="229"/>
      <c r="O103" s="229"/>
    </row>
    <row r="104" spans="2:15" x14ac:dyDescent="0.25">
      <c r="B104" s="70"/>
      <c r="C104" s="330" t="s">
        <v>20</v>
      </c>
      <c r="D104" s="330"/>
      <c r="E104" s="47">
        <f>H43+H21</f>
        <v>27557089.300000001</v>
      </c>
      <c r="F104" s="58">
        <f>'GSTR-3B'!K114</f>
        <v>9203207</v>
      </c>
      <c r="G104" s="48">
        <v>0</v>
      </c>
      <c r="H104" s="58">
        <f>'GSTR-3B'!K113</f>
        <v>2396351</v>
      </c>
      <c r="I104" s="58">
        <f>'GSTR-3B'!K112</f>
        <v>16019090</v>
      </c>
      <c r="J104" s="79">
        <v>0</v>
      </c>
      <c r="K104" s="25">
        <f t="shared" si="0"/>
        <v>-61558.699999999255</v>
      </c>
      <c r="L104" s="10" t="s">
        <v>15103</v>
      </c>
      <c r="M104" s="229"/>
      <c r="N104" s="229"/>
      <c r="O104" s="229"/>
    </row>
    <row r="105" spans="2:15" x14ac:dyDescent="0.25">
      <c r="B105" s="70"/>
      <c r="C105" s="330" t="s">
        <v>36</v>
      </c>
      <c r="D105" s="330"/>
      <c r="E105" s="47">
        <f>J43+J21</f>
        <v>0</v>
      </c>
      <c r="F105" s="58">
        <f>'GSTR-3B'!K121</f>
        <v>0</v>
      </c>
      <c r="G105" s="48">
        <v>0</v>
      </c>
      <c r="H105" s="48">
        <v>0</v>
      </c>
      <c r="I105" s="48">
        <v>0</v>
      </c>
      <c r="J105" s="91">
        <f>'GSTR-3B'!K120</f>
        <v>0</v>
      </c>
      <c r="K105" s="25">
        <f t="shared" si="0"/>
        <v>0</v>
      </c>
      <c r="L105" s="10" t="s">
        <v>15103</v>
      </c>
    </row>
    <row r="106" spans="2:15" x14ac:dyDescent="0.25">
      <c r="B106" s="70"/>
      <c r="C106" s="330" t="s">
        <v>75</v>
      </c>
      <c r="D106" s="330"/>
      <c r="E106" s="47">
        <f>'GSTR-3B'!K102+'GSTR-3B'!K110+'GSTR-3B'!K118+'GSTR-3B'!K123</f>
        <v>0</v>
      </c>
      <c r="F106" s="58">
        <f>'GSTR-3B'!K102+'GSTR-3B'!K110+'GSTR-3B'!K118+'GSTR-3B'!K123</f>
        <v>0</v>
      </c>
      <c r="G106" s="48">
        <v>0</v>
      </c>
      <c r="H106" s="48">
        <v>0</v>
      </c>
      <c r="I106" s="48">
        <v>0</v>
      </c>
      <c r="J106" s="79">
        <v>0</v>
      </c>
      <c r="K106" s="25">
        <f t="shared" si="0"/>
        <v>0</v>
      </c>
      <c r="L106" s="10" t="s">
        <v>15104</v>
      </c>
    </row>
    <row r="107" spans="2:15" x14ac:dyDescent="0.25">
      <c r="B107" s="70"/>
      <c r="C107" s="330" t="s">
        <v>88</v>
      </c>
      <c r="D107" s="330"/>
      <c r="E107" s="47">
        <f>'GSTR-3B'!K108+'GSTR-3B'!K116</f>
        <v>0</v>
      </c>
      <c r="F107" s="58">
        <f>'GSTR-3B'!K108+'GSTR-3B'!K116</f>
        <v>0</v>
      </c>
      <c r="G107" s="48">
        <v>0</v>
      </c>
      <c r="H107" s="48">
        <v>0</v>
      </c>
      <c r="I107" s="48">
        <v>0</v>
      </c>
      <c r="J107" s="79">
        <v>0</v>
      </c>
      <c r="K107" s="25">
        <f t="shared" si="0"/>
        <v>0</v>
      </c>
      <c r="L107" s="10" t="s">
        <v>15104</v>
      </c>
    </row>
    <row r="108" spans="2:15" x14ac:dyDescent="0.25">
      <c r="B108" s="70"/>
      <c r="C108" s="330" t="s">
        <v>74</v>
      </c>
      <c r="D108" s="330"/>
      <c r="E108" s="47">
        <v>0</v>
      </c>
      <c r="F108" s="58">
        <v>0</v>
      </c>
      <c r="G108" s="48">
        <v>0</v>
      </c>
      <c r="H108" s="48">
        <v>0</v>
      </c>
      <c r="I108" s="48">
        <v>0</v>
      </c>
      <c r="J108" s="79">
        <v>0</v>
      </c>
      <c r="K108" s="25" t="s">
        <v>368</v>
      </c>
      <c r="L108" s="10" t="s">
        <v>15104</v>
      </c>
    </row>
    <row r="109" spans="2:15" x14ac:dyDescent="0.25">
      <c r="B109" s="70"/>
      <c r="C109" s="330" t="s">
        <v>87</v>
      </c>
      <c r="D109" s="330"/>
      <c r="E109" s="47">
        <v>0</v>
      </c>
      <c r="F109" s="58">
        <v>0</v>
      </c>
      <c r="G109" s="48">
        <v>0</v>
      </c>
      <c r="H109" s="48">
        <v>0</v>
      </c>
      <c r="I109" s="48">
        <v>0</v>
      </c>
      <c r="J109" s="79">
        <v>0</v>
      </c>
      <c r="K109" s="25" t="s">
        <v>368</v>
      </c>
      <c r="L109" s="10" t="s">
        <v>15104</v>
      </c>
    </row>
    <row r="110" spans="2:15" ht="14.25" thickBot="1" x14ac:dyDescent="0.3">
      <c r="B110" s="70"/>
      <c r="J110" s="81"/>
    </row>
    <row r="111" spans="2:15" ht="33" customHeight="1" thickTop="1" x14ac:dyDescent="0.25">
      <c r="B111" s="253" t="s">
        <v>86</v>
      </c>
      <c r="C111" s="355" t="s">
        <v>85</v>
      </c>
      <c r="D111" s="355"/>
      <c r="E111" s="355"/>
      <c r="F111" s="355"/>
      <c r="G111" s="355"/>
      <c r="H111" s="355"/>
      <c r="I111" s="355"/>
      <c r="J111" s="356"/>
    </row>
    <row r="112" spans="2:15" x14ac:dyDescent="0.25">
      <c r="B112" s="171"/>
      <c r="C112" s="323" t="s">
        <v>50</v>
      </c>
      <c r="D112" s="323"/>
      <c r="E112" s="323"/>
      <c r="F112" s="57" t="s">
        <v>17</v>
      </c>
      <c r="G112" s="57" t="s">
        <v>19</v>
      </c>
      <c r="H112" s="57" t="s">
        <v>372</v>
      </c>
      <c r="I112" s="57" t="s">
        <v>18</v>
      </c>
      <c r="J112" s="172" t="s">
        <v>36</v>
      </c>
    </row>
    <row r="113" spans="2:12" x14ac:dyDescent="0.25">
      <c r="B113" s="70">
        <v>10</v>
      </c>
      <c r="C113" s="324" t="s">
        <v>84</v>
      </c>
      <c r="D113" s="324"/>
      <c r="E113" s="324"/>
      <c r="F113" s="218">
        <f>SUMIFS('GSTR-1'!$Y:$Y,'GSTR-1'!$Y:$Y,"&gt;0",'GSTR-1'!$B:$B,"Taxable Value",'GSTR-1'!$A:$A,"&lt;&gt;*Credit*")-SUMIFS('GSTR-1'!$Y:$Y,'GSTR-1'!$Y:$Y,"&lt;0",'GSTR-1'!$B:$B,"Taxable Value",'GSTR-1'!$A:$A,"*Credit*")</f>
        <v>65500</v>
      </c>
      <c r="G113" s="218">
        <f>SUMIFS('GSTR-1'!$Y:$Y,'GSTR-1'!$Y:$Y,"&gt;0",'GSTR-1'!$B:$B,"Central Tax",'GSTR-1'!$A:$A,"&lt;&gt;*Credit*")-SUMIFS('GSTR-1'!$Y:$Y,'GSTR-1'!$Y:$Y,"&lt;0",'GSTR-1'!$B:$B,"Central Tax",'GSTR-1'!$A:$A,"*Credit*")</f>
        <v>0</v>
      </c>
      <c r="H113" s="218">
        <f>SUMIFS('GSTR-1'!$Y:$Y,'GSTR-1'!$Y:$Y,"&gt;0",'GSTR-1'!$B:$B,"State/UT Tax",'GSTR-1'!$A:$A,"&lt;&gt;*Credit*")-SUMIFS('GSTR-1'!$Y:$Y,'GSTR-1'!$Y:$Y,"&lt;0",'GSTR-1'!$B:$B,"State/UT Tax",'GSTR-1'!$A:$A,"*Credit*")</f>
        <v>0</v>
      </c>
      <c r="I113" s="218">
        <f>SUMIFS('GSTR-1'!$Y:$Y,'GSTR-1'!$Y:$Y,"&gt;0",'GSTR-1'!$B:$B,"Integrated Tax",'GSTR-1'!$A:$A,"&lt;&gt;*Credit*")-SUMIFS('GSTR-1'!$Y:$Y,'GSTR-1'!$Y:$Y,"&lt;0",'GSTR-1'!$B:$B,"Integrated Tax",'GSTR-1'!$A:$A,"*Credit*")</f>
        <v>11790</v>
      </c>
      <c r="J113" s="219">
        <f>SUMIFS('GSTR-1'!$Y:$Y,'GSTR-1'!$Y:$Y,"&gt;0",'GSTR-1'!$B:$B,"Cess",'GSTR-1'!$A:$A,"&lt;&gt;*Credit*")-SUMIFS('GSTR-1'!$Y:$Y,'GSTR-1'!$Y:$Y,"&lt;0",'GSTR-1'!$B:$B,"Cess",'GSTR-1'!$A:$A,"*Credit*")</f>
        <v>0</v>
      </c>
      <c r="L113" s="10" t="s">
        <v>15103</v>
      </c>
    </row>
    <row r="114" spans="2:12" x14ac:dyDescent="0.25">
      <c r="B114" s="70">
        <v>11</v>
      </c>
      <c r="C114" s="324" t="s">
        <v>83</v>
      </c>
      <c r="D114" s="324"/>
      <c r="E114" s="324"/>
      <c r="F114" s="218">
        <f>SUMIFS('GSTR-1'!$Y:$Y,'GSTR-1'!$Y:$Y,"&lt;0",'GSTR-1'!$B:$B,"Taxable Value",'GSTR-1'!$A:$A,"&lt;&gt;*Credit*")-SUMIFS('GSTR-1'!$Y:$Y,'GSTR-1'!$Y:$Y,"&gt;0",'GSTR-1'!$B:$B,"Taxable Value",'GSTR-1'!$A:$A,"*Credit*")</f>
        <v>-65500</v>
      </c>
      <c r="G114" s="218">
        <f>SUMIFS('GSTR-1'!$Y:$Y,'GSTR-1'!$Y:$Y,"&lt;0",'GSTR-1'!$B:$B,"Central Tax",'GSTR-1'!$A:$A,"&lt;&gt;*Credit*")-SUMIFS('GSTR-1'!$Y:$Y,'GSTR-1'!$Y:$Y,"&gt;0",'GSTR-1'!$B:$B,"Central Tax",'GSTR-1'!$A:$A,"*Credit*")</f>
        <v>-5895</v>
      </c>
      <c r="H114" s="218">
        <f>SUMIFS('GSTR-1'!$Y:$Y,'GSTR-1'!$Y:$Y,"&lt;0",'GSTR-1'!$B:$B,"State/UT Tax",'GSTR-1'!$A:$A,"&lt;&gt;*Credit*")-SUMIFS('GSTR-1'!$Y:$Y,'GSTR-1'!$Y:$Y,"&gt;0",'GSTR-1'!$B:$B,"State/UT Tax",'GSTR-1'!$A:$A,"*Credit*")</f>
        <v>-5895</v>
      </c>
      <c r="I114" s="218">
        <f>SUMIFS('GSTR-1'!$Y:$Y,'GSTR-1'!$Y:$Y,"&lt;0",'GSTR-1'!$B:$B,"Integrated Tax",'GSTR-1'!$A:$A,"&lt;&gt;*Credit*")-SUMIFS('GSTR-1'!$Y:$Y,'GSTR-1'!$Y:$Y,"&gt;0",'GSTR-1'!$B:$B,"Integrated Tax",'GSTR-1'!$A:$A,"*Credit*")</f>
        <v>0</v>
      </c>
      <c r="J114" s="219">
        <f>SUMIFS('GSTR-1'!$Y:$Y,'GSTR-1'!$Y:$Y,"&lt;0",'GSTR-1'!$B:$B,"Cess",'GSTR-1'!$A:$A,"&lt;&gt;*Credit*")-SUMIFS('GSTR-1'!$Y:$Y,'GSTR-1'!$Y:$Y,"&gt;0",'GSTR-1'!$B:$B,"Cess",'GSTR-1'!$A:$A,"*Credit*")</f>
        <v>0</v>
      </c>
      <c r="L114" s="10" t="s">
        <v>15103</v>
      </c>
    </row>
    <row r="115" spans="2:12" x14ac:dyDescent="0.25">
      <c r="B115" s="70">
        <v>12</v>
      </c>
      <c r="C115" s="324" t="s">
        <v>82</v>
      </c>
      <c r="D115" s="324"/>
      <c r="E115" s="324"/>
      <c r="F115" s="48">
        <v>0</v>
      </c>
      <c r="G115" s="218">
        <f>SUMIFS('ITC Annexure'!D:D,'ITC Annexure'!$B:$B,"ITC reversal-2018-19")</f>
        <v>0</v>
      </c>
      <c r="H115" s="218">
        <f>SUMIFS('ITC Annexure'!E:E,'ITC Annexure'!$B:$B,"ITC reversal-2018-19")</f>
        <v>0</v>
      </c>
      <c r="I115" s="47">
        <f>SUMIFS('ITC Annexure'!C:C,'ITC Annexure'!$B:$B,"ITC reversal-2018-19")</f>
        <v>0</v>
      </c>
      <c r="J115" s="219">
        <f>SUMIFS('ITC Annexure'!F:F,'ITC Annexure'!$B:$B,"ITC reversal-2018-19")</f>
        <v>0</v>
      </c>
    </row>
    <row r="116" spans="2:12" x14ac:dyDescent="0.25">
      <c r="B116" s="70">
        <v>13</v>
      </c>
      <c r="C116" s="324" t="s">
        <v>81</v>
      </c>
      <c r="D116" s="324"/>
      <c r="E116" s="324"/>
      <c r="F116" s="48">
        <v>0</v>
      </c>
      <c r="G116" s="218">
        <f>G89</f>
        <v>0</v>
      </c>
      <c r="H116" s="218">
        <f>H89</f>
        <v>0</v>
      </c>
      <c r="I116" s="47">
        <f>SUMIFS('ITC Annexure'!C:C,'ITC Annexure'!$B:$B,"All other ITC-2018-19")</f>
        <v>0</v>
      </c>
      <c r="J116" s="219">
        <f>J89</f>
        <v>0</v>
      </c>
    </row>
    <row r="117" spans="2:12" ht="5.25" customHeight="1" x14ac:dyDescent="0.25">
      <c r="B117" s="70"/>
      <c r="C117" s="168"/>
      <c r="D117" s="168"/>
      <c r="E117" s="168"/>
      <c r="F117" s="26"/>
      <c r="G117" s="26"/>
      <c r="H117" s="26"/>
      <c r="I117" s="26"/>
      <c r="J117" s="228"/>
    </row>
    <row r="118" spans="2:12" ht="15.75" thickBot="1" x14ac:dyDescent="0.35">
      <c r="B118" s="70"/>
      <c r="C118" s="168" t="s">
        <v>204</v>
      </c>
      <c r="D118" s="168"/>
      <c r="E118" s="168"/>
      <c r="F118" s="46">
        <f>ROUND(SUM(F43,F113,-F114),2)</f>
        <v>245879435.66</v>
      </c>
      <c r="G118" s="46">
        <f>ROUND(SUM(G43,G113,-G114),2)</f>
        <v>27443834.300000001</v>
      </c>
      <c r="H118" s="46">
        <f>ROUND(SUM(H43,H113,-H114),2)</f>
        <v>27443834.300000001</v>
      </c>
      <c r="I118" s="46">
        <f>ROUND(SUM(I43,I113,-I114),2)</f>
        <v>2207606.11</v>
      </c>
      <c r="J118" s="200">
        <f>ROUND(SUM(J43,J113,-J114),2)</f>
        <v>0</v>
      </c>
    </row>
    <row r="119" spans="2:12" ht="16.5" customHeight="1" thickTop="1" x14ac:dyDescent="0.3">
      <c r="B119" s="253">
        <v>14</v>
      </c>
      <c r="C119" s="327" t="s">
        <v>205</v>
      </c>
      <c r="D119" s="327"/>
      <c r="E119" s="327"/>
      <c r="F119" s="327"/>
      <c r="G119" s="327"/>
      <c r="H119" s="327"/>
      <c r="I119" s="327"/>
      <c r="J119" s="328"/>
    </row>
    <row r="120" spans="2:12" ht="15" x14ac:dyDescent="0.3">
      <c r="B120" s="171"/>
      <c r="C120" s="329" t="s">
        <v>50</v>
      </c>
      <c r="D120" s="329"/>
      <c r="E120" s="329"/>
      <c r="F120" s="329"/>
      <c r="G120" s="329"/>
      <c r="H120" s="329"/>
      <c r="I120" s="178" t="s">
        <v>80</v>
      </c>
      <c r="J120" s="179" t="s">
        <v>48</v>
      </c>
    </row>
    <row r="121" spans="2:12" x14ac:dyDescent="0.25">
      <c r="B121" s="70"/>
      <c r="C121" s="330" t="s">
        <v>18</v>
      </c>
      <c r="D121" s="330"/>
      <c r="E121" s="330"/>
      <c r="F121" s="330"/>
      <c r="G121" s="330"/>
      <c r="H121" s="330"/>
      <c r="I121" s="59">
        <f>SUM(I113:I114)</f>
        <v>11790</v>
      </c>
      <c r="J121" s="92">
        <v>0</v>
      </c>
      <c r="K121" s="242" t="s">
        <v>520</v>
      </c>
      <c r="L121" s="10" t="s">
        <v>15103</v>
      </c>
    </row>
    <row r="122" spans="2:12" x14ac:dyDescent="0.25">
      <c r="B122" s="70"/>
      <c r="C122" s="330" t="s">
        <v>19</v>
      </c>
      <c r="D122" s="330"/>
      <c r="E122" s="330"/>
      <c r="F122" s="330"/>
      <c r="G122" s="330"/>
      <c r="H122" s="330"/>
      <c r="I122" s="59">
        <f>SUM(G113:G114)</f>
        <v>-5895</v>
      </c>
      <c r="J122" s="92">
        <v>0</v>
      </c>
      <c r="K122" s="10" t="s">
        <v>520</v>
      </c>
      <c r="L122" s="10" t="s">
        <v>15103</v>
      </c>
    </row>
    <row r="123" spans="2:12" x14ac:dyDescent="0.25">
      <c r="B123" s="70"/>
      <c r="C123" s="330" t="s">
        <v>20</v>
      </c>
      <c r="D123" s="330"/>
      <c r="E123" s="330"/>
      <c r="F123" s="330"/>
      <c r="G123" s="330"/>
      <c r="H123" s="330"/>
      <c r="I123" s="59">
        <f>SUM(H113:H114)</f>
        <v>-5895</v>
      </c>
      <c r="J123" s="92">
        <v>0</v>
      </c>
      <c r="K123" s="10" t="s">
        <v>520</v>
      </c>
      <c r="L123" s="10" t="s">
        <v>15103</v>
      </c>
    </row>
    <row r="124" spans="2:12" x14ac:dyDescent="0.25">
      <c r="B124" s="70"/>
      <c r="C124" s="330" t="s">
        <v>36</v>
      </c>
      <c r="D124" s="330"/>
      <c r="E124" s="330"/>
      <c r="F124" s="330"/>
      <c r="G124" s="330"/>
      <c r="H124" s="330"/>
      <c r="I124" s="59">
        <f>SUM(J113:J114)</f>
        <v>0</v>
      </c>
      <c r="J124" s="92">
        <v>0</v>
      </c>
      <c r="K124" s="10" t="s">
        <v>520</v>
      </c>
      <c r="L124" s="10" t="s">
        <v>15103</v>
      </c>
    </row>
    <row r="125" spans="2:12" x14ac:dyDescent="0.25">
      <c r="B125" s="70"/>
      <c r="C125" s="330" t="s">
        <v>75</v>
      </c>
      <c r="D125" s="330"/>
      <c r="E125" s="330"/>
      <c r="F125" s="330"/>
      <c r="G125" s="330"/>
      <c r="H125" s="330"/>
      <c r="I125" s="59">
        <v>0</v>
      </c>
      <c r="J125" s="92">
        <v>0</v>
      </c>
      <c r="K125" s="10" t="s">
        <v>520</v>
      </c>
    </row>
    <row r="126" spans="2:12" ht="14.25" thickBot="1" x14ac:dyDescent="0.3">
      <c r="B126" s="70"/>
      <c r="J126" s="81"/>
    </row>
    <row r="127" spans="2:12" ht="15.75" thickTop="1" x14ac:dyDescent="0.3">
      <c r="B127" s="346" t="s">
        <v>79</v>
      </c>
      <c r="C127" s="340" t="s">
        <v>78</v>
      </c>
      <c r="D127" s="340"/>
      <c r="E127" s="340"/>
      <c r="F127" s="340"/>
      <c r="G127" s="340"/>
      <c r="H127" s="340"/>
      <c r="I127" s="340"/>
      <c r="J127" s="342"/>
    </row>
    <row r="128" spans="2:12" ht="15" x14ac:dyDescent="0.3">
      <c r="B128" s="347"/>
      <c r="C128" s="348" t="s">
        <v>77</v>
      </c>
      <c r="D128" s="348"/>
      <c r="E128" s="348"/>
      <c r="F128" s="348"/>
      <c r="G128" s="348"/>
      <c r="H128" s="348"/>
      <c r="I128" s="348"/>
      <c r="J128" s="349"/>
    </row>
    <row r="129" spans="2:11" x14ac:dyDescent="0.25">
      <c r="B129" s="171">
        <v>15</v>
      </c>
      <c r="C129" s="167" t="s">
        <v>76</v>
      </c>
      <c r="D129" s="167" t="s">
        <v>19</v>
      </c>
      <c r="E129" s="167" t="s">
        <v>20</v>
      </c>
      <c r="F129" s="167" t="s">
        <v>18</v>
      </c>
      <c r="G129" s="167" t="s">
        <v>36</v>
      </c>
      <c r="H129" s="167" t="s">
        <v>75</v>
      </c>
      <c r="I129" s="167" t="s">
        <v>74</v>
      </c>
      <c r="J129" s="93" t="s">
        <v>73</v>
      </c>
    </row>
    <row r="130" spans="2:11" x14ac:dyDescent="0.25">
      <c r="B130" s="70" t="s">
        <v>47</v>
      </c>
      <c r="C130" s="10" t="s">
        <v>72</v>
      </c>
      <c r="D130" s="47">
        <v>0</v>
      </c>
      <c r="E130" s="47">
        <v>0</v>
      </c>
      <c r="F130" s="47">
        <v>0</v>
      </c>
      <c r="G130" s="47">
        <v>0</v>
      </c>
      <c r="H130" s="48">
        <v>0</v>
      </c>
      <c r="I130" s="48">
        <v>0</v>
      </c>
      <c r="J130" s="79">
        <v>0</v>
      </c>
      <c r="K130" s="10" t="s">
        <v>374</v>
      </c>
    </row>
    <row r="131" spans="2:11" x14ac:dyDescent="0.25">
      <c r="B131" s="70" t="s">
        <v>46</v>
      </c>
      <c r="C131" s="10" t="s">
        <v>71</v>
      </c>
      <c r="D131" s="47">
        <v>0</v>
      </c>
      <c r="E131" s="47">
        <v>0</v>
      </c>
      <c r="F131" s="47">
        <v>0</v>
      </c>
      <c r="G131" s="47">
        <v>0</v>
      </c>
      <c r="H131" s="48">
        <v>0</v>
      </c>
      <c r="I131" s="48">
        <v>0</v>
      </c>
      <c r="J131" s="79">
        <v>0</v>
      </c>
      <c r="K131" s="10" t="s">
        <v>374</v>
      </c>
    </row>
    <row r="132" spans="2:11" x14ac:dyDescent="0.25">
      <c r="B132" s="70" t="s">
        <v>57</v>
      </c>
      <c r="C132" s="10" t="s">
        <v>70</v>
      </c>
      <c r="D132" s="47">
        <v>0</v>
      </c>
      <c r="E132" s="47">
        <v>0</v>
      </c>
      <c r="F132" s="47">
        <v>0</v>
      </c>
      <c r="G132" s="47">
        <v>0</v>
      </c>
      <c r="H132" s="48">
        <v>0</v>
      </c>
      <c r="I132" s="48">
        <v>0</v>
      </c>
      <c r="J132" s="79">
        <v>0</v>
      </c>
      <c r="K132" s="10" t="s">
        <v>374</v>
      </c>
    </row>
    <row r="133" spans="2:11" x14ac:dyDescent="0.25">
      <c r="B133" s="70" t="s">
        <v>69</v>
      </c>
      <c r="C133" s="10" t="s">
        <v>68</v>
      </c>
      <c r="D133" s="47">
        <v>0</v>
      </c>
      <c r="E133" s="47">
        <v>0</v>
      </c>
      <c r="F133" s="47">
        <v>0</v>
      </c>
      <c r="G133" s="47">
        <v>0</v>
      </c>
      <c r="H133" s="48">
        <v>0</v>
      </c>
      <c r="I133" s="48">
        <v>0</v>
      </c>
      <c r="J133" s="79">
        <v>0</v>
      </c>
      <c r="K133" s="10" t="s">
        <v>374</v>
      </c>
    </row>
    <row r="134" spans="2:11" x14ac:dyDescent="0.25">
      <c r="B134" s="70" t="s">
        <v>67</v>
      </c>
      <c r="C134" s="10" t="s">
        <v>66</v>
      </c>
      <c r="D134" s="47">
        <v>0</v>
      </c>
      <c r="E134" s="47">
        <v>0</v>
      </c>
      <c r="F134" s="47">
        <v>0</v>
      </c>
      <c r="G134" s="47">
        <v>0</v>
      </c>
      <c r="H134" s="47">
        <v>0</v>
      </c>
      <c r="I134" s="47">
        <v>0</v>
      </c>
      <c r="J134" s="82">
        <v>0</v>
      </c>
      <c r="K134" s="10" t="s">
        <v>374</v>
      </c>
    </row>
    <row r="135" spans="2:11" x14ac:dyDescent="0.25">
      <c r="B135" s="70" t="s">
        <v>65</v>
      </c>
      <c r="C135" s="176" t="s">
        <v>64</v>
      </c>
      <c r="D135" s="47">
        <v>0</v>
      </c>
      <c r="E135" s="47">
        <v>0</v>
      </c>
      <c r="F135" s="47">
        <v>0</v>
      </c>
      <c r="G135" s="47">
        <v>0</v>
      </c>
      <c r="H135" s="47">
        <v>0</v>
      </c>
      <c r="I135" s="47">
        <v>0</v>
      </c>
      <c r="J135" s="82">
        <v>0</v>
      </c>
      <c r="K135" s="10" t="s">
        <v>374</v>
      </c>
    </row>
    <row r="136" spans="2:11" ht="14.25" thickBot="1" x14ac:dyDescent="0.3">
      <c r="B136" s="70" t="s">
        <v>63</v>
      </c>
      <c r="C136" s="60" t="s">
        <v>62</v>
      </c>
      <c r="D136" s="47">
        <v>0</v>
      </c>
      <c r="E136" s="47">
        <v>0</v>
      </c>
      <c r="F136" s="47">
        <v>0</v>
      </c>
      <c r="G136" s="47">
        <v>0</v>
      </c>
      <c r="H136" s="47">
        <v>0</v>
      </c>
      <c r="I136" s="47">
        <v>0</v>
      </c>
      <c r="J136" s="82">
        <v>0</v>
      </c>
      <c r="K136" s="10" t="s">
        <v>374</v>
      </c>
    </row>
    <row r="137" spans="2:11" ht="15.75" thickTop="1" x14ac:dyDescent="0.3">
      <c r="B137" s="253">
        <v>16</v>
      </c>
      <c r="C137" s="340" t="s">
        <v>61</v>
      </c>
      <c r="D137" s="340"/>
      <c r="E137" s="340"/>
      <c r="F137" s="340"/>
      <c r="G137" s="340"/>
      <c r="H137" s="340"/>
      <c r="I137" s="340"/>
      <c r="J137" s="342"/>
    </row>
    <row r="138" spans="2:11" x14ac:dyDescent="0.25">
      <c r="B138" s="171"/>
      <c r="C138" s="323" t="s">
        <v>60</v>
      </c>
      <c r="D138" s="323"/>
      <c r="E138" s="323"/>
      <c r="F138" s="167" t="s">
        <v>17</v>
      </c>
      <c r="G138" s="167" t="s">
        <v>19</v>
      </c>
      <c r="H138" s="167" t="s">
        <v>372</v>
      </c>
      <c r="I138" s="167" t="s">
        <v>18</v>
      </c>
      <c r="J138" s="172" t="s">
        <v>36</v>
      </c>
    </row>
    <row r="139" spans="2:11" x14ac:dyDescent="0.25">
      <c r="B139" s="70" t="s">
        <v>47</v>
      </c>
      <c r="C139" s="324" t="s">
        <v>59</v>
      </c>
      <c r="D139" s="324"/>
      <c r="E139" s="324"/>
      <c r="F139" s="47">
        <f>'GSTR-3B'!K89+'GSTR-3B'!K90</f>
        <v>0</v>
      </c>
      <c r="G139" s="48">
        <v>0</v>
      </c>
      <c r="H139" s="48">
        <v>0</v>
      </c>
      <c r="I139" s="48">
        <v>0</v>
      </c>
      <c r="J139" s="79">
        <v>0</v>
      </c>
    </row>
    <row r="140" spans="2:11" x14ac:dyDescent="0.25">
      <c r="B140" s="70" t="s">
        <v>46</v>
      </c>
      <c r="C140" s="324" t="s">
        <v>58</v>
      </c>
      <c r="D140" s="324"/>
      <c r="E140" s="324"/>
      <c r="F140" s="47">
        <v>0</v>
      </c>
      <c r="G140" s="47">
        <v>0</v>
      </c>
      <c r="H140" s="47">
        <v>0</v>
      </c>
      <c r="I140" s="47">
        <v>0</v>
      </c>
      <c r="J140" s="82">
        <v>0</v>
      </c>
      <c r="K140" s="10" t="s">
        <v>374</v>
      </c>
    </row>
    <row r="141" spans="2:11" ht="14.25" thickBot="1" x14ac:dyDescent="0.3">
      <c r="B141" s="70" t="s">
        <v>57</v>
      </c>
      <c r="C141" s="324" t="s">
        <v>56</v>
      </c>
      <c r="D141" s="324"/>
      <c r="E141" s="324"/>
      <c r="F141" s="47">
        <v>0</v>
      </c>
      <c r="G141" s="47">
        <v>0</v>
      </c>
      <c r="H141" s="47">
        <v>0</v>
      </c>
      <c r="I141" s="47">
        <v>0</v>
      </c>
      <c r="J141" s="82">
        <v>0</v>
      </c>
      <c r="K141" s="10" t="s">
        <v>374</v>
      </c>
    </row>
    <row r="142" spans="2:11" ht="15.75" thickTop="1" x14ac:dyDescent="0.3">
      <c r="B142" s="253">
        <v>17</v>
      </c>
      <c r="C142" s="340" t="s">
        <v>55</v>
      </c>
      <c r="D142" s="340"/>
      <c r="E142" s="340"/>
      <c r="F142" s="340"/>
      <c r="G142" s="340"/>
      <c r="H142" s="340"/>
      <c r="I142" s="340"/>
      <c r="J142" s="342"/>
    </row>
    <row r="143" spans="2:11" ht="40.5" x14ac:dyDescent="0.25">
      <c r="B143" s="94" t="s">
        <v>211</v>
      </c>
      <c r="C143" s="167" t="s">
        <v>206</v>
      </c>
      <c r="D143" s="57" t="s">
        <v>210</v>
      </c>
      <c r="E143" s="167" t="s">
        <v>207</v>
      </c>
      <c r="F143" s="167" t="s">
        <v>208</v>
      </c>
      <c r="G143" s="57" t="s">
        <v>214</v>
      </c>
      <c r="H143" s="167" t="s">
        <v>215</v>
      </c>
      <c r="I143" s="57" t="s">
        <v>373</v>
      </c>
      <c r="J143" s="172" t="s">
        <v>36</v>
      </c>
    </row>
    <row r="144" spans="2:11" x14ac:dyDescent="0.25">
      <c r="B144" s="334" t="s">
        <v>54</v>
      </c>
      <c r="C144" s="335"/>
      <c r="D144" s="335"/>
      <c r="E144" s="335"/>
      <c r="F144" s="335"/>
      <c r="G144" s="335"/>
      <c r="H144" s="335"/>
      <c r="I144" s="335"/>
      <c r="J144" s="336"/>
    </row>
    <row r="145" spans="2:16" ht="14.25" thickBot="1" x14ac:dyDescent="0.3">
      <c r="B145" s="70"/>
      <c r="J145" s="81"/>
    </row>
    <row r="146" spans="2:16" s="18" customFormat="1" ht="15.75" thickTop="1" x14ac:dyDescent="0.3">
      <c r="B146" s="253">
        <v>18</v>
      </c>
      <c r="C146" s="340" t="s">
        <v>53</v>
      </c>
      <c r="D146" s="340"/>
      <c r="E146" s="340"/>
      <c r="F146" s="340"/>
      <c r="G146" s="340"/>
      <c r="H146" s="340"/>
      <c r="I146" s="340"/>
      <c r="J146" s="342"/>
    </row>
    <row r="147" spans="2:16" ht="40.5" x14ac:dyDescent="0.25">
      <c r="B147" s="94" t="s">
        <v>211</v>
      </c>
      <c r="C147" s="167" t="s">
        <v>206</v>
      </c>
      <c r="D147" s="57" t="s">
        <v>210</v>
      </c>
      <c r="E147" s="167" t="s">
        <v>207</v>
      </c>
      <c r="F147" s="167" t="s">
        <v>208</v>
      </c>
      <c r="G147" s="57" t="s">
        <v>214</v>
      </c>
      <c r="H147" s="167" t="s">
        <v>215</v>
      </c>
      <c r="I147" s="57" t="s">
        <v>373</v>
      </c>
      <c r="J147" s="172" t="s">
        <v>36</v>
      </c>
    </row>
    <row r="148" spans="2:16" x14ac:dyDescent="0.25">
      <c r="B148" s="334" t="s">
        <v>218</v>
      </c>
      <c r="C148" s="335"/>
      <c r="D148" s="335"/>
      <c r="E148" s="335"/>
      <c r="F148" s="335"/>
      <c r="G148" s="335"/>
      <c r="H148" s="335"/>
      <c r="I148" s="335"/>
      <c r="J148" s="336"/>
    </row>
    <row r="149" spans="2:16" ht="14.25" thickBot="1" x14ac:dyDescent="0.3">
      <c r="B149" s="343"/>
      <c r="C149" s="344"/>
      <c r="D149" s="344"/>
      <c r="E149" s="344"/>
      <c r="F149" s="344"/>
      <c r="G149" s="344"/>
      <c r="H149" s="344"/>
      <c r="I149" s="344"/>
      <c r="J149" s="345"/>
    </row>
    <row r="150" spans="2:16" s="18" customFormat="1" ht="15.75" thickTop="1" x14ac:dyDescent="0.3">
      <c r="B150" s="253">
        <v>19</v>
      </c>
      <c r="C150" s="340" t="s">
        <v>51</v>
      </c>
      <c r="D150" s="340"/>
      <c r="E150" s="340"/>
      <c r="F150" s="340"/>
      <c r="G150" s="340"/>
      <c r="H150" s="340"/>
      <c r="I150" s="254"/>
      <c r="J150" s="255"/>
      <c r="K150" s="12"/>
      <c r="L150" s="12"/>
      <c r="M150" s="12"/>
      <c r="N150" s="12"/>
      <c r="O150" s="12"/>
    </row>
    <row r="151" spans="2:16" s="27" customFormat="1" ht="15" x14ac:dyDescent="0.3">
      <c r="B151" s="69"/>
      <c r="C151" s="341" t="s">
        <v>50</v>
      </c>
      <c r="D151" s="341"/>
      <c r="E151" s="341"/>
      <c r="F151" s="341"/>
      <c r="G151" s="341"/>
      <c r="H151" s="341"/>
      <c r="I151" s="165" t="s">
        <v>49</v>
      </c>
      <c r="J151" s="74" t="s">
        <v>48</v>
      </c>
      <c r="K151" s="13"/>
      <c r="L151" s="13"/>
      <c r="M151" s="13"/>
      <c r="N151" s="13"/>
      <c r="O151" s="13"/>
    </row>
    <row r="152" spans="2:16" x14ac:dyDescent="0.25">
      <c r="B152" s="70" t="s">
        <v>47</v>
      </c>
      <c r="C152" s="330" t="s">
        <v>19</v>
      </c>
      <c r="D152" s="330"/>
      <c r="E152" s="330"/>
      <c r="F152" s="330"/>
      <c r="G152" s="330"/>
      <c r="H152" s="330"/>
      <c r="I152" s="230">
        <v>0</v>
      </c>
      <c r="J152" s="92">
        <v>0</v>
      </c>
      <c r="K152" s="14" t="s">
        <v>375</v>
      </c>
      <c r="L152" s="14"/>
      <c r="M152" s="14"/>
      <c r="N152" s="14"/>
      <c r="O152" s="14"/>
    </row>
    <row r="153" spans="2:16" x14ac:dyDescent="0.25">
      <c r="B153" s="70" t="s">
        <v>46</v>
      </c>
      <c r="C153" s="330" t="s">
        <v>45</v>
      </c>
      <c r="D153" s="330"/>
      <c r="E153" s="330"/>
      <c r="F153" s="330"/>
      <c r="G153" s="330"/>
      <c r="H153" s="330"/>
      <c r="I153" s="230">
        <v>0</v>
      </c>
      <c r="J153" s="92">
        <v>0</v>
      </c>
      <c r="K153" s="14" t="s">
        <v>375</v>
      </c>
      <c r="L153" s="14"/>
      <c r="M153" s="14"/>
      <c r="N153" s="14"/>
      <c r="O153" s="14"/>
    </row>
    <row r="154" spans="2:16" s="14" customFormat="1" x14ac:dyDescent="0.25">
      <c r="B154" s="83"/>
      <c r="J154" s="95"/>
    </row>
    <row r="155" spans="2:16" s="14" customFormat="1" x14ac:dyDescent="0.25">
      <c r="B155" s="83"/>
      <c r="J155" s="95"/>
    </row>
    <row r="156" spans="2:16" s="14" customFormat="1" x14ac:dyDescent="0.25">
      <c r="B156" s="96" t="s">
        <v>44</v>
      </c>
      <c r="J156" s="95"/>
    </row>
    <row r="157" spans="2:16" s="14" customFormat="1" ht="29.25" customHeight="1" x14ac:dyDescent="0.25">
      <c r="B157" s="337" t="s">
        <v>43</v>
      </c>
      <c r="C157" s="338"/>
      <c r="D157" s="338"/>
      <c r="E157" s="338"/>
      <c r="F157" s="338"/>
      <c r="G157" s="338"/>
      <c r="H157" s="338"/>
      <c r="I157" s="338"/>
      <c r="J157" s="339"/>
      <c r="K157" s="16"/>
      <c r="L157" s="16"/>
      <c r="M157" s="16"/>
      <c r="N157" s="16"/>
      <c r="O157" s="16"/>
      <c r="P157" s="16"/>
    </row>
    <row r="158" spans="2:16" s="14" customFormat="1" x14ac:dyDescent="0.25">
      <c r="B158" s="161"/>
      <c r="C158" s="162"/>
      <c r="D158" s="162"/>
      <c r="E158" s="162"/>
      <c r="F158" s="162"/>
      <c r="G158" s="162"/>
      <c r="H158" s="162"/>
      <c r="I158" s="162"/>
      <c r="J158" s="163"/>
      <c r="K158" s="16"/>
      <c r="L158" s="16"/>
      <c r="M158" s="16"/>
      <c r="N158" s="16"/>
      <c r="O158" s="16"/>
      <c r="P158" s="16"/>
    </row>
    <row r="159" spans="2:16" s="14" customFormat="1" x14ac:dyDescent="0.25">
      <c r="B159" s="83"/>
      <c r="J159" s="95"/>
    </row>
    <row r="160" spans="2:16" s="14" customFormat="1" x14ac:dyDescent="0.25">
      <c r="B160" s="96"/>
      <c r="J160" s="95"/>
    </row>
    <row r="161" spans="2:12" s="14" customFormat="1" x14ac:dyDescent="0.25">
      <c r="B161" s="96"/>
      <c r="H161" s="17" t="s">
        <v>42</v>
      </c>
      <c r="J161" s="95"/>
    </row>
    <row r="162" spans="2:12" s="14" customFormat="1" x14ac:dyDescent="0.25">
      <c r="B162" s="96"/>
      <c r="J162" s="97"/>
    </row>
    <row r="163" spans="2:12" s="14" customFormat="1" x14ac:dyDescent="0.25">
      <c r="B163" s="96" t="s">
        <v>41</v>
      </c>
      <c r="J163" s="97"/>
    </row>
    <row r="164" spans="2:12" s="14" customFormat="1" x14ac:dyDescent="0.25">
      <c r="B164" s="96" t="s">
        <v>40</v>
      </c>
      <c r="H164" s="17" t="s">
        <v>39</v>
      </c>
      <c r="J164" s="97"/>
    </row>
    <row r="165" spans="2:12" s="14" customFormat="1" ht="14.25" thickBot="1" x14ac:dyDescent="0.3">
      <c r="B165" s="98"/>
      <c r="C165" s="99"/>
      <c r="D165" s="99"/>
      <c r="E165" s="99"/>
      <c r="F165" s="99"/>
      <c r="G165" s="99"/>
      <c r="H165" s="99"/>
      <c r="I165" s="99"/>
      <c r="J165" s="100"/>
    </row>
    <row r="166" spans="2:12" s="14" customFormat="1" ht="14.25" thickTop="1" x14ac:dyDescent="0.25">
      <c r="B166" s="15"/>
    </row>
    <row r="167" spans="2:12" s="14" customFormat="1" x14ac:dyDescent="0.25">
      <c r="B167" s="15"/>
    </row>
    <row r="168" spans="2:12" s="14" customFormat="1" ht="14.25" thickBot="1" x14ac:dyDescent="0.3">
      <c r="B168" s="304" t="s">
        <v>15096</v>
      </c>
    </row>
    <row r="169" spans="2:12" s="14" customFormat="1" x14ac:dyDescent="0.25">
      <c r="B169" s="305" t="s">
        <v>15100</v>
      </c>
      <c r="C169" s="332" t="s">
        <v>15101</v>
      </c>
      <c r="D169" s="332"/>
      <c r="E169" s="332"/>
      <c r="F169" s="332"/>
      <c r="G169" s="332" t="s">
        <v>15097</v>
      </c>
      <c r="H169" s="332"/>
      <c r="I169" s="332"/>
      <c r="J169" s="333"/>
    </row>
    <row r="170" spans="2:12" s="14" customFormat="1" x14ac:dyDescent="0.25">
      <c r="B170" s="306"/>
      <c r="C170" s="323"/>
      <c r="D170" s="323"/>
      <c r="E170" s="323"/>
      <c r="F170" s="323"/>
      <c r="G170" s="303" t="s">
        <v>19</v>
      </c>
      <c r="H170" s="57" t="s">
        <v>372</v>
      </c>
      <c r="I170" s="303" t="s">
        <v>18</v>
      </c>
      <c r="J170" s="307" t="s">
        <v>36</v>
      </c>
    </row>
    <row r="171" spans="2:12" s="14" customFormat="1" x14ac:dyDescent="0.25">
      <c r="B171" s="380">
        <v>9</v>
      </c>
      <c r="C171" s="330" t="s">
        <v>75</v>
      </c>
      <c r="D171" s="330"/>
      <c r="E171" s="330"/>
      <c r="F171" s="330"/>
      <c r="G171" s="47">
        <v>0</v>
      </c>
      <c r="H171" s="47">
        <v>0</v>
      </c>
      <c r="I171" s="47">
        <v>0</v>
      </c>
      <c r="J171" s="308">
        <v>0</v>
      </c>
      <c r="L171" s="10" t="s">
        <v>15103</v>
      </c>
    </row>
    <row r="172" spans="2:12" s="14" customFormat="1" x14ac:dyDescent="0.25">
      <c r="B172" s="380"/>
      <c r="C172" s="330" t="s">
        <v>88</v>
      </c>
      <c r="D172" s="330"/>
      <c r="E172" s="330"/>
      <c r="F172" s="330"/>
      <c r="G172" s="47">
        <v>0</v>
      </c>
      <c r="H172" s="47">
        <v>0</v>
      </c>
      <c r="I172" s="48">
        <v>0</v>
      </c>
      <c r="J172" s="309">
        <v>0</v>
      </c>
      <c r="L172" s="10" t="s">
        <v>15103</v>
      </c>
    </row>
    <row r="173" spans="2:12" s="14" customFormat="1" x14ac:dyDescent="0.25">
      <c r="B173" s="380"/>
      <c r="C173" s="330" t="s">
        <v>74</v>
      </c>
      <c r="D173" s="330"/>
      <c r="E173" s="330"/>
      <c r="F173" s="330"/>
      <c r="G173" s="47">
        <v>0</v>
      </c>
      <c r="H173" s="47">
        <v>0</v>
      </c>
      <c r="I173" s="47">
        <v>0</v>
      </c>
      <c r="J173" s="308">
        <v>0</v>
      </c>
      <c r="K173" s="14" t="s">
        <v>374</v>
      </c>
      <c r="L173" s="10" t="s">
        <v>15103</v>
      </c>
    </row>
    <row r="174" spans="2:12" s="14" customFormat="1" ht="14.25" thickBot="1" x14ac:dyDescent="0.3">
      <c r="B174" s="381"/>
      <c r="C174" s="331" t="s">
        <v>87</v>
      </c>
      <c r="D174" s="331"/>
      <c r="E174" s="331"/>
      <c r="F174" s="331"/>
      <c r="G174" s="310">
        <v>0</v>
      </c>
      <c r="H174" s="310">
        <v>0</v>
      </c>
      <c r="I174" s="310">
        <v>0</v>
      </c>
      <c r="J174" s="311">
        <v>0</v>
      </c>
      <c r="K174" s="14" t="s">
        <v>374</v>
      </c>
      <c r="L174" s="10" t="s">
        <v>15103</v>
      </c>
    </row>
    <row r="175" spans="2:12" s="14" customFormat="1" ht="14.25" thickBot="1" x14ac:dyDescent="0.3">
      <c r="B175" s="312" t="s">
        <v>502</v>
      </c>
      <c r="C175" s="331" t="s">
        <v>75</v>
      </c>
      <c r="D175" s="331"/>
      <c r="E175" s="331"/>
      <c r="F175" s="331"/>
      <c r="G175" s="310">
        <v>0</v>
      </c>
      <c r="H175" s="310">
        <v>0</v>
      </c>
      <c r="I175" s="310">
        <v>0</v>
      </c>
      <c r="J175" s="311">
        <v>0</v>
      </c>
      <c r="K175" s="14" t="s">
        <v>374</v>
      </c>
      <c r="L175" s="10" t="s">
        <v>15103</v>
      </c>
    </row>
    <row r="176" spans="2:12" s="14" customFormat="1" x14ac:dyDescent="0.25">
      <c r="B176" s="313" t="s">
        <v>15102</v>
      </c>
      <c r="C176" s="382" t="s">
        <v>18</v>
      </c>
      <c r="D176" s="382"/>
      <c r="E176" s="382"/>
      <c r="F176" s="382"/>
      <c r="G176" s="314">
        <v>0</v>
      </c>
      <c r="H176" s="314">
        <v>0</v>
      </c>
      <c r="I176" s="315">
        <v>0</v>
      </c>
      <c r="J176" s="316">
        <v>0</v>
      </c>
      <c r="K176" s="14" t="s">
        <v>374</v>
      </c>
      <c r="L176" s="10"/>
    </row>
    <row r="177" spans="2:12" s="14" customFormat="1" x14ac:dyDescent="0.25">
      <c r="B177" s="317"/>
      <c r="C177" s="330" t="s">
        <v>19</v>
      </c>
      <c r="D177" s="330"/>
      <c r="E177" s="330"/>
      <c r="F177" s="330"/>
      <c r="G177" s="59">
        <v>0</v>
      </c>
      <c r="H177" s="318">
        <v>0</v>
      </c>
      <c r="I177" s="318">
        <v>0</v>
      </c>
      <c r="J177" s="319">
        <v>0</v>
      </c>
      <c r="K177" s="14" t="s">
        <v>374</v>
      </c>
      <c r="L177" s="10"/>
    </row>
    <row r="178" spans="2:12" s="14" customFormat="1" x14ac:dyDescent="0.25">
      <c r="B178" s="317"/>
      <c r="C178" s="330" t="s">
        <v>20</v>
      </c>
      <c r="D178" s="330"/>
      <c r="E178" s="330"/>
      <c r="F178" s="330"/>
      <c r="G178" s="318">
        <v>0</v>
      </c>
      <c r="H178" s="59">
        <v>0</v>
      </c>
      <c r="I178" s="318">
        <v>0</v>
      </c>
      <c r="J178" s="319">
        <v>0</v>
      </c>
      <c r="K178" s="14" t="s">
        <v>374</v>
      </c>
      <c r="L178" s="10"/>
    </row>
    <row r="179" spans="2:12" s="14" customFormat="1" x14ac:dyDescent="0.25">
      <c r="B179" s="317"/>
      <c r="C179" s="330" t="s">
        <v>36</v>
      </c>
      <c r="D179" s="330"/>
      <c r="E179" s="330"/>
      <c r="F179" s="330"/>
      <c r="G179" s="318">
        <v>0</v>
      </c>
      <c r="H179" s="318">
        <v>0</v>
      </c>
      <c r="I179" s="318">
        <v>0</v>
      </c>
      <c r="J179" s="320">
        <v>0</v>
      </c>
      <c r="K179" s="14" t="s">
        <v>374</v>
      </c>
      <c r="L179" s="10"/>
    </row>
    <row r="180" spans="2:12" s="14" customFormat="1" x14ac:dyDescent="0.25">
      <c r="B180" s="135"/>
      <c r="C180" s="330" t="s">
        <v>75</v>
      </c>
      <c r="D180" s="330"/>
      <c r="E180" s="330"/>
      <c r="F180" s="330"/>
      <c r="G180" s="59">
        <v>0</v>
      </c>
      <c r="H180" s="59">
        <v>0</v>
      </c>
      <c r="I180" s="59">
        <v>0</v>
      </c>
      <c r="J180" s="320">
        <v>0</v>
      </c>
      <c r="K180" s="14" t="s">
        <v>374</v>
      </c>
    </row>
    <row r="181" spans="2:12" s="14" customFormat="1" x14ac:dyDescent="0.25">
      <c r="B181" s="317"/>
      <c r="C181" s="330" t="s">
        <v>88</v>
      </c>
      <c r="D181" s="330"/>
      <c r="E181" s="330"/>
      <c r="F181" s="330"/>
      <c r="G181" s="59">
        <v>0</v>
      </c>
      <c r="H181" s="59">
        <v>0</v>
      </c>
      <c r="I181" s="318">
        <v>0</v>
      </c>
      <c r="J181" s="319">
        <v>0</v>
      </c>
      <c r="K181" s="14" t="s">
        <v>374</v>
      </c>
    </row>
    <row r="182" spans="2:12" s="14" customFormat="1" x14ac:dyDescent="0.25">
      <c r="B182" s="317"/>
      <c r="C182" s="330" t="s">
        <v>74</v>
      </c>
      <c r="D182" s="330"/>
      <c r="E182" s="330"/>
      <c r="F182" s="330"/>
      <c r="G182" s="59">
        <v>0</v>
      </c>
      <c r="H182" s="59">
        <v>0</v>
      </c>
      <c r="I182" s="59">
        <v>0</v>
      </c>
      <c r="J182" s="320">
        <v>0</v>
      </c>
      <c r="K182" s="14" t="s">
        <v>374</v>
      </c>
    </row>
    <row r="183" spans="2:12" s="14" customFormat="1" ht="14.25" thickBot="1" x14ac:dyDescent="0.3">
      <c r="B183" s="312"/>
      <c r="C183" s="331" t="s">
        <v>87</v>
      </c>
      <c r="D183" s="331"/>
      <c r="E183" s="331"/>
      <c r="F183" s="331"/>
      <c r="G183" s="321">
        <v>0</v>
      </c>
      <c r="H183" s="321">
        <v>0</v>
      </c>
      <c r="I183" s="321">
        <v>0</v>
      </c>
      <c r="J183" s="322">
        <v>0</v>
      </c>
      <c r="K183" s="14" t="s">
        <v>374</v>
      </c>
    </row>
  </sheetData>
  <mergeCells count="147">
    <mergeCell ref="C183:F183"/>
    <mergeCell ref="B171:B174"/>
    <mergeCell ref="C175:F175"/>
    <mergeCell ref="C176:F176"/>
    <mergeCell ref="C177:F177"/>
    <mergeCell ref="C178:F178"/>
    <mergeCell ref="C179:F179"/>
    <mergeCell ref="C180:F180"/>
    <mergeCell ref="C181:F181"/>
    <mergeCell ref="C182:F182"/>
    <mergeCell ref="C16:E16"/>
    <mergeCell ref="C17:E17"/>
    <mergeCell ref="C9:D9"/>
    <mergeCell ref="E9:J9"/>
    <mergeCell ref="C13:E13"/>
    <mergeCell ref="C15:E15"/>
    <mergeCell ref="B2:J2"/>
    <mergeCell ref="B3:J3"/>
    <mergeCell ref="B4:J4"/>
    <mergeCell ref="C6:D6"/>
    <mergeCell ref="E6:J6"/>
    <mergeCell ref="C7:D7"/>
    <mergeCell ref="E7:J7"/>
    <mergeCell ref="C8:D8"/>
    <mergeCell ref="E8:J8"/>
    <mergeCell ref="C5:D5"/>
    <mergeCell ref="C30:E30"/>
    <mergeCell ref="C31:E31"/>
    <mergeCell ref="C32:E32"/>
    <mergeCell ref="C33:E33"/>
    <mergeCell ref="C34:E34"/>
    <mergeCell ref="C35:E35"/>
    <mergeCell ref="C36:E36"/>
    <mergeCell ref="C37:E37"/>
    <mergeCell ref="C18:E18"/>
    <mergeCell ref="C19:E19"/>
    <mergeCell ref="C20:E20"/>
    <mergeCell ref="C21:E21"/>
    <mergeCell ref="C22:E22"/>
    <mergeCell ref="C23:E23"/>
    <mergeCell ref="C24:E24"/>
    <mergeCell ref="C25:E25"/>
    <mergeCell ref="C26:E26"/>
    <mergeCell ref="C27:E27"/>
    <mergeCell ref="C28:E28"/>
    <mergeCell ref="C29:J29"/>
    <mergeCell ref="C38:E38"/>
    <mergeCell ref="C39:E39"/>
    <mergeCell ref="C40:E40"/>
    <mergeCell ref="C41:E41"/>
    <mergeCell ref="C49:E51"/>
    <mergeCell ref="C52:E52"/>
    <mergeCell ref="C62:E62"/>
    <mergeCell ref="C59:E59"/>
    <mergeCell ref="B53:B55"/>
    <mergeCell ref="C53:E55"/>
    <mergeCell ref="B56:B58"/>
    <mergeCell ref="C56:E58"/>
    <mergeCell ref="C42:E42"/>
    <mergeCell ref="C43:E43"/>
    <mergeCell ref="C48:F48"/>
    <mergeCell ref="C46:E46"/>
    <mergeCell ref="B49:B51"/>
    <mergeCell ref="B60:B61"/>
    <mergeCell ref="C60:E61"/>
    <mergeCell ref="C63:F63"/>
    <mergeCell ref="C64:F64"/>
    <mergeCell ref="C89:F89"/>
    <mergeCell ref="C90:F90"/>
    <mergeCell ref="C65:F65"/>
    <mergeCell ref="C66:F66"/>
    <mergeCell ref="C67:F67"/>
    <mergeCell ref="C68:F68"/>
    <mergeCell ref="C69:F69"/>
    <mergeCell ref="C70:F70"/>
    <mergeCell ref="C73:J73"/>
    <mergeCell ref="C74:F74"/>
    <mergeCell ref="C75:F75"/>
    <mergeCell ref="C76:F76"/>
    <mergeCell ref="C77:F77"/>
    <mergeCell ref="C78:F78"/>
    <mergeCell ref="C79:F79"/>
    <mergeCell ref="C80:F80"/>
    <mergeCell ref="C81:F81"/>
    <mergeCell ref="C82:F82"/>
    <mergeCell ref="C83:F83"/>
    <mergeCell ref="C85:F85"/>
    <mergeCell ref="C86:F86"/>
    <mergeCell ref="C87:F87"/>
    <mergeCell ref="C91:F91"/>
    <mergeCell ref="C92:F92"/>
    <mergeCell ref="C93:F93"/>
    <mergeCell ref="C94:F94"/>
    <mergeCell ref="C95:F95"/>
    <mergeCell ref="C102:D102"/>
    <mergeCell ref="C88:F88"/>
    <mergeCell ref="B127:B128"/>
    <mergeCell ref="C127:J127"/>
    <mergeCell ref="C128:J128"/>
    <mergeCell ref="C99:J99"/>
    <mergeCell ref="B100:B101"/>
    <mergeCell ref="C100:D101"/>
    <mergeCell ref="E100:E101"/>
    <mergeCell ref="G100:J100"/>
    <mergeCell ref="C115:E115"/>
    <mergeCell ref="C116:E116"/>
    <mergeCell ref="C103:D103"/>
    <mergeCell ref="C104:D104"/>
    <mergeCell ref="C105:D105"/>
    <mergeCell ref="C106:D106"/>
    <mergeCell ref="C107:D107"/>
    <mergeCell ref="C108:D108"/>
    <mergeCell ref="C109:D109"/>
    <mergeCell ref="C111:J111"/>
    <mergeCell ref="C171:F171"/>
    <mergeCell ref="C172:F172"/>
    <mergeCell ref="C173:F173"/>
    <mergeCell ref="C174:F174"/>
    <mergeCell ref="C169:F170"/>
    <mergeCell ref="G169:J169"/>
    <mergeCell ref="B148:J148"/>
    <mergeCell ref="C123:H123"/>
    <mergeCell ref="B157:J157"/>
    <mergeCell ref="C150:H150"/>
    <mergeCell ref="C151:H151"/>
    <mergeCell ref="C124:H124"/>
    <mergeCell ref="C125:H125"/>
    <mergeCell ref="C152:H152"/>
    <mergeCell ref="C153:H153"/>
    <mergeCell ref="C142:J142"/>
    <mergeCell ref="B144:J144"/>
    <mergeCell ref="C146:J146"/>
    <mergeCell ref="B149:J149"/>
    <mergeCell ref="C137:J137"/>
    <mergeCell ref="C138:E138"/>
    <mergeCell ref="C139:E139"/>
    <mergeCell ref="C140:E140"/>
    <mergeCell ref="C141:E141"/>
    <mergeCell ref="C112:E112"/>
    <mergeCell ref="C113:E113"/>
    <mergeCell ref="C114:E114"/>
    <mergeCell ref="C96:F96"/>
    <mergeCell ref="C97:F97"/>
    <mergeCell ref="C119:J119"/>
    <mergeCell ref="C120:H120"/>
    <mergeCell ref="C121:H121"/>
    <mergeCell ref="C122:H122"/>
  </mergeCells>
  <pageMargins left="0.7" right="0.7" top="0.75" bottom="0.75" header="0.3" footer="0.3"/>
  <pageSetup paperSize="9" scale="41" orientation="portrait" r:id="rId1"/>
  <rowBreaks count="1" manualBreakCount="1">
    <brk id="95" min="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workbookViewId="0"/>
  </sheetViews>
  <sheetFormatPr defaultRowHeight="13.5" x14ac:dyDescent="0.25"/>
  <cols>
    <col min="1" max="1" width="2.7109375" style="5" customWidth="1"/>
    <col min="2" max="2" width="13.28515625" style="5" customWidth="1"/>
    <col min="3" max="4" width="19.42578125" style="5" customWidth="1"/>
    <col min="5" max="5" width="10.85546875" style="5" customWidth="1"/>
    <col min="6" max="6" width="18.7109375" style="7" customWidth="1"/>
    <col min="7" max="7" width="10.28515625" style="283" bestFit="1" customWidth="1"/>
    <col min="8" max="8" width="25.140625" style="8" customWidth="1"/>
    <col min="9" max="9" width="17.140625" style="7" customWidth="1"/>
    <col min="10" max="11" width="15.5703125" style="7" customWidth="1"/>
    <col min="12" max="12" width="14.42578125" style="7" customWidth="1"/>
    <col min="13" max="16384" width="9.140625" style="5"/>
  </cols>
  <sheetData>
    <row r="1" spans="1:16" ht="15" x14ac:dyDescent="0.3">
      <c r="A1" s="68" t="str">
        <f>UPPER('GSTR 9-AR'!E8)</f>
        <v/>
      </c>
    </row>
    <row r="2" spans="1:16" ht="15" x14ac:dyDescent="0.3">
      <c r="A2" s="4" t="s">
        <v>259</v>
      </c>
    </row>
    <row r="3" spans="1:16" ht="15" x14ac:dyDescent="0.3">
      <c r="A3" s="4" t="s">
        <v>188</v>
      </c>
    </row>
    <row r="4" spans="1:16" ht="14.25" thickBot="1" x14ac:dyDescent="0.3"/>
    <row r="5" spans="1:16" ht="30.75" thickTop="1" x14ac:dyDescent="0.25">
      <c r="B5" s="31" t="s">
        <v>212</v>
      </c>
      <c r="C5" s="32" t="s">
        <v>50</v>
      </c>
      <c r="D5" s="32" t="s">
        <v>206</v>
      </c>
      <c r="E5" s="32" t="s">
        <v>210</v>
      </c>
      <c r="F5" s="32" t="s">
        <v>522</v>
      </c>
      <c r="G5" s="284" t="s">
        <v>213</v>
      </c>
      <c r="H5" s="33" t="s">
        <v>209</v>
      </c>
      <c r="I5" s="32" t="s">
        <v>214</v>
      </c>
      <c r="J5" s="32" t="s">
        <v>215</v>
      </c>
      <c r="K5" s="32" t="s">
        <v>216</v>
      </c>
      <c r="L5" s="34" t="s">
        <v>217</v>
      </c>
      <c r="N5" s="5" t="s">
        <v>521</v>
      </c>
    </row>
    <row r="6" spans="1:16" x14ac:dyDescent="0.25">
      <c r="B6" s="35"/>
      <c r="C6" s="36"/>
      <c r="D6" s="36"/>
      <c r="E6" s="37"/>
      <c r="F6" s="37"/>
      <c r="G6" s="285"/>
      <c r="H6" s="38"/>
      <c r="I6" s="39"/>
      <c r="J6" s="39"/>
      <c r="K6" s="39"/>
      <c r="L6" s="61">
        <v>0</v>
      </c>
      <c r="N6" s="5" t="str">
        <f>IF(ROUND(F6*(G6/100),2)=I6+J6+K6,"No","Yes, Check decimals")</f>
        <v>No</v>
      </c>
      <c r="P6" s="289"/>
    </row>
    <row r="7" spans="1:16" x14ac:dyDescent="0.25">
      <c r="B7" s="35"/>
      <c r="C7" s="36"/>
      <c r="D7" s="36"/>
      <c r="E7" s="37"/>
      <c r="F7" s="37"/>
      <c r="G7" s="285"/>
      <c r="H7" s="38"/>
      <c r="I7" s="39"/>
      <c r="J7" s="39"/>
      <c r="K7" s="39"/>
      <c r="L7" s="61"/>
      <c r="N7" s="5" t="str">
        <f t="shared" ref="N7:N13" si="0">IF(ROUND(F7*(G7/100),2)=I7+J7+K7,"No","Yes, Check decimals")</f>
        <v>No</v>
      </c>
    </row>
    <row r="8" spans="1:16" x14ac:dyDescent="0.25">
      <c r="B8" s="35"/>
      <c r="C8" s="36"/>
      <c r="D8" s="36"/>
      <c r="E8" s="37"/>
      <c r="F8" s="37"/>
      <c r="G8" s="285"/>
      <c r="H8" s="38"/>
      <c r="I8" s="39"/>
      <c r="J8" s="39"/>
      <c r="K8" s="39"/>
      <c r="L8" s="61"/>
      <c r="N8" s="5" t="str">
        <f t="shared" si="0"/>
        <v>No</v>
      </c>
    </row>
    <row r="9" spans="1:16" x14ac:dyDescent="0.25">
      <c r="B9" s="35"/>
      <c r="C9" s="36"/>
      <c r="D9" s="36"/>
      <c r="E9" s="37"/>
      <c r="F9" s="37"/>
      <c r="G9" s="285"/>
      <c r="H9" s="38"/>
      <c r="I9" s="39"/>
      <c r="J9" s="39"/>
      <c r="K9" s="39"/>
      <c r="L9" s="61"/>
      <c r="N9" s="5" t="str">
        <f t="shared" si="0"/>
        <v>No</v>
      </c>
    </row>
    <row r="10" spans="1:16" x14ac:dyDescent="0.25">
      <c r="B10" s="35"/>
      <c r="C10" s="36"/>
      <c r="D10" s="36"/>
      <c r="E10" s="37"/>
      <c r="F10" s="37"/>
      <c r="G10" s="285"/>
      <c r="H10" s="38"/>
      <c r="I10" s="39"/>
      <c r="J10" s="39"/>
      <c r="K10" s="39"/>
      <c r="L10" s="61"/>
      <c r="N10" s="5" t="str">
        <f t="shared" si="0"/>
        <v>No</v>
      </c>
    </row>
    <row r="11" spans="1:16" x14ac:dyDescent="0.25">
      <c r="B11" s="35"/>
      <c r="C11" s="36"/>
      <c r="D11" s="36"/>
      <c r="E11" s="37"/>
      <c r="F11" s="37"/>
      <c r="G11" s="285"/>
      <c r="H11" s="38"/>
      <c r="I11" s="39"/>
      <c r="J11" s="39"/>
      <c r="K11" s="39"/>
      <c r="L11" s="61"/>
      <c r="N11" s="5" t="str">
        <f t="shared" si="0"/>
        <v>No</v>
      </c>
    </row>
    <row r="12" spans="1:16" x14ac:dyDescent="0.25">
      <c r="B12" s="35"/>
      <c r="C12" s="36"/>
      <c r="D12" s="36"/>
      <c r="E12" s="37"/>
      <c r="F12" s="37"/>
      <c r="G12" s="285"/>
      <c r="H12" s="38"/>
      <c r="I12" s="39"/>
      <c r="J12" s="39"/>
      <c r="K12" s="39"/>
      <c r="L12" s="61"/>
      <c r="N12" s="5" t="str">
        <f t="shared" si="0"/>
        <v>No</v>
      </c>
    </row>
    <row r="13" spans="1:16" x14ac:dyDescent="0.25">
      <c r="B13" s="35"/>
      <c r="C13" s="36"/>
      <c r="D13" s="36"/>
      <c r="E13" s="37"/>
      <c r="F13" s="37"/>
      <c r="G13" s="285"/>
      <c r="H13" s="38"/>
      <c r="I13" s="39"/>
      <c r="J13" s="39"/>
      <c r="K13" s="39"/>
      <c r="L13" s="61"/>
      <c r="N13" s="5" t="str">
        <f t="shared" si="0"/>
        <v>No</v>
      </c>
    </row>
    <row r="14" spans="1:16" ht="14.25" thickBot="1" x14ac:dyDescent="0.3">
      <c r="B14" s="62"/>
      <c r="C14" s="63"/>
      <c r="D14" s="63"/>
      <c r="E14" s="64"/>
      <c r="F14" s="64"/>
      <c r="G14" s="286"/>
      <c r="H14" s="65"/>
      <c r="I14" s="66"/>
      <c r="J14" s="66"/>
      <c r="K14" s="66"/>
      <c r="L14" s="67"/>
    </row>
    <row r="15" spans="1:16" ht="15.75" thickTop="1" x14ac:dyDescent="0.3">
      <c r="E15" s="40">
        <f>SUM(E6:E14)</f>
        <v>0</v>
      </c>
      <c r="F15" s="40">
        <f>SUM(F6:F14)</f>
        <v>0</v>
      </c>
      <c r="G15" s="287"/>
      <c r="H15" s="41"/>
      <c r="I15" s="40">
        <f>SUM(I6:I14)</f>
        <v>0</v>
      </c>
      <c r="J15" s="40">
        <f>SUM(J6:J14)</f>
        <v>0</v>
      </c>
      <c r="K15" s="40">
        <f>SUM(K6:K14)</f>
        <v>0</v>
      </c>
      <c r="L15" s="40">
        <f>SUM(L6:L14)</f>
        <v>0</v>
      </c>
    </row>
    <row r="17" spans="1:11" x14ac:dyDescent="0.25">
      <c r="F17" s="6"/>
      <c r="G17" s="288"/>
      <c r="H17" s="6"/>
      <c r="I17" s="6"/>
      <c r="J17" s="6"/>
      <c r="K17" s="6"/>
    </row>
    <row r="18" spans="1:11" x14ac:dyDescent="0.25">
      <c r="B18" s="5" t="s">
        <v>15094</v>
      </c>
      <c r="F18" s="6"/>
      <c r="G18" s="288"/>
      <c r="H18" s="6"/>
      <c r="I18" s="6"/>
      <c r="J18" s="6"/>
      <c r="K18" s="6"/>
    </row>
    <row r="19" spans="1:11" x14ac:dyDescent="0.25">
      <c r="A19" s="5">
        <v>1</v>
      </c>
      <c r="B19" s="5" t="s">
        <v>15093</v>
      </c>
    </row>
    <row r="20" spans="1:11" x14ac:dyDescent="0.25">
      <c r="A20" s="5">
        <v>2</v>
      </c>
      <c r="B20" s="5" t="s">
        <v>15095</v>
      </c>
    </row>
  </sheetData>
  <autoFilter ref="B5:L15"/>
  <pageMargins left="0.7" right="0.7" top="0.75" bottom="0.75" header="0.3" footer="0.3"/>
  <pageSetup scale="47"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Reference!$B$3:$B$46</xm:f>
          </x14:formula1>
          <xm:sqref>D6:D14</xm:sqref>
        </x14:dataValidation>
        <x14:dataValidation type="list" allowBlank="1" showInputMessage="1" showErrorMessage="1">
          <x14:formula1>
            <xm:f>Reference!$C$3:$C$10</xm:f>
          </x14:formula1>
          <xm:sqref>G6:G14</xm:sqref>
        </x14:dataValidation>
        <x14:dataValidation type="list" allowBlank="1" showInputMessage="1" showErrorMessage="1">
          <x14:formula1>
            <xm:f>Reference!$E$3:$E$1048576</xm:f>
          </x14:formula1>
          <xm:sqref>B6:B14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heetViews>
  <sheetFormatPr defaultRowHeight="13.5" x14ac:dyDescent="0.25"/>
  <cols>
    <col min="1" max="1" width="2.85546875" style="5" customWidth="1"/>
    <col min="2" max="5" width="14.5703125" style="5" customWidth="1"/>
    <col min="6" max="6" width="14.5703125" style="289" customWidth="1"/>
    <col min="7" max="7" width="14.5703125" style="290" customWidth="1"/>
    <col min="8" max="8" width="26.140625" style="5" customWidth="1"/>
    <col min="9" max="12" width="14.5703125" style="294" customWidth="1"/>
    <col min="13" max="16384" width="9.140625" style="5"/>
  </cols>
  <sheetData>
    <row r="1" spans="1:14" ht="15" x14ac:dyDescent="0.3">
      <c r="A1" s="4" t="str">
        <f>'Annexure-1'!A1</f>
        <v/>
      </c>
    </row>
    <row r="2" spans="1:14" ht="15" x14ac:dyDescent="0.3">
      <c r="A2" s="4" t="str">
        <f>'Annexure-1'!A2</f>
        <v>GST Audit Period: Jul-17 to Mar-18</v>
      </c>
    </row>
    <row r="3" spans="1:14" ht="15" x14ac:dyDescent="0.3">
      <c r="A3" s="4" t="s">
        <v>258</v>
      </c>
    </row>
    <row r="4" spans="1:14" ht="14.25" thickBot="1" x14ac:dyDescent="0.3"/>
    <row r="5" spans="1:14" ht="30.75" thickTop="1" x14ac:dyDescent="0.25">
      <c r="B5" s="31" t="s">
        <v>212</v>
      </c>
      <c r="C5" s="32" t="s">
        <v>50</v>
      </c>
      <c r="D5" s="32" t="s">
        <v>206</v>
      </c>
      <c r="E5" s="32" t="s">
        <v>210</v>
      </c>
      <c r="F5" s="291" t="s">
        <v>522</v>
      </c>
      <c r="G5" s="284" t="s">
        <v>213</v>
      </c>
      <c r="H5" s="33" t="s">
        <v>209</v>
      </c>
      <c r="I5" s="295" t="s">
        <v>214</v>
      </c>
      <c r="J5" s="295" t="s">
        <v>215</v>
      </c>
      <c r="K5" s="295" t="s">
        <v>216</v>
      </c>
      <c r="L5" s="296" t="s">
        <v>217</v>
      </c>
      <c r="N5" s="5" t="s">
        <v>521</v>
      </c>
    </row>
    <row r="6" spans="1:14" x14ac:dyDescent="0.25">
      <c r="B6" s="35"/>
      <c r="C6" s="36"/>
      <c r="D6" s="36"/>
      <c r="E6" s="37"/>
      <c r="F6" s="292">
        <v>1000</v>
      </c>
      <c r="G6" s="285">
        <v>18</v>
      </c>
      <c r="H6" s="38"/>
      <c r="I6" s="299">
        <v>0</v>
      </c>
      <c r="J6" s="300">
        <v>0</v>
      </c>
      <c r="K6" s="300">
        <v>0</v>
      </c>
      <c r="L6" s="301">
        <v>0</v>
      </c>
      <c r="N6" s="5" t="str">
        <f>IF(ROUND(F6*(G6/100),2)=I6+J6+K6,"No","Yes, Check decimals")</f>
        <v>Yes, Check decimals</v>
      </c>
    </row>
    <row r="7" spans="1:14" x14ac:dyDescent="0.25">
      <c r="B7" s="35"/>
      <c r="C7" s="36"/>
      <c r="D7" s="36"/>
      <c r="E7" s="37"/>
      <c r="F7" s="292"/>
      <c r="G7" s="285"/>
      <c r="H7" s="38"/>
      <c r="I7" s="300"/>
      <c r="J7" s="300"/>
      <c r="K7" s="300"/>
      <c r="L7" s="301"/>
      <c r="N7" s="5" t="str">
        <f t="shared" ref="N7:N13" si="0">IF(ROUND(F7*(G7/100),2)=I7+J7+K7,"No","Yes, Check decimals")</f>
        <v>No</v>
      </c>
    </row>
    <row r="8" spans="1:14" x14ac:dyDescent="0.25">
      <c r="B8" s="35"/>
      <c r="C8" s="36"/>
      <c r="D8" s="36"/>
      <c r="E8" s="37"/>
      <c r="F8" s="292"/>
      <c r="G8" s="285"/>
      <c r="H8" s="38"/>
      <c r="I8" s="300"/>
      <c r="J8" s="300"/>
      <c r="K8" s="300"/>
      <c r="L8" s="301"/>
      <c r="N8" s="5" t="str">
        <f t="shared" si="0"/>
        <v>No</v>
      </c>
    </row>
    <row r="9" spans="1:14" x14ac:dyDescent="0.25">
      <c r="B9" s="35"/>
      <c r="C9" s="36"/>
      <c r="D9" s="36"/>
      <c r="E9" s="37"/>
      <c r="F9" s="292"/>
      <c r="G9" s="285"/>
      <c r="H9" s="38"/>
      <c r="I9" s="300"/>
      <c r="J9" s="300"/>
      <c r="K9" s="300"/>
      <c r="L9" s="301"/>
      <c r="N9" s="5" t="str">
        <f t="shared" si="0"/>
        <v>No</v>
      </c>
    </row>
    <row r="10" spans="1:14" x14ac:dyDescent="0.25">
      <c r="B10" s="35"/>
      <c r="C10" s="36"/>
      <c r="D10" s="36"/>
      <c r="E10" s="37"/>
      <c r="F10" s="292"/>
      <c r="G10" s="285"/>
      <c r="H10" s="38"/>
      <c r="I10" s="300"/>
      <c r="J10" s="300"/>
      <c r="K10" s="300"/>
      <c r="L10" s="301"/>
      <c r="N10" s="5" t="str">
        <f t="shared" si="0"/>
        <v>No</v>
      </c>
    </row>
    <row r="11" spans="1:14" x14ac:dyDescent="0.25">
      <c r="B11" s="35"/>
      <c r="C11" s="36"/>
      <c r="D11" s="36"/>
      <c r="E11" s="37"/>
      <c r="F11" s="292"/>
      <c r="G11" s="285"/>
      <c r="H11" s="38"/>
      <c r="I11" s="300"/>
      <c r="J11" s="300"/>
      <c r="K11" s="300"/>
      <c r="L11" s="301"/>
      <c r="N11" s="5" t="str">
        <f t="shared" si="0"/>
        <v>No</v>
      </c>
    </row>
    <row r="12" spans="1:14" x14ac:dyDescent="0.25">
      <c r="B12" s="35"/>
      <c r="C12" s="36"/>
      <c r="D12" s="36"/>
      <c r="E12" s="37"/>
      <c r="F12" s="292"/>
      <c r="G12" s="285"/>
      <c r="H12" s="38"/>
      <c r="I12" s="300"/>
      <c r="J12" s="300"/>
      <c r="K12" s="300"/>
      <c r="L12" s="301"/>
      <c r="N12" s="5" t="str">
        <f t="shared" si="0"/>
        <v>No</v>
      </c>
    </row>
    <row r="13" spans="1:14" x14ac:dyDescent="0.25">
      <c r="B13" s="35"/>
      <c r="C13" s="36"/>
      <c r="D13" s="36"/>
      <c r="E13" s="37"/>
      <c r="F13" s="292"/>
      <c r="G13" s="285"/>
      <c r="H13" s="38"/>
      <c r="I13" s="300"/>
      <c r="J13" s="300"/>
      <c r="K13" s="300"/>
      <c r="L13" s="301"/>
      <c r="N13" s="5" t="str">
        <f t="shared" si="0"/>
        <v>No</v>
      </c>
    </row>
    <row r="14" spans="1:14" ht="14.25" thickBot="1" x14ac:dyDescent="0.3">
      <c r="B14" s="62"/>
      <c r="C14" s="63"/>
      <c r="D14" s="63"/>
      <c r="E14" s="64"/>
      <c r="F14" s="293"/>
      <c r="G14" s="286"/>
      <c r="H14" s="65"/>
      <c r="I14" s="297"/>
      <c r="J14" s="297"/>
      <c r="K14" s="297"/>
      <c r="L14" s="298"/>
    </row>
    <row r="15" spans="1:14" ht="14.25" thickTop="1" x14ac:dyDescent="0.25"/>
  </sheetData>
  <pageMargins left="0.7" right="0.7" top="0.75" bottom="0.75" header="0.3" footer="0.3"/>
  <pageSetup paperSize="9" scale="5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Reference!$C$3:$C$10</xm:f>
          </x14:formula1>
          <xm:sqref>G6:G14</xm:sqref>
        </x14:dataValidation>
        <x14:dataValidation type="list" allowBlank="1" showInputMessage="1" showErrorMessage="1">
          <x14:formula1>
            <xm:f>Reference!$B$3:$B$46</xm:f>
          </x14:formula1>
          <xm:sqref>D6:D14</xm:sqref>
        </x14:dataValidation>
        <x14:dataValidation type="list" allowBlank="1" showInputMessage="1" showErrorMessage="1">
          <x14:formula1>
            <xm:f>Reference!$E$3:$E$1048576</xm:f>
          </x14:formula1>
          <xm:sqref>B6:B13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D247"/>
  <sheetViews>
    <sheetView workbookViewId="0"/>
  </sheetViews>
  <sheetFormatPr defaultRowHeight="15" x14ac:dyDescent="0.3"/>
  <cols>
    <col min="1" max="1" width="27.85546875" style="21" customWidth="1"/>
    <col min="2" max="2" width="17.42578125" style="105" customWidth="1"/>
    <col min="3" max="11" width="16.140625" style="103" bestFit="1" customWidth="1"/>
    <col min="12" max="12" width="11.42578125" style="103" bestFit="1" customWidth="1"/>
    <col min="13" max="13" width="12" style="103" bestFit="1" customWidth="1"/>
    <col min="14" max="14" width="11.140625" style="103" bestFit="1" customWidth="1"/>
    <col min="15" max="15" width="10.5703125" style="103" bestFit="1" customWidth="1"/>
    <col min="16" max="16" width="11.7109375" style="103" bestFit="1" customWidth="1"/>
    <col min="17" max="17" width="11.42578125" style="103" bestFit="1" customWidth="1"/>
    <col min="18" max="18" width="11.140625" style="103" bestFit="1" customWidth="1"/>
    <col min="19" max="19" width="11.7109375" style="103" bestFit="1" customWidth="1"/>
    <col min="20" max="20" width="11.5703125" style="103" bestFit="1" customWidth="1"/>
    <col min="21" max="21" width="11" style="103" bestFit="1" customWidth="1"/>
    <col min="22" max="22" width="12.7109375" style="103" bestFit="1" customWidth="1"/>
    <col min="23" max="23" width="14.28515625" style="103" bestFit="1" customWidth="1"/>
    <col min="24" max="24" width="30.42578125" style="203" bestFit="1" customWidth="1"/>
    <col min="25" max="25" width="30.7109375" style="203" bestFit="1" customWidth="1"/>
    <col min="26" max="26" width="17.28515625" style="203" bestFit="1" customWidth="1"/>
    <col min="27" max="27" width="9.140625" style="10"/>
    <col min="28" max="28" width="15.28515625" style="10" bestFit="1" customWidth="1"/>
    <col min="29" max="29" width="12.5703125" style="10" bestFit="1" customWidth="1"/>
    <col min="30" max="30" width="13.7109375" style="10" bestFit="1" customWidth="1"/>
    <col min="31" max="16384" width="9.140625" style="10"/>
  </cols>
  <sheetData>
    <row r="1" spans="1:30" x14ac:dyDescent="0.3">
      <c r="B1" s="105" t="str">
        <f>'Annexure-1'!A1</f>
        <v/>
      </c>
    </row>
    <row r="2" spans="1:30" x14ac:dyDescent="0.3">
      <c r="B2" s="105" t="str">
        <f>'Annexure-1'!A2</f>
        <v>GST Audit Period: Jul-17 to Mar-18</v>
      </c>
      <c r="X2" s="23"/>
    </row>
    <row r="3" spans="1:30" x14ac:dyDescent="0.3">
      <c r="B3" s="105" t="s">
        <v>283</v>
      </c>
      <c r="X3" s="23"/>
      <c r="Y3" s="10"/>
      <c r="Z3" s="23">
        <f>SUM(X5:X1048576,Y5:Y1048576)</f>
        <v>336541872.82999998</v>
      </c>
      <c r="AA3" s="203">
        <f>SUM('GSTR-1 Paste data'!AA:AA)-SUM(Z5:Z1048576)</f>
        <v>0</v>
      </c>
    </row>
    <row r="4" spans="1:30" x14ac:dyDescent="0.3">
      <c r="Z4" s="23">
        <f>SUM(Z5:Z1048576)</f>
        <v>336541872.82999998</v>
      </c>
    </row>
    <row r="5" spans="1:30" ht="15.75" thickBot="1" x14ac:dyDescent="0.3">
      <c r="B5" s="101" t="s">
        <v>1</v>
      </c>
      <c r="C5" s="104">
        <v>42917</v>
      </c>
      <c r="D5" s="104">
        <v>42948</v>
      </c>
      <c r="E5" s="104">
        <v>42979</v>
      </c>
      <c r="F5" s="104">
        <v>43009</v>
      </c>
      <c r="G5" s="104">
        <v>43040</v>
      </c>
      <c r="H5" s="104">
        <v>43070</v>
      </c>
      <c r="I5" s="104">
        <v>43101</v>
      </c>
      <c r="J5" s="104">
        <v>43132</v>
      </c>
      <c r="K5" s="104">
        <v>43160</v>
      </c>
      <c r="L5" s="104">
        <v>43191</v>
      </c>
      <c r="M5" s="104">
        <v>43221</v>
      </c>
      <c r="N5" s="104">
        <v>43252</v>
      </c>
      <c r="O5" s="104">
        <v>43282</v>
      </c>
      <c r="P5" s="104">
        <v>43313</v>
      </c>
      <c r="Q5" s="104">
        <v>43344</v>
      </c>
      <c r="R5" s="104">
        <v>43374</v>
      </c>
      <c r="S5" s="104">
        <v>43405</v>
      </c>
      <c r="T5" s="104">
        <v>43435</v>
      </c>
      <c r="U5" s="104">
        <v>43466</v>
      </c>
      <c r="V5" s="104">
        <v>43497</v>
      </c>
      <c r="W5" s="104">
        <v>43525</v>
      </c>
      <c r="X5" s="221" t="s">
        <v>358</v>
      </c>
      <c r="Y5" s="221" t="s">
        <v>359</v>
      </c>
      <c r="Z5" s="221" t="s">
        <v>11</v>
      </c>
    </row>
    <row r="6" spans="1:30" ht="15.75" hidden="1" thickBot="1" x14ac:dyDescent="0.3">
      <c r="A6" s="21" t="str">
        <f>B6</f>
        <v>B2B (Regular)</v>
      </c>
      <c r="B6" s="112" t="s">
        <v>325</v>
      </c>
      <c r="C6" s="113"/>
      <c r="D6" s="113"/>
      <c r="E6" s="113"/>
      <c r="F6" s="113"/>
      <c r="G6" s="113"/>
      <c r="H6" s="113"/>
      <c r="I6" s="113"/>
      <c r="J6" s="113"/>
      <c r="K6" s="113"/>
      <c r="L6" s="113"/>
      <c r="M6" s="113"/>
      <c r="N6" s="113"/>
      <c r="O6" s="113"/>
      <c r="P6" s="113"/>
      <c r="Q6" s="113"/>
      <c r="R6" s="113"/>
      <c r="S6" s="113"/>
      <c r="T6" s="113"/>
      <c r="U6" s="113"/>
      <c r="V6" s="113"/>
      <c r="W6" s="113"/>
      <c r="X6" s="114"/>
      <c r="Y6" s="114"/>
      <c r="Z6" s="114"/>
    </row>
    <row r="7" spans="1:30" s="14" customFormat="1" ht="15.75" hidden="1" thickBot="1" x14ac:dyDescent="0.35">
      <c r="A7" s="259" t="str">
        <f>A6</f>
        <v>B2B (Regular)</v>
      </c>
      <c r="B7" s="115" t="s">
        <v>17</v>
      </c>
      <c r="C7" s="102">
        <f>SUMIFS('GSTR-1 Paste data'!F:F,'GSTR-1 Paste data'!$A:$A,$A7,'GSTR-1 Paste data'!$B:$B,'GSTR-1'!$B7)</f>
        <v>17132741.600000001</v>
      </c>
      <c r="D7" s="102">
        <f>SUMIFS('GSTR-1 Paste data'!G:G,'GSTR-1 Paste data'!$A:$A,$A7,'GSTR-1 Paste data'!$B:$B,'GSTR-1'!$B7)</f>
        <v>23881769.370000001</v>
      </c>
      <c r="E7" s="102">
        <f>SUMIFS('GSTR-1 Paste data'!H:H,'GSTR-1 Paste data'!$A:$A,$A7,'GSTR-1 Paste data'!$B:$B,'GSTR-1'!$B7)</f>
        <v>20186589.399999999</v>
      </c>
      <c r="F7" s="102">
        <f>SUMIFS('GSTR-1 Paste data'!I:I,'GSTR-1 Paste data'!$A:$A,$A7,'GSTR-1 Paste data'!$B:$B,'GSTR-1'!$B7)</f>
        <v>25063360.539999999</v>
      </c>
      <c r="G7" s="102">
        <f>SUMIFS('GSTR-1 Paste data'!J:J,'GSTR-1 Paste data'!$A:$A,$A7,'GSTR-1 Paste data'!$B:$B,'GSTR-1'!$B7)</f>
        <v>28303942.32</v>
      </c>
      <c r="H7" s="102">
        <f>SUMIFS('GSTR-1 Paste data'!K:K,'GSTR-1 Paste data'!$A:$A,$A7,'GSTR-1 Paste data'!$B:$B,'GSTR-1'!$B7)</f>
        <v>31984213.16</v>
      </c>
      <c r="I7" s="102">
        <f>SUMIFS('GSTR-1 Paste data'!L:L,'GSTR-1 Paste data'!$A:$A,$A7,'GSTR-1 Paste data'!$B:$B,'GSTR-1'!$B7)</f>
        <v>24744982.859999999</v>
      </c>
      <c r="J7" s="102">
        <f>SUMIFS('GSTR-1 Paste data'!M:M,'GSTR-1 Paste data'!$A:$A,$A7,'GSTR-1 Paste data'!$B:$B,'GSTR-1'!$B7)</f>
        <v>26564926.239999998</v>
      </c>
      <c r="K7" s="102">
        <f>SUMIFS('GSTR-1 Paste data'!N:N,'GSTR-1 Paste data'!$A:$A,$A7,'GSTR-1 Paste data'!$B:$B,'GSTR-1'!$B7)</f>
        <v>33137124.18</v>
      </c>
      <c r="L7" s="102">
        <f>SUMIFS('GSTR-1 Paste data'!O:O,'GSTR-1 Paste data'!$A:$A,$A7,'GSTR-1 Paste data'!$B:$B,'GSTR-1'!$B7)</f>
        <v>0</v>
      </c>
      <c r="M7" s="102">
        <f>SUMIFS('GSTR-1 Paste data'!P:P,'GSTR-1 Paste data'!$A:$A,$A7,'GSTR-1 Paste data'!$B:$B,'GSTR-1'!$B7)</f>
        <v>0</v>
      </c>
      <c r="N7" s="102">
        <f>SUMIFS('GSTR-1 Paste data'!Q:Q,'GSTR-1 Paste data'!$A:$A,$A7,'GSTR-1 Paste data'!$B:$B,'GSTR-1'!$B7)</f>
        <v>0</v>
      </c>
      <c r="O7" s="102">
        <f>SUMIFS('GSTR-1 Paste data'!R:R,'GSTR-1 Paste data'!$A:$A,$A7,'GSTR-1 Paste data'!$B:$B,'GSTR-1'!$B7)</f>
        <v>0</v>
      </c>
      <c r="P7" s="102">
        <f>SUMIFS('GSTR-1 Paste data'!S:S,'GSTR-1 Paste data'!$A:$A,$A7,'GSTR-1 Paste data'!$B:$B,'GSTR-1'!$B7)</f>
        <v>0</v>
      </c>
      <c r="Q7" s="102">
        <f>SUMIFS('GSTR-1 Paste data'!T:T,'GSTR-1 Paste data'!$A:$A,$A7,'GSTR-1 Paste data'!$B:$B,'GSTR-1'!$B7)</f>
        <v>0</v>
      </c>
      <c r="R7" s="102">
        <f>SUMIFS('GSTR-1 Paste data'!U:U,'GSTR-1 Paste data'!$A:$A,$A7,'GSTR-1 Paste data'!$B:$B,'GSTR-1'!$B7)</f>
        <v>0</v>
      </c>
      <c r="S7" s="102">
        <f>SUMIFS('GSTR-1 Paste data'!V:V,'GSTR-1 Paste data'!$A:$A,$A7,'GSTR-1 Paste data'!$B:$B,'GSTR-1'!$B7)</f>
        <v>0</v>
      </c>
      <c r="T7" s="102">
        <f>SUMIFS('GSTR-1 Paste data'!W:W,'GSTR-1 Paste data'!$A:$A,$A7,'GSTR-1 Paste data'!$B:$B,'GSTR-1'!$B7)</f>
        <v>0</v>
      </c>
      <c r="U7" s="102">
        <f>SUMIFS('GSTR-1 Paste data'!X:X,'GSTR-1 Paste data'!$A:$A,$A7,'GSTR-1 Paste data'!$B:$B,'GSTR-1'!$B7)</f>
        <v>0</v>
      </c>
      <c r="V7" s="102">
        <f>SUMIFS('GSTR-1 Paste data'!Y:Y,'GSTR-1 Paste data'!$A:$A,$A7,'GSTR-1 Paste data'!$B:$B,'GSTR-1'!$B7)</f>
        <v>0</v>
      </c>
      <c r="W7" s="102">
        <f>SUMIFS('GSTR-1 Paste data'!Z:Z,'GSTR-1 Paste data'!$A:$A,$A7,'GSTR-1 Paste data'!$B:$B,'GSTR-1'!$B7)</f>
        <v>0</v>
      </c>
      <c r="X7" s="116">
        <f>ROUND(SUM(C7:K7),2)</f>
        <v>230999649.66999999</v>
      </c>
      <c r="Y7" s="116">
        <f>ROUND(SUM(L7:W7),2)</f>
        <v>0</v>
      </c>
      <c r="Z7" s="116">
        <f>ROUND(SUM(C7:W7),2)</f>
        <v>230999649.66999999</v>
      </c>
    </row>
    <row r="8" spans="1:30" s="14" customFormat="1" ht="15.75" hidden="1" thickBot="1" x14ac:dyDescent="0.35">
      <c r="A8" s="259" t="str">
        <f>A7</f>
        <v>B2B (Regular)</v>
      </c>
      <c r="B8" s="115" t="s">
        <v>18</v>
      </c>
      <c r="C8" s="102">
        <f>SUMIFS('GSTR-1 Paste data'!F:F,'GSTR-1 Paste data'!$A:$A,$A8,'GSTR-1 Paste data'!$B:$B,'GSTR-1'!$B8)</f>
        <v>223097.95</v>
      </c>
      <c r="D8" s="102">
        <f>SUMIFS('GSTR-1 Paste data'!G:G,'GSTR-1 Paste data'!$A:$A,$A8,'GSTR-1 Paste data'!$B:$B,'GSTR-1'!$B8)</f>
        <v>337205.76000000001</v>
      </c>
      <c r="E8" s="102">
        <f>SUMIFS('GSTR-1 Paste data'!H:H,'GSTR-1 Paste data'!$A:$A,$A8,'GSTR-1 Paste data'!$B:$B,'GSTR-1'!$B8)</f>
        <v>104476.84</v>
      </c>
      <c r="F8" s="102">
        <f>SUMIFS('GSTR-1 Paste data'!I:I,'GSTR-1 Paste data'!$A:$A,$A8,'GSTR-1 Paste data'!$B:$B,'GSTR-1'!$B8)</f>
        <v>162176.01999999999</v>
      </c>
      <c r="G8" s="102">
        <f>SUMIFS('GSTR-1 Paste data'!J:J,'GSTR-1 Paste data'!$A:$A,$A8,'GSTR-1 Paste data'!$B:$B,'GSTR-1'!$B8)</f>
        <v>148888.04</v>
      </c>
      <c r="H8" s="102">
        <f>SUMIFS('GSTR-1 Paste data'!K:K,'GSTR-1 Paste data'!$A:$A,$A8,'GSTR-1 Paste data'!$B:$B,'GSTR-1'!$B8)</f>
        <v>95009.23</v>
      </c>
      <c r="I8" s="102">
        <f>SUMIFS('GSTR-1 Paste data'!L:L,'GSTR-1 Paste data'!$A:$A,$A8,'GSTR-1 Paste data'!$B:$B,'GSTR-1'!$B8)</f>
        <v>244694.32</v>
      </c>
      <c r="J8" s="102">
        <f>SUMIFS('GSTR-1 Paste data'!M:M,'GSTR-1 Paste data'!$A:$A,$A8,'GSTR-1 Paste data'!$B:$B,'GSTR-1'!$B8)</f>
        <v>373850.35</v>
      </c>
      <c r="K8" s="102">
        <f>SUMIFS('GSTR-1 Paste data'!N:N,'GSTR-1 Paste data'!$A:$A,$A8,'GSTR-1 Paste data'!$B:$B,'GSTR-1'!$B8)</f>
        <v>274331.67</v>
      </c>
      <c r="L8" s="102">
        <f>SUMIFS('GSTR-1 Paste data'!O:O,'GSTR-1 Paste data'!$A:$A,$A8,'GSTR-1 Paste data'!$B:$B,'GSTR-1'!$B8)</f>
        <v>0</v>
      </c>
      <c r="M8" s="102">
        <f>SUMIFS('GSTR-1 Paste data'!P:P,'GSTR-1 Paste data'!$A:$A,$A8,'GSTR-1 Paste data'!$B:$B,'GSTR-1'!$B8)</f>
        <v>0</v>
      </c>
      <c r="N8" s="102">
        <f>SUMIFS('GSTR-1 Paste data'!Q:Q,'GSTR-1 Paste data'!$A:$A,$A8,'GSTR-1 Paste data'!$B:$B,'GSTR-1'!$B8)</f>
        <v>0</v>
      </c>
      <c r="O8" s="102">
        <f>SUMIFS('GSTR-1 Paste data'!R:R,'GSTR-1 Paste data'!$A:$A,$A8,'GSTR-1 Paste data'!$B:$B,'GSTR-1'!$B8)</f>
        <v>0</v>
      </c>
      <c r="P8" s="102">
        <f>SUMIFS('GSTR-1 Paste data'!S:S,'GSTR-1 Paste data'!$A:$A,$A8,'GSTR-1 Paste data'!$B:$B,'GSTR-1'!$B8)</f>
        <v>0</v>
      </c>
      <c r="Q8" s="102">
        <f>SUMIFS('GSTR-1 Paste data'!T:T,'GSTR-1 Paste data'!$A:$A,$A8,'GSTR-1 Paste data'!$B:$B,'GSTR-1'!$B8)</f>
        <v>0</v>
      </c>
      <c r="R8" s="102">
        <f>SUMIFS('GSTR-1 Paste data'!U:U,'GSTR-1 Paste data'!$A:$A,$A8,'GSTR-1 Paste data'!$B:$B,'GSTR-1'!$B8)</f>
        <v>0</v>
      </c>
      <c r="S8" s="102">
        <f>SUMIFS('GSTR-1 Paste data'!V:V,'GSTR-1 Paste data'!$A:$A,$A8,'GSTR-1 Paste data'!$B:$B,'GSTR-1'!$B8)</f>
        <v>0</v>
      </c>
      <c r="T8" s="102">
        <f>SUMIFS('GSTR-1 Paste data'!W:W,'GSTR-1 Paste data'!$A:$A,$A8,'GSTR-1 Paste data'!$B:$B,'GSTR-1'!$B8)</f>
        <v>0</v>
      </c>
      <c r="U8" s="102">
        <f>SUMIFS('GSTR-1 Paste data'!X:X,'GSTR-1 Paste data'!$A:$A,$A8,'GSTR-1 Paste data'!$B:$B,'GSTR-1'!$B8)</f>
        <v>0</v>
      </c>
      <c r="V8" s="102">
        <f>SUMIFS('GSTR-1 Paste data'!Y:Y,'GSTR-1 Paste data'!$A:$A,$A8,'GSTR-1 Paste data'!$B:$B,'GSTR-1'!$B8)</f>
        <v>0</v>
      </c>
      <c r="W8" s="102">
        <f>SUMIFS('GSTR-1 Paste data'!Z:Z,'GSTR-1 Paste data'!$A:$A,$A8,'GSTR-1 Paste data'!$B:$B,'GSTR-1'!$B8)</f>
        <v>0</v>
      </c>
      <c r="X8" s="116">
        <f>ROUND(SUM(C8:K8),2)</f>
        <v>1963730.18</v>
      </c>
      <c r="Y8" s="116">
        <f>ROUND(SUM(L8:W8),2)</f>
        <v>0</v>
      </c>
      <c r="Z8" s="116">
        <f>ROUND(SUM(C8:W8),2)</f>
        <v>1963730.18</v>
      </c>
    </row>
    <row r="9" spans="1:30" s="14" customFormat="1" ht="15.75" hidden="1" thickBot="1" x14ac:dyDescent="0.35">
      <c r="A9" s="259" t="str">
        <f>A8</f>
        <v>B2B (Regular)</v>
      </c>
      <c r="B9" s="115" t="s">
        <v>19</v>
      </c>
      <c r="C9" s="102">
        <f>SUMIFS('GSTR-1 Paste data'!F:F,'GSTR-1 Paste data'!$A:$A,$A9,'GSTR-1 Paste data'!$B:$B,'GSTR-1'!$B9)</f>
        <v>1994838.53</v>
      </c>
      <c r="D9" s="102">
        <f>SUMIFS('GSTR-1 Paste data'!G:G,'GSTR-1 Paste data'!$A:$A,$A9,'GSTR-1 Paste data'!$B:$B,'GSTR-1'!$B9)</f>
        <v>2675391.52</v>
      </c>
      <c r="E9" s="102">
        <f>SUMIFS('GSTR-1 Paste data'!H:H,'GSTR-1 Paste data'!$A:$A,$A9,'GSTR-1 Paste data'!$B:$B,'GSTR-1'!$B9)</f>
        <v>2348412.39</v>
      </c>
      <c r="F9" s="102">
        <f>SUMIFS('GSTR-1 Paste data'!I:I,'GSTR-1 Paste data'!$A:$A,$A9,'GSTR-1 Paste data'!$B:$B,'GSTR-1'!$B9)</f>
        <v>2831241.89</v>
      </c>
      <c r="G9" s="102">
        <f>SUMIFS('GSTR-1 Paste data'!J:J,'GSTR-1 Paste data'!$A:$A,$A9,'GSTR-1 Paste data'!$B:$B,'GSTR-1'!$B9)</f>
        <v>3324997.63</v>
      </c>
      <c r="H9" s="102">
        <f>SUMIFS('GSTR-1 Paste data'!K:K,'GSTR-1 Paste data'!$A:$A,$A9,'GSTR-1 Paste data'!$B:$B,'GSTR-1'!$B9)</f>
        <v>3832195.41</v>
      </c>
      <c r="I9" s="102">
        <f>SUMIFS('GSTR-1 Paste data'!L:L,'GSTR-1 Paste data'!$A:$A,$A9,'GSTR-1 Paste data'!$B:$B,'GSTR-1'!$B9)</f>
        <v>2849258.92</v>
      </c>
      <c r="J9" s="102">
        <f>SUMIFS('GSTR-1 Paste data'!M:M,'GSTR-1 Paste data'!$A:$A,$A9,'GSTR-1 Paste data'!$B:$B,'GSTR-1'!$B9)</f>
        <v>2830931.98</v>
      </c>
      <c r="K9" s="102">
        <f>SUMIFS('GSTR-1 Paste data'!N:N,'GSTR-1 Paste data'!$A:$A,$A9,'GSTR-1 Paste data'!$B:$B,'GSTR-1'!$B9)</f>
        <v>3451887.61</v>
      </c>
      <c r="L9" s="102">
        <f>SUMIFS('GSTR-1 Paste data'!O:O,'GSTR-1 Paste data'!$A:$A,$A9,'GSTR-1 Paste data'!$B:$B,'GSTR-1'!$B9)</f>
        <v>0</v>
      </c>
      <c r="M9" s="102">
        <f>SUMIFS('GSTR-1 Paste data'!P:P,'GSTR-1 Paste data'!$A:$A,$A9,'GSTR-1 Paste data'!$B:$B,'GSTR-1'!$B9)</f>
        <v>0</v>
      </c>
      <c r="N9" s="102">
        <f>SUMIFS('GSTR-1 Paste data'!Q:Q,'GSTR-1 Paste data'!$A:$A,$A9,'GSTR-1 Paste data'!$B:$B,'GSTR-1'!$B9)</f>
        <v>0</v>
      </c>
      <c r="O9" s="102">
        <f>SUMIFS('GSTR-1 Paste data'!R:R,'GSTR-1 Paste data'!$A:$A,$A9,'GSTR-1 Paste data'!$B:$B,'GSTR-1'!$B9)</f>
        <v>0</v>
      </c>
      <c r="P9" s="102">
        <f>SUMIFS('GSTR-1 Paste data'!S:S,'GSTR-1 Paste data'!$A:$A,$A9,'GSTR-1 Paste data'!$B:$B,'GSTR-1'!$B9)</f>
        <v>0</v>
      </c>
      <c r="Q9" s="102">
        <f>SUMIFS('GSTR-1 Paste data'!T:T,'GSTR-1 Paste data'!$A:$A,$A9,'GSTR-1 Paste data'!$B:$B,'GSTR-1'!$B9)</f>
        <v>0</v>
      </c>
      <c r="R9" s="102">
        <f>SUMIFS('GSTR-1 Paste data'!U:U,'GSTR-1 Paste data'!$A:$A,$A9,'GSTR-1 Paste data'!$B:$B,'GSTR-1'!$B9)</f>
        <v>0</v>
      </c>
      <c r="S9" s="102">
        <f>SUMIFS('GSTR-1 Paste data'!V:V,'GSTR-1 Paste data'!$A:$A,$A9,'GSTR-1 Paste data'!$B:$B,'GSTR-1'!$B9)</f>
        <v>0</v>
      </c>
      <c r="T9" s="102">
        <f>SUMIFS('GSTR-1 Paste data'!W:W,'GSTR-1 Paste data'!$A:$A,$A9,'GSTR-1 Paste data'!$B:$B,'GSTR-1'!$B9)</f>
        <v>0</v>
      </c>
      <c r="U9" s="102">
        <f>SUMIFS('GSTR-1 Paste data'!X:X,'GSTR-1 Paste data'!$A:$A,$A9,'GSTR-1 Paste data'!$B:$B,'GSTR-1'!$B9)</f>
        <v>0</v>
      </c>
      <c r="V9" s="102">
        <f>SUMIFS('GSTR-1 Paste data'!Y:Y,'GSTR-1 Paste data'!$A:$A,$A9,'GSTR-1 Paste data'!$B:$B,'GSTR-1'!$B9)</f>
        <v>0</v>
      </c>
      <c r="W9" s="102">
        <f>SUMIFS('GSTR-1 Paste data'!Z:Z,'GSTR-1 Paste data'!$A:$A,$A9,'GSTR-1 Paste data'!$B:$B,'GSTR-1'!$B9)</f>
        <v>0</v>
      </c>
      <c r="X9" s="116">
        <f>ROUND(SUM(C9:K9),2)</f>
        <v>26139155.879999999</v>
      </c>
      <c r="Y9" s="116">
        <f>ROUND(SUM(L9:W9),2)</f>
        <v>0</v>
      </c>
      <c r="Z9" s="116">
        <f>ROUND(SUM(C9:W9),2)</f>
        <v>26139155.879999999</v>
      </c>
    </row>
    <row r="10" spans="1:30" s="14" customFormat="1" ht="15.75" hidden="1" thickBot="1" x14ac:dyDescent="0.35">
      <c r="A10" s="259" t="str">
        <f>A9</f>
        <v>B2B (Regular)</v>
      </c>
      <c r="B10" s="115" t="s">
        <v>20</v>
      </c>
      <c r="C10" s="102">
        <f>SUMIFS('GSTR-1 Paste data'!F:F,'GSTR-1 Paste data'!$A:$A,$A10,'GSTR-1 Paste data'!$B:$B,'GSTR-1'!$B10)</f>
        <v>1994838.53</v>
      </c>
      <c r="D10" s="102">
        <f>SUMIFS('GSTR-1 Paste data'!G:G,'GSTR-1 Paste data'!$A:$A,$A10,'GSTR-1 Paste data'!$B:$B,'GSTR-1'!$B10)</f>
        <v>2675391.52</v>
      </c>
      <c r="E10" s="102">
        <f>SUMIFS('GSTR-1 Paste data'!H:H,'GSTR-1 Paste data'!$A:$A,$A10,'GSTR-1 Paste data'!$B:$B,'GSTR-1'!$B10)</f>
        <v>2348412.39</v>
      </c>
      <c r="F10" s="102">
        <f>SUMIFS('GSTR-1 Paste data'!I:I,'GSTR-1 Paste data'!$A:$A,$A10,'GSTR-1 Paste data'!$B:$B,'GSTR-1'!$B10)</f>
        <v>2831241.89</v>
      </c>
      <c r="G10" s="102">
        <f>SUMIFS('GSTR-1 Paste data'!J:J,'GSTR-1 Paste data'!$A:$A,$A10,'GSTR-1 Paste data'!$B:$B,'GSTR-1'!$B10)</f>
        <v>3324997.63</v>
      </c>
      <c r="H10" s="102">
        <f>SUMIFS('GSTR-1 Paste data'!K:K,'GSTR-1 Paste data'!$A:$A,$A10,'GSTR-1 Paste data'!$B:$B,'GSTR-1'!$B10)</f>
        <v>3832195.41</v>
      </c>
      <c r="I10" s="102">
        <f>SUMIFS('GSTR-1 Paste data'!L:L,'GSTR-1 Paste data'!$A:$A,$A10,'GSTR-1 Paste data'!$B:$B,'GSTR-1'!$B10)</f>
        <v>2849258.92</v>
      </c>
      <c r="J10" s="102">
        <f>SUMIFS('GSTR-1 Paste data'!M:M,'GSTR-1 Paste data'!$A:$A,$A10,'GSTR-1 Paste data'!$B:$B,'GSTR-1'!$B10)</f>
        <v>2830931.98</v>
      </c>
      <c r="K10" s="102">
        <f>SUMIFS('GSTR-1 Paste data'!N:N,'GSTR-1 Paste data'!$A:$A,$A10,'GSTR-1 Paste data'!$B:$B,'GSTR-1'!$B10)</f>
        <v>3451887.61</v>
      </c>
      <c r="L10" s="102">
        <f>SUMIFS('GSTR-1 Paste data'!O:O,'GSTR-1 Paste data'!$A:$A,$A10,'GSTR-1 Paste data'!$B:$B,'GSTR-1'!$B10)</f>
        <v>0</v>
      </c>
      <c r="M10" s="102">
        <f>SUMIFS('GSTR-1 Paste data'!P:P,'GSTR-1 Paste data'!$A:$A,$A10,'GSTR-1 Paste data'!$B:$B,'GSTR-1'!$B10)</f>
        <v>0</v>
      </c>
      <c r="N10" s="102">
        <f>SUMIFS('GSTR-1 Paste data'!Q:Q,'GSTR-1 Paste data'!$A:$A,$A10,'GSTR-1 Paste data'!$B:$B,'GSTR-1'!$B10)</f>
        <v>0</v>
      </c>
      <c r="O10" s="102">
        <f>SUMIFS('GSTR-1 Paste data'!R:R,'GSTR-1 Paste data'!$A:$A,$A10,'GSTR-1 Paste data'!$B:$B,'GSTR-1'!$B10)</f>
        <v>0</v>
      </c>
      <c r="P10" s="102">
        <f>SUMIFS('GSTR-1 Paste data'!S:S,'GSTR-1 Paste data'!$A:$A,$A10,'GSTR-1 Paste data'!$B:$B,'GSTR-1'!$B10)</f>
        <v>0</v>
      </c>
      <c r="Q10" s="102">
        <f>SUMIFS('GSTR-1 Paste data'!T:T,'GSTR-1 Paste data'!$A:$A,$A10,'GSTR-1 Paste data'!$B:$B,'GSTR-1'!$B10)</f>
        <v>0</v>
      </c>
      <c r="R10" s="102">
        <f>SUMIFS('GSTR-1 Paste data'!U:U,'GSTR-1 Paste data'!$A:$A,$A10,'GSTR-1 Paste data'!$B:$B,'GSTR-1'!$B10)</f>
        <v>0</v>
      </c>
      <c r="S10" s="102">
        <f>SUMIFS('GSTR-1 Paste data'!V:V,'GSTR-1 Paste data'!$A:$A,$A10,'GSTR-1 Paste data'!$B:$B,'GSTR-1'!$B10)</f>
        <v>0</v>
      </c>
      <c r="T10" s="102">
        <f>SUMIFS('GSTR-1 Paste data'!W:W,'GSTR-1 Paste data'!$A:$A,$A10,'GSTR-1 Paste data'!$B:$B,'GSTR-1'!$B10)</f>
        <v>0</v>
      </c>
      <c r="U10" s="102">
        <f>SUMIFS('GSTR-1 Paste data'!X:X,'GSTR-1 Paste data'!$A:$A,$A10,'GSTR-1 Paste data'!$B:$B,'GSTR-1'!$B10)</f>
        <v>0</v>
      </c>
      <c r="V10" s="102">
        <f>SUMIFS('GSTR-1 Paste data'!Y:Y,'GSTR-1 Paste data'!$A:$A,$A10,'GSTR-1 Paste data'!$B:$B,'GSTR-1'!$B10)</f>
        <v>0</v>
      </c>
      <c r="W10" s="102">
        <f>SUMIFS('GSTR-1 Paste data'!Z:Z,'GSTR-1 Paste data'!$A:$A,$A10,'GSTR-1 Paste data'!$B:$B,'GSTR-1'!$B10)</f>
        <v>0</v>
      </c>
      <c r="X10" s="116">
        <f>ROUND(SUM(C10:K10),2)</f>
        <v>26139155.879999999</v>
      </c>
      <c r="Y10" s="116">
        <f>ROUND(SUM(L10:W10),2)</f>
        <v>0</v>
      </c>
      <c r="Z10" s="116">
        <f>ROUND(SUM(C10:W10),2)</f>
        <v>26139155.879999999</v>
      </c>
    </row>
    <row r="11" spans="1:30" s="14" customFormat="1" ht="15.75" hidden="1" thickBot="1" x14ac:dyDescent="0.35">
      <c r="A11" s="259" t="str">
        <f>A10</f>
        <v>B2B (Regular)</v>
      </c>
      <c r="B11" s="119" t="s">
        <v>36</v>
      </c>
      <c r="C11" s="120">
        <f>SUMIFS('GSTR-1 Paste data'!F:F,'GSTR-1 Paste data'!$A:$A,$A11,'GSTR-1 Paste data'!$B:$B,'GSTR-1'!$B11)</f>
        <v>0</v>
      </c>
      <c r="D11" s="120">
        <f>SUMIFS('GSTR-1 Paste data'!G:G,'GSTR-1 Paste data'!$A:$A,$A11,'GSTR-1 Paste data'!$B:$B,'GSTR-1'!$B11)</f>
        <v>0</v>
      </c>
      <c r="E11" s="120">
        <f>SUMIFS('GSTR-1 Paste data'!H:H,'GSTR-1 Paste data'!$A:$A,$A11,'GSTR-1 Paste data'!$B:$B,'GSTR-1'!$B11)</f>
        <v>0</v>
      </c>
      <c r="F11" s="120">
        <f>SUMIFS('GSTR-1 Paste data'!I:I,'GSTR-1 Paste data'!$A:$A,$A11,'GSTR-1 Paste data'!$B:$B,'GSTR-1'!$B11)</f>
        <v>0</v>
      </c>
      <c r="G11" s="120">
        <f>SUMIFS('GSTR-1 Paste data'!J:J,'GSTR-1 Paste data'!$A:$A,$A11,'GSTR-1 Paste data'!$B:$B,'GSTR-1'!$B11)</f>
        <v>0</v>
      </c>
      <c r="H11" s="120">
        <f>SUMIFS('GSTR-1 Paste data'!K:K,'GSTR-1 Paste data'!$A:$A,$A11,'GSTR-1 Paste data'!$B:$B,'GSTR-1'!$B11)</f>
        <v>0</v>
      </c>
      <c r="I11" s="120">
        <f>SUMIFS('GSTR-1 Paste data'!L:L,'GSTR-1 Paste data'!$A:$A,$A11,'GSTR-1 Paste data'!$B:$B,'GSTR-1'!$B11)</f>
        <v>0</v>
      </c>
      <c r="J11" s="120">
        <f>SUMIFS('GSTR-1 Paste data'!M:M,'GSTR-1 Paste data'!$A:$A,$A11,'GSTR-1 Paste data'!$B:$B,'GSTR-1'!$B11)</f>
        <v>0</v>
      </c>
      <c r="K11" s="121">
        <f>SUMIFS('GSTR-1 Paste data'!N:N,'GSTR-1 Paste data'!$A:$A,$A11,'GSTR-1 Paste data'!$B:$B,'GSTR-1'!$B11)</f>
        <v>0</v>
      </c>
      <c r="L11" s="121">
        <f>SUMIFS('GSTR-1 Paste data'!O:O,'GSTR-1 Paste data'!$A:$A,$A11,'GSTR-1 Paste data'!$B:$B,'GSTR-1'!$B11)</f>
        <v>0</v>
      </c>
      <c r="M11" s="121">
        <f>SUMIFS('GSTR-1 Paste data'!P:P,'GSTR-1 Paste data'!$A:$A,$A11,'GSTR-1 Paste data'!$B:$B,'GSTR-1'!$B11)</f>
        <v>0</v>
      </c>
      <c r="N11" s="121">
        <f>SUMIFS('GSTR-1 Paste data'!Q:Q,'GSTR-1 Paste data'!$A:$A,$A11,'GSTR-1 Paste data'!$B:$B,'GSTR-1'!$B11)</f>
        <v>0</v>
      </c>
      <c r="O11" s="121">
        <f>SUMIFS('GSTR-1 Paste data'!R:R,'GSTR-1 Paste data'!$A:$A,$A11,'GSTR-1 Paste data'!$B:$B,'GSTR-1'!$B11)</f>
        <v>0</v>
      </c>
      <c r="P11" s="121">
        <f>SUMIFS('GSTR-1 Paste data'!S:S,'GSTR-1 Paste data'!$A:$A,$A11,'GSTR-1 Paste data'!$B:$B,'GSTR-1'!$B11)</f>
        <v>0</v>
      </c>
      <c r="Q11" s="121">
        <f>SUMIFS('GSTR-1 Paste data'!T:T,'GSTR-1 Paste data'!$A:$A,$A11,'GSTR-1 Paste data'!$B:$B,'GSTR-1'!$B11)</f>
        <v>0</v>
      </c>
      <c r="R11" s="121">
        <f>SUMIFS('GSTR-1 Paste data'!U:U,'GSTR-1 Paste data'!$A:$A,$A11,'GSTR-1 Paste data'!$B:$B,'GSTR-1'!$B11)</f>
        <v>0</v>
      </c>
      <c r="S11" s="121">
        <f>SUMIFS('GSTR-1 Paste data'!V:V,'GSTR-1 Paste data'!$A:$A,$A11,'GSTR-1 Paste data'!$B:$B,'GSTR-1'!$B11)</f>
        <v>0</v>
      </c>
      <c r="T11" s="121">
        <f>SUMIFS('GSTR-1 Paste data'!W:W,'GSTR-1 Paste data'!$A:$A,$A11,'GSTR-1 Paste data'!$B:$B,'GSTR-1'!$B11)</f>
        <v>0</v>
      </c>
      <c r="U11" s="121">
        <f>SUMIFS('GSTR-1 Paste data'!X:X,'GSTR-1 Paste data'!$A:$A,$A11,'GSTR-1 Paste data'!$B:$B,'GSTR-1'!$B11)</f>
        <v>0</v>
      </c>
      <c r="V11" s="121">
        <f>SUMIFS('GSTR-1 Paste data'!Y:Y,'GSTR-1 Paste data'!$A:$A,$A11,'GSTR-1 Paste data'!$B:$B,'GSTR-1'!$B11)</f>
        <v>0</v>
      </c>
      <c r="W11" s="121">
        <f>SUMIFS('GSTR-1 Paste data'!Z:Z,'GSTR-1 Paste data'!$A:$A,$A11,'GSTR-1 Paste data'!$B:$B,'GSTR-1'!$B11)</f>
        <v>0</v>
      </c>
      <c r="X11" s="122">
        <f>ROUND(SUM(C11:K11),2)</f>
        <v>0</v>
      </c>
      <c r="Y11" s="122">
        <f>ROUND(SUM(L11:W11),2)</f>
        <v>0</v>
      </c>
      <c r="Z11" s="122">
        <f>ROUND(SUM(C11:W11),2)</f>
        <v>0</v>
      </c>
    </row>
    <row r="12" spans="1:30" s="14" customFormat="1" ht="15.75" hidden="1" thickBot="1" x14ac:dyDescent="0.35">
      <c r="A12" s="259"/>
      <c r="B12" s="13"/>
      <c r="C12" s="26"/>
      <c r="D12" s="26"/>
      <c r="E12" s="26"/>
      <c r="F12" s="26"/>
      <c r="G12" s="26"/>
      <c r="H12" s="26"/>
      <c r="I12" s="26"/>
      <c r="J12" s="26"/>
      <c r="K12" s="103"/>
      <c r="L12" s="103"/>
      <c r="M12" s="103"/>
      <c r="N12" s="103"/>
      <c r="O12" s="103"/>
      <c r="P12" s="103"/>
      <c r="Q12" s="103"/>
      <c r="R12" s="103"/>
      <c r="S12" s="103"/>
      <c r="T12" s="103"/>
      <c r="U12" s="103"/>
      <c r="V12" s="103"/>
      <c r="W12" s="103"/>
      <c r="X12" s="102"/>
      <c r="Y12" s="102"/>
      <c r="Z12" s="102"/>
    </row>
    <row r="13" spans="1:30" ht="15.75" hidden="1" thickBot="1" x14ac:dyDescent="0.3">
      <c r="A13" s="21" t="str">
        <f>B13</f>
        <v>B2B (Regular) Amendments</v>
      </c>
      <c r="B13" s="204" t="s">
        <v>326</v>
      </c>
      <c r="C13" s="205"/>
      <c r="D13" s="205"/>
      <c r="E13" s="205"/>
      <c r="F13" s="205"/>
      <c r="G13" s="205"/>
      <c r="H13" s="205"/>
      <c r="I13" s="205"/>
      <c r="J13" s="205"/>
      <c r="K13" s="205"/>
      <c r="L13" s="205"/>
      <c r="M13" s="205"/>
      <c r="N13" s="205"/>
      <c r="O13" s="205"/>
      <c r="P13" s="205"/>
      <c r="Q13" s="205"/>
      <c r="R13" s="205"/>
      <c r="S13" s="205"/>
      <c r="T13" s="205"/>
      <c r="U13" s="205"/>
      <c r="V13" s="205"/>
      <c r="W13" s="205"/>
      <c r="X13" s="222"/>
      <c r="Y13" s="222"/>
      <c r="Z13" s="222"/>
    </row>
    <row r="14" spans="1:30" s="14" customFormat="1" ht="15.75" hidden="1" thickBot="1" x14ac:dyDescent="0.35">
      <c r="A14" s="259" t="str">
        <f>A13</f>
        <v>B2B (Regular) Amendments</v>
      </c>
      <c r="B14" s="115" t="s">
        <v>17</v>
      </c>
      <c r="C14" s="102">
        <f>SUMIFS('GSTR-1 Paste data'!F:F,'GSTR-1 Paste data'!$A:$A,$A14,'GSTR-1 Paste data'!$B:$B,'GSTR-1'!$B14)</f>
        <v>0</v>
      </c>
      <c r="D14" s="102">
        <f>SUMIFS('GSTR-1 Paste data'!G:G,'GSTR-1 Paste data'!$A:$A,$A14,'GSTR-1 Paste data'!$B:$B,'GSTR-1'!$B14)</f>
        <v>0</v>
      </c>
      <c r="E14" s="102">
        <f>SUMIFS('GSTR-1 Paste data'!H:H,'GSTR-1 Paste data'!$A:$A,$A14,'GSTR-1 Paste data'!$B:$B,'GSTR-1'!$B14)</f>
        <v>0</v>
      </c>
      <c r="F14" s="102">
        <f>SUMIFS('GSTR-1 Paste data'!I:I,'GSTR-1 Paste data'!$A:$A,$A14,'GSTR-1 Paste data'!$B:$B,'GSTR-1'!$B14)</f>
        <v>0</v>
      </c>
      <c r="G14" s="102">
        <f>SUMIFS('GSTR-1 Paste data'!J:J,'GSTR-1 Paste data'!$A:$A,$A14,'GSTR-1 Paste data'!$B:$B,'GSTR-1'!$B14)</f>
        <v>0</v>
      </c>
      <c r="H14" s="102">
        <f>SUMIFS('GSTR-1 Paste data'!K:K,'GSTR-1 Paste data'!$A:$A,$A14,'GSTR-1 Paste data'!$B:$B,'GSTR-1'!$B14)</f>
        <v>0</v>
      </c>
      <c r="I14" s="102">
        <f>SUMIFS('GSTR-1 Paste data'!L:L,'GSTR-1 Paste data'!$A:$A,$A14,'GSTR-1 Paste data'!$B:$B,'GSTR-1'!$B14)</f>
        <v>0</v>
      </c>
      <c r="J14" s="102">
        <f>SUMIFS('GSTR-1 Paste data'!M:M,'GSTR-1 Paste data'!$A:$A,$A14,'GSTR-1 Paste data'!$B:$B,'GSTR-1'!$B14)</f>
        <v>0</v>
      </c>
      <c r="K14" s="102">
        <f>SUMIFS('GSTR-1 Paste data'!N:N,'GSTR-1 Paste data'!$A:$A,$A14,'GSTR-1 Paste data'!$B:$B,'GSTR-1'!$B14)</f>
        <v>0</v>
      </c>
      <c r="L14" s="106">
        <f>SUMIFS('GSTR-1 Paste data'!O:O,'GSTR-1 Paste data'!$A:$A,$A14,'GSTR-1 Paste data'!$B:$B,'GSTR-1'!$B14)</f>
        <v>0</v>
      </c>
      <c r="M14" s="106">
        <f>SUMIFS('GSTR-1 Paste data'!P:P,'GSTR-1 Paste data'!$A:$A,$A14,'GSTR-1 Paste data'!$B:$B,'GSTR-1'!$B14)</f>
        <v>0</v>
      </c>
      <c r="N14" s="106">
        <f>SUMIFS('GSTR-1 Paste data'!Q:Q,'GSTR-1 Paste data'!$A:$A,$A14,'GSTR-1 Paste data'!$B:$B,'GSTR-1'!$B14)</f>
        <v>0</v>
      </c>
      <c r="O14" s="106">
        <f>SUMIFS('GSTR-1 Paste data'!R:R,'GSTR-1 Paste data'!$A:$A,$A14,'GSTR-1 Paste data'!$B:$B,'GSTR-1'!$B14)</f>
        <v>-65500</v>
      </c>
      <c r="P14" s="106">
        <f>SUMIFS('GSTR-1 Paste data'!S:S,'GSTR-1 Paste data'!$A:$A,$A14,'GSTR-1 Paste data'!$B:$B,'GSTR-1'!$B14)</f>
        <v>0</v>
      </c>
      <c r="Q14" s="106">
        <f>SUMIFS('GSTR-1 Paste data'!T:T,'GSTR-1 Paste data'!$A:$A,$A14,'GSTR-1 Paste data'!$B:$B,'GSTR-1'!$B14)</f>
        <v>0</v>
      </c>
      <c r="R14" s="106">
        <f>SUMIFS('GSTR-1 Paste data'!U:U,'GSTR-1 Paste data'!$A:$A,$A14,'GSTR-1 Paste data'!$B:$B,'GSTR-1'!$B14)</f>
        <v>0</v>
      </c>
      <c r="S14" s="106">
        <f>SUMIFS('GSTR-1 Paste data'!V:V,'GSTR-1 Paste data'!$A:$A,$A14,'GSTR-1 Paste data'!$B:$B,'GSTR-1'!$B14)</f>
        <v>0</v>
      </c>
      <c r="T14" s="106">
        <f>SUMIFS('GSTR-1 Paste data'!W:W,'GSTR-1 Paste data'!$A:$A,$A14,'GSTR-1 Paste data'!$B:$B,'GSTR-1'!$B14)</f>
        <v>0</v>
      </c>
      <c r="U14" s="106">
        <f>SUMIFS('GSTR-1 Paste data'!X:X,'GSTR-1 Paste data'!$A:$A,$A14,'GSTR-1 Paste data'!$B:$B,'GSTR-1'!$B14)</f>
        <v>0</v>
      </c>
      <c r="V14" s="106">
        <f>SUMIFS('GSTR-1 Paste data'!Y:Y,'GSTR-1 Paste data'!$A:$A,$A14,'GSTR-1 Paste data'!$B:$B,'GSTR-1'!$B14)</f>
        <v>0</v>
      </c>
      <c r="W14" s="106">
        <f>SUMIFS('GSTR-1 Paste data'!Z:Z,'GSTR-1 Paste data'!$A:$A,$A14,'GSTR-1 Paste data'!$B:$B,'GSTR-1'!$B14)</f>
        <v>0</v>
      </c>
      <c r="X14" s="130">
        <f>ROUND(SUM(C14:K14),2)</f>
        <v>0</v>
      </c>
      <c r="Y14" s="130">
        <f>ROUND(SUM(L14:W14),2)</f>
        <v>-65500</v>
      </c>
      <c r="Z14" s="130">
        <f>ROUND(SUM(C14:W14),2)</f>
        <v>-65500</v>
      </c>
      <c r="AB14" s="227"/>
      <c r="AC14" s="25"/>
      <c r="AD14" s="227"/>
    </row>
    <row r="15" spans="1:30" s="14" customFormat="1" ht="16.5" hidden="1" thickBot="1" x14ac:dyDescent="0.35">
      <c r="A15" s="259" t="str">
        <f>A14</f>
        <v>B2B (Regular) Amendments</v>
      </c>
      <c r="B15" s="115" t="s">
        <v>18</v>
      </c>
      <c r="C15" s="26">
        <f>SUMIFS('GSTR-1 Paste data'!F:F,'GSTR-1 Paste data'!$A:$A,$A15,'GSTR-1 Paste data'!$B:$B,'GSTR-1'!$B15)</f>
        <v>0</v>
      </c>
      <c r="D15" s="26">
        <f>SUMIFS('GSTR-1 Paste data'!G:G,'GSTR-1 Paste data'!$A:$A,$A15,'GSTR-1 Paste data'!$B:$B,'GSTR-1'!$B15)</f>
        <v>0</v>
      </c>
      <c r="E15" s="26">
        <f>SUMIFS('GSTR-1 Paste data'!H:H,'GSTR-1 Paste data'!$A:$A,$A15,'GSTR-1 Paste data'!$B:$B,'GSTR-1'!$B15)</f>
        <v>0</v>
      </c>
      <c r="F15" s="26">
        <f>SUMIFS('GSTR-1 Paste data'!I:I,'GSTR-1 Paste data'!$A:$A,$A15,'GSTR-1 Paste data'!$B:$B,'GSTR-1'!$B15)</f>
        <v>0</v>
      </c>
      <c r="G15" s="26">
        <f>SUMIFS('GSTR-1 Paste data'!J:J,'GSTR-1 Paste data'!$A:$A,$A15,'GSTR-1 Paste data'!$B:$B,'GSTR-1'!$B15)</f>
        <v>0</v>
      </c>
      <c r="H15" s="26">
        <f>SUMIFS('GSTR-1 Paste data'!K:K,'GSTR-1 Paste data'!$A:$A,$A15,'GSTR-1 Paste data'!$B:$B,'GSTR-1'!$B15)</f>
        <v>0</v>
      </c>
      <c r="I15" s="26">
        <f>SUMIFS('GSTR-1 Paste data'!L:L,'GSTR-1 Paste data'!$A:$A,$A15,'GSTR-1 Paste data'!$B:$B,'GSTR-1'!$B15)</f>
        <v>0</v>
      </c>
      <c r="J15" s="26">
        <f>SUMIFS('GSTR-1 Paste data'!M:M,'GSTR-1 Paste data'!$A:$A,$A15,'GSTR-1 Paste data'!$B:$B,'GSTR-1'!$B15)</f>
        <v>0</v>
      </c>
      <c r="K15" s="26">
        <f>SUMIFS('GSTR-1 Paste data'!N:N,'GSTR-1 Paste data'!$A:$A,$A15,'GSTR-1 Paste data'!$B:$B,'GSTR-1'!$B15)</f>
        <v>0</v>
      </c>
      <c r="L15" s="103">
        <f>SUMIFS('GSTR-1 Paste data'!O:O,'GSTR-1 Paste data'!$A:$A,$A15,'GSTR-1 Paste data'!$B:$B,'GSTR-1'!$B15)</f>
        <v>0</v>
      </c>
      <c r="M15" s="103">
        <f>SUMIFS('GSTR-1 Paste data'!P:P,'GSTR-1 Paste data'!$A:$A,$A15,'GSTR-1 Paste data'!$B:$B,'GSTR-1'!$B15)</f>
        <v>0</v>
      </c>
      <c r="N15" s="103">
        <f>SUMIFS('GSTR-1 Paste data'!Q:Q,'GSTR-1 Paste data'!$A:$A,$A15,'GSTR-1 Paste data'!$B:$B,'GSTR-1'!$B15)</f>
        <v>0</v>
      </c>
      <c r="O15" s="103">
        <f>SUMIFS('GSTR-1 Paste data'!R:R,'GSTR-1 Paste data'!$A:$A,$A15,'GSTR-1 Paste data'!$B:$B,'GSTR-1'!$B15)</f>
        <v>0</v>
      </c>
      <c r="P15" s="103">
        <f>SUMIFS('GSTR-1 Paste data'!S:S,'GSTR-1 Paste data'!$A:$A,$A15,'GSTR-1 Paste data'!$B:$B,'GSTR-1'!$B15)</f>
        <v>0</v>
      </c>
      <c r="Q15" s="103">
        <f>SUMIFS('GSTR-1 Paste data'!T:T,'GSTR-1 Paste data'!$A:$A,$A15,'GSTR-1 Paste data'!$B:$B,'GSTR-1'!$B15)</f>
        <v>0</v>
      </c>
      <c r="R15" s="103">
        <f>SUMIFS('GSTR-1 Paste data'!U:U,'GSTR-1 Paste data'!$A:$A,$A15,'GSTR-1 Paste data'!$B:$B,'GSTR-1'!$B15)</f>
        <v>0</v>
      </c>
      <c r="S15" s="103">
        <f>SUMIFS('GSTR-1 Paste data'!V:V,'GSTR-1 Paste data'!$A:$A,$A15,'GSTR-1 Paste data'!$B:$B,'GSTR-1'!$B15)</f>
        <v>0</v>
      </c>
      <c r="T15" s="103">
        <f>SUMIFS('GSTR-1 Paste data'!W:W,'GSTR-1 Paste data'!$A:$A,$A15,'GSTR-1 Paste data'!$B:$B,'GSTR-1'!$B15)</f>
        <v>0</v>
      </c>
      <c r="U15" s="103">
        <f>SUMIFS('GSTR-1 Paste data'!X:X,'GSTR-1 Paste data'!$A:$A,$A15,'GSTR-1 Paste data'!$B:$B,'GSTR-1'!$B15)</f>
        <v>0</v>
      </c>
      <c r="V15" s="103">
        <f>SUMIFS('GSTR-1 Paste data'!Y:Y,'GSTR-1 Paste data'!$A:$A,$A15,'GSTR-1 Paste data'!$B:$B,'GSTR-1'!$B15)</f>
        <v>0</v>
      </c>
      <c r="W15" s="103">
        <f>SUMIFS('GSTR-1 Paste data'!Z:Z,'GSTR-1 Paste data'!$A:$A,$A15,'GSTR-1 Paste data'!$B:$B,'GSTR-1'!$B15)</f>
        <v>0</v>
      </c>
      <c r="X15" s="130">
        <f>ROUND(SUM(C15:K15),2)</f>
        <v>0</v>
      </c>
      <c r="Y15" s="130">
        <f>ROUND(SUM(L15:W15),2)</f>
        <v>0</v>
      </c>
      <c r="Z15" s="130">
        <f>ROUND(SUM(C15:W15),2)</f>
        <v>0</v>
      </c>
      <c r="AB15" s="227"/>
      <c r="AC15" s="209"/>
      <c r="AD15" s="227"/>
    </row>
    <row r="16" spans="1:30" s="14" customFormat="1" ht="15.75" hidden="1" thickBot="1" x14ac:dyDescent="0.35">
      <c r="A16" s="259" t="str">
        <f>A15</f>
        <v>B2B (Regular) Amendments</v>
      </c>
      <c r="B16" s="115" t="s">
        <v>19</v>
      </c>
      <c r="C16" s="26">
        <f>SUMIFS('GSTR-1 Paste data'!F:F,'GSTR-1 Paste data'!$A:$A,$A16,'GSTR-1 Paste data'!$B:$B,'GSTR-1'!$B16)</f>
        <v>0</v>
      </c>
      <c r="D16" s="26">
        <f>SUMIFS('GSTR-1 Paste data'!G:G,'GSTR-1 Paste data'!$A:$A,$A16,'GSTR-1 Paste data'!$B:$B,'GSTR-1'!$B16)</f>
        <v>0</v>
      </c>
      <c r="E16" s="26">
        <f>SUMIFS('GSTR-1 Paste data'!H:H,'GSTR-1 Paste data'!$A:$A,$A16,'GSTR-1 Paste data'!$B:$B,'GSTR-1'!$B16)</f>
        <v>0</v>
      </c>
      <c r="F16" s="26">
        <f>SUMIFS('GSTR-1 Paste data'!I:I,'GSTR-1 Paste data'!$A:$A,$A16,'GSTR-1 Paste data'!$B:$B,'GSTR-1'!$B16)</f>
        <v>0</v>
      </c>
      <c r="G16" s="26">
        <f>SUMIFS('GSTR-1 Paste data'!J:J,'GSTR-1 Paste data'!$A:$A,$A16,'GSTR-1 Paste data'!$B:$B,'GSTR-1'!$B16)</f>
        <v>0</v>
      </c>
      <c r="H16" s="26">
        <f>SUMIFS('GSTR-1 Paste data'!K:K,'GSTR-1 Paste data'!$A:$A,$A16,'GSTR-1 Paste data'!$B:$B,'GSTR-1'!$B16)</f>
        <v>0</v>
      </c>
      <c r="I16" s="26">
        <f>SUMIFS('GSTR-1 Paste data'!L:L,'GSTR-1 Paste data'!$A:$A,$A16,'GSTR-1 Paste data'!$B:$B,'GSTR-1'!$B16)</f>
        <v>0</v>
      </c>
      <c r="J16" s="26">
        <f>SUMIFS('GSTR-1 Paste data'!M:M,'GSTR-1 Paste data'!$A:$A,$A16,'GSTR-1 Paste data'!$B:$B,'GSTR-1'!$B16)</f>
        <v>0</v>
      </c>
      <c r="K16" s="26">
        <f>SUMIFS('GSTR-1 Paste data'!N:N,'GSTR-1 Paste data'!$A:$A,$A16,'GSTR-1 Paste data'!$B:$B,'GSTR-1'!$B16)</f>
        <v>0</v>
      </c>
      <c r="L16" s="103">
        <f>SUMIFS('GSTR-1 Paste data'!O:O,'GSTR-1 Paste data'!$A:$A,$A16,'GSTR-1 Paste data'!$B:$B,'GSTR-1'!$B16)</f>
        <v>0</v>
      </c>
      <c r="M16" s="103">
        <f>SUMIFS('GSTR-1 Paste data'!P:P,'GSTR-1 Paste data'!$A:$A,$A16,'GSTR-1 Paste data'!$B:$B,'GSTR-1'!$B16)</f>
        <v>0</v>
      </c>
      <c r="N16" s="103">
        <f>SUMIFS('GSTR-1 Paste data'!Q:Q,'GSTR-1 Paste data'!$A:$A,$A16,'GSTR-1 Paste data'!$B:$B,'GSTR-1'!$B16)</f>
        <v>0</v>
      </c>
      <c r="O16" s="103">
        <f>SUMIFS('GSTR-1 Paste data'!R:R,'GSTR-1 Paste data'!$A:$A,$A16,'GSTR-1 Paste data'!$B:$B,'GSTR-1'!$B16)</f>
        <v>-5895</v>
      </c>
      <c r="P16" s="103">
        <f>SUMIFS('GSTR-1 Paste data'!S:S,'GSTR-1 Paste data'!$A:$A,$A16,'GSTR-1 Paste data'!$B:$B,'GSTR-1'!$B16)</f>
        <v>0</v>
      </c>
      <c r="Q16" s="103">
        <f>SUMIFS('GSTR-1 Paste data'!T:T,'GSTR-1 Paste data'!$A:$A,$A16,'GSTR-1 Paste data'!$B:$B,'GSTR-1'!$B16)</f>
        <v>0</v>
      </c>
      <c r="R16" s="103">
        <f>SUMIFS('GSTR-1 Paste data'!U:U,'GSTR-1 Paste data'!$A:$A,$A16,'GSTR-1 Paste data'!$B:$B,'GSTR-1'!$B16)</f>
        <v>0</v>
      </c>
      <c r="S16" s="103">
        <f>SUMIFS('GSTR-1 Paste data'!V:V,'GSTR-1 Paste data'!$A:$A,$A16,'GSTR-1 Paste data'!$B:$B,'GSTR-1'!$B16)</f>
        <v>0</v>
      </c>
      <c r="T16" s="103">
        <f>SUMIFS('GSTR-1 Paste data'!W:W,'GSTR-1 Paste data'!$A:$A,$A16,'GSTR-1 Paste data'!$B:$B,'GSTR-1'!$B16)</f>
        <v>0</v>
      </c>
      <c r="U16" s="103">
        <f>SUMIFS('GSTR-1 Paste data'!X:X,'GSTR-1 Paste data'!$A:$A,$A16,'GSTR-1 Paste data'!$B:$B,'GSTR-1'!$B16)</f>
        <v>0</v>
      </c>
      <c r="V16" s="103">
        <f>SUMIFS('GSTR-1 Paste data'!Y:Y,'GSTR-1 Paste data'!$A:$A,$A16,'GSTR-1 Paste data'!$B:$B,'GSTR-1'!$B16)</f>
        <v>0</v>
      </c>
      <c r="W16" s="103">
        <f>SUMIFS('GSTR-1 Paste data'!Z:Z,'GSTR-1 Paste data'!$A:$A,$A16,'GSTR-1 Paste data'!$B:$B,'GSTR-1'!$B16)</f>
        <v>0</v>
      </c>
      <c r="X16" s="130">
        <f>ROUND(SUM(C16:K16),2)</f>
        <v>0</v>
      </c>
      <c r="Y16" s="130">
        <f>ROUND(SUM(L16:W16),2)</f>
        <v>-5895</v>
      </c>
      <c r="Z16" s="130">
        <f>ROUND(SUM(C16:W16),2)</f>
        <v>-5895</v>
      </c>
    </row>
    <row r="17" spans="1:26" s="14" customFormat="1" ht="15.75" hidden="1" thickBot="1" x14ac:dyDescent="0.35">
      <c r="A17" s="259" t="str">
        <f>A16</f>
        <v>B2B (Regular) Amendments</v>
      </c>
      <c r="B17" s="115" t="s">
        <v>20</v>
      </c>
      <c r="C17" s="26">
        <f>SUMIFS('GSTR-1 Paste data'!F:F,'GSTR-1 Paste data'!$A:$A,$A17,'GSTR-1 Paste data'!$B:$B,'GSTR-1'!$B17)</f>
        <v>0</v>
      </c>
      <c r="D17" s="26">
        <f>SUMIFS('GSTR-1 Paste data'!G:G,'GSTR-1 Paste data'!$A:$A,$A17,'GSTR-1 Paste data'!$B:$B,'GSTR-1'!$B17)</f>
        <v>0</v>
      </c>
      <c r="E17" s="26">
        <f>SUMIFS('GSTR-1 Paste data'!H:H,'GSTR-1 Paste data'!$A:$A,$A17,'GSTR-1 Paste data'!$B:$B,'GSTR-1'!$B17)</f>
        <v>0</v>
      </c>
      <c r="F17" s="26">
        <f>SUMIFS('GSTR-1 Paste data'!I:I,'GSTR-1 Paste data'!$A:$A,$A17,'GSTR-1 Paste data'!$B:$B,'GSTR-1'!$B17)</f>
        <v>0</v>
      </c>
      <c r="G17" s="26">
        <f>SUMIFS('GSTR-1 Paste data'!J:J,'GSTR-1 Paste data'!$A:$A,$A17,'GSTR-1 Paste data'!$B:$B,'GSTR-1'!$B17)</f>
        <v>0</v>
      </c>
      <c r="H17" s="26">
        <f>SUMIFS('GSTR-1 Paste data'!K:K,'GSTR-1 Paste data'!$A:$A,$A17,'GSTR-1 Paste data'!$B:$B,'GSTR-1'!$B17)</f>
        <v>0</v>
      </c>
      <c r="I17" s="26">
        <f>SUMIFS('GSTR-1 Paste data'!L:L,'GSTR-1 Paste data'!$A:$A,$A17,'GSTR-1 Paste data'!$B:$B,'GSTR-1'!$B17)</f>
        <v>0</v>
      </c>
      <c r="J17" s="26">
        <f>SUMIFS('GSTR-1 Paste data'!M:M,'GSTR-1 Paste data'!$A:$A,$A17,'GSTR-1 Paste data'!$B:$B,'GSTR-1'!$B17)</f>
        <v>0</v>
      </c>
      <c r="K17" s="26">
        <f>SUMIFS('GSTR-1 Paste data'!N:N,'GSTR-1 Paste data'!$A:$A,$A17,'GSTR-1 Paste data'!$B:$B,'GSTR-1'!$B17)</f>
        <v>0</v>
      </c>
      <c r="L17" s="103">
        <f>SUMIFS('GSTR-1 Paste data'!O:O,'GSTR-1 Paste data'!$A:$A,$A17,'GSTR-1 Paste data'!$B:$B,'GSTR-1'!$B17)</f>
        <v>0</v>
      </c>
      <c r="M17" s="103">
        <f>SUMIFS('GSTR-1 Paste data'!P:P,'GSTR-1 Paste data'!$A:$A,$A17,'GSTR-1 Paste data'!$B:$B,'GSTR-1'!$B17)</f>
        <v>0</v>
      </c>
      <c r="N17" s="103">
        <f>SUMIFS('GSTR-1 Paste data'!Q:Q,'GSTR-1 Paste data'!$A:$A,$A17,'GSTR-1 Paste data'!$B:$B,'GSTR-1'!$B17)</f>
        <v>0</v>
      </c>
      <c r="O17" s="103">
        <f>SUMIFS('GSTR-1 Paste data'!R:R,'GSTR-1 Paste data'!$A:$A,$A17,'GSTR-1 Paste data'!$B:$B,'GSTR-1'!$B17)</f>
        <v>-5895</v>
      </c>
      <c r="P17" s="103">
        <f>SUMIFS('GSTR-1 Paste data'!S:S,'GSTR-1 Paste data'!$A:$A,$A17,'GSTR-1 Paste data'!$B:$B,'GSTR-1'!$B17)</f>
        <v>0</v>
      </c>
      <c r="Q17" s="103">
        <f>SUMIFS('GSTR-1 Paste data'!T:T,'GSTR-1 Paste data'!$A:$A,$A17,'GSTR-1 Paste data'!$B:$B,'GSTR-1'!$B17)</f>
        <v>0</v>
      </c>
      <c r="R17" s="103">
        <f>SUMIFS('GSTR-1 Paste data'!U:U,'GSTR-1 Paste data'!$A:$A,$A17,'GSTR-1 Paste data'!$B:$B,'GSTR-1'!$B17)</f>
        <v>0</v>
      </c>
      <c r="S17" s="103">
        <f>SUMIFS('GSTR-1 Paste data'!V:V,'GSTR-1 Paste data'!$A:$A,$A17,'GSTR-1 Paste data'!$B:$B,'GSTR-1'!$B17)</f>
        <v>0</v>
      </c>
      <c r="T17" s="103">
        <f>SUMIFS('GSTR-1 Paste data'!W:W,'GSTR-1 Paste data'!$A:$A,$A17,'GSTR-1 Paste data'!$B:$B,'GSTR-1'!$B17)</f>
        <v>0</v>
      </c>
      <c r="U17" s="103">
        <f>SUMIFS('GSTR-1 Paste data'!X:X,'GSTR-1 Paste data'!$A:$A,$A17,'GSTR-1 Paste data'!$B:$B,'GSTR-1'!$B17)</f>
        <v>0</v>
      </c>
      <c r="V17" s="103">
        <f>SUMIFS('GSTR-1 Paste data'!Y:Y,'GSTR-1 Paste data'!$A:$A,$A17,'GSTR-1 Paste data'!$B:$B,'GSTR-1'!$B17)</f>
        <v>0</v>
      </c>
      <c r="W17" s="103">
        <f>SUMIFS('GSTR-1 Paste data'!Z:Z,'GSTR-1 Paste data'!$A:$A,$A17,'GSTR-1 Paste data'!$B:$B,'GSTR-1'!$B17)</f>
        <v>0</v>
      </c>
      <c r="X17" s="130">
        <f>ROUND(SUM(C17:K17),2)</f>
        <v>0</v>
      </c>
      <c r="Y17" s="130">
        <f>ROUND(SUM(L17:W17),2)</f>
        <v>-5895</v>
      </c>
      <c r="Z17" s="130">
        <f>ROUND(SUM(C17:W17),2)</f>
        <v>-5895</v>
      </c>
    </row>
    <row r="18" spans="1:26" s="14" customFormat="1" ht="15.75" hidden="1" thickBot="1" x14ac:dyDescent="0.35">
      <c r="A18" s="259" t="str">
        <f>A17</f>
        <v>B2B (Regular) Amendments</v>
      </c>
      <c r="B18" s="119" t="s">
        <v>36</v>
      </c>
      <c r="C18" s="120">
        <f>SUMIFS('GSTR-1 Paste data'!F:F,'GSTR-1 Paste data'!$A:$A,$A18,'GSTR-1 Paste data'!$B:$B,'GSTR-1'!$B18)</f>
        <v>0</v>
      </c>
      <c r="D18" s="120">
        <f>SUMIFS('GSTR-1 Paste data'!G:G,'GSTR-1 Paste data'!$A:$A,$A18,'GSTR-1 Paste data'!$B:$B,'GSTR-1'!$B18)</f>
        <v>0</v>
      </c>
      <c r="E18" s="120">
        <f>SUMIFS('GSTR-1 Paste data'!H:H,'GSTR-1 Paste data'!$A:$A,$A18,'GSTR-1 Paste data'!$B:$B,'GSTR-1'!$B18)</f>
        <v>0</v>
      </c>
      <c r="F18" s="120">
        <f>SUMIFS('GSTR-1 Paste data'!I:I,'GSTR-1 Paste data'!$A:$A,$A18,'GSTR-1 Paste data'!$B:$B,'GSTR-1'!$B18)</f>
        <v>0</v>
      </c>
      <c r="G18" s="120">
        <f>SUMIFS('GSTR-1 Paste data'!J:J,'GSTR-1 Paste data'!$A:$A,$A18,'GSTR-1 Paste data'!$B:$B,'GSTR-1'!$B18)</f>
        <v>0</v>
      </c>
      <c r="H18" s="120">
        <f>SUMIFS('GSTR-1 Paste data'!K:K,'GSTR-1 Paste data'!$A:$A,$A18,'GSTR-1 Paste data'!$B:$B,'GSTR-1'!$B18)</f>
        <v>0</v>
      </c>
      <c r="I18" s="120">
        <f>SUMIFS('GSTR-1 Paste data'!L:L,'GSTR-1 Paste data'!$A:$A,$A18,'GSTR-1 Paste data'!$B:$B,'GSTR-1'!$B18)</f>
        <v>0</v>
      </c>
      <c r="J18" s="120">
        <f>SUMIFS('GSTR-1 Paste data'!M:M,'GSTR-1 Paste data'!$A:$A,$A18,'GSTR-1 Paste data'!$B:$B,'GSTR-1'!$B18)</f>
        <v>0</v>
      </c>
      <c r="K18" s="121">
        <f>SUMIFS('GSTR-1 Paste data'!N:N,'GSTR-1 Paste data'!$A:$A,$A18,'GSTR-1 Paste data'!$B:$B,'GSTR-1'!$B18)</f>
        <v>0</v>
      </c>
      <c r="L18" s="121">
        <f>SUMIFS('GSTR-1 Paste data'!O:O,'GSTR-1 Paste data'!$A:$A,$A18,'GSTR-1 Paste data'!$B:$B,'GSTR-1'!$B18)</f>
        <v>0</v>
      </c>
      <c r="M18" s="121">
        <f>SUMIFS('GSTR-1 Paste data'!P:P,'GSTR-1 Paste data'!$A:$A,$A18,'GSTR-1 Paste data'!$B:$B,'GSTR-1'!$B18)</f>
        <v>0</v>
      </c>
      <c r="N18" s="121">
        <f>SUMIFS('GSTR-1 Paste data'!Q:Q,'GSTR-1 Paste data'!$A:$A,$A18,'GSTR-1 Paste data'!$B:$B,'GSTR-1'!$B18)</f>
        <v>0</v>
      </c>
      <c r="O18" s="121">
        <f>SUMIFS('GSTR-1 Paste data'!R:R,'GSTR-1 Paste data'!$A:$A,$A18,'GSTR-1 Paste data'!$B:$B,'GSTR-1'!$B18)</f>
        <v>0</v>
      </c>
      <c r="P18" s="121">
        <f>SUMIFS('GSTR-1 Paste data'!S:S,'GSTR-1 Paste data'!$A:$A,$A18,'GSTR-1 Paste data'!$B:$B,'GSTR-1'!$B18)</f>
        <v>0</v>
      </c>
      <c r="Q18" s="121">
        <f>SUMIFS('GSTR-1 Paste data'!T:T,'GSTR-1 Paste data'!$A:$A,$A18,'GSTR-1 Paste data'!$B:$B,'GSTR-1'!$B18)</f>
        <v>0</v>
      </c>
      <c r="R18" s="121">
        <f>SUMIFS('GSTR-1 Paste data'!U:U,'GSTR-1 Paste data'!$A:$A,$A18,'GSTR-1 Paste data'!$B:$B,'GSTR-1'!$B18)</f>
        <v>0</v>
      </c>
      <c r="S18" s="121">
        <f>SUMIFS('GSTR-1 Paste data'!V:V,'GSTR-1 Paste data'!$A:$A,$A18,'GSTR-1 Paste data'!$B:$B,'GSTR-1'!$B18)</f>
        <v>0</v>
      </c>
      <c r="T18" s="121">
        <f>SUMIFS('GSTR-1 Paste data'!W:W,'GSTR-1 Paste data'!$A:$A,$A18,'GSTR-1 Paste data'!$B:$B,'GSTR-1'!$B18)</f>
        <v>0</v>
      </c>
      <c r="U18" s="121">
        <f>SUMIFS('GSTR-1 Paste data'!X:X,'GSTR-1 Paste data'!$A:$A,$A18,'GSTR-1 Paste data'!$B:$B,'GSTR-1'!$B18)</f>
        <v>0</v>
      </c>
      <c r="V18" s="121">
        <f>SUMIFS('GSTR-1 Paste data'!Y:Y,'GSTR-1 Paste data'!$A:$A,$A18,'GSTR-1 Paste data'!$B:$B,'GSTR-1'!$B18)</f>
        <v>0</v>
      </c>
      <c r="W18" s="121">
        <f>SUMIFS('GSTR-1 Paste data'!Z:Z,'GSTR-1 Paste data'!$A:$A,$A18,'GSTR-1 Paste data'!$B:$B,'GSTR-1'!$B18)</f>
        <v>0</v>
      </c>
      <c r="X18" s="133">
        <f>ROUND(SUM(C18:K18),2)</f>
        <v>0</v>
      </c>
      <c r="Y18" s="133">
        <f>ROUND(SUM(L18:W18),2)</f>
        <v>0</v>
      </c>
      <c r="Z18" s="133">
        <f>ROUND(SUM(C18:W18),2)</f>
        <v>0</v>
      </c>
    </row>
    <row r="19" spans="1:26" s="14" customFormat="1" ht="15.75" hidden="1" thickBot="1" x14ac:dyDescent="0.35">
      <c r="A19" s="259"/>
      <c r="B19" s="13"/>
      <c r="C19" s="26"/>
      <c r="D19" s="26"/>
      <c r="E19" s="26"/>
      <c r="F19" s="26"/>
      <c r="G19" s="26"/>
      <c r="H19" s="26"/>
      <c r="I19" s="26"/>
      <c r="J19" s="26"/>
      <c r="K19" s="103"/>
      <c r="L19" s="103"/>
      <c r="M19" s="103"/>
      <c r="N19" s="103"/>
      <c r="O19" s="103"/>
      <c r="P19" s="103"/>
      <c r="Q19" s="103"/>
      <c r="R19" s="103"/>
      <c r="S19" s="103"/>
      <c r="T19" s="103"/>
      <c r="U19" s="103"/>
      <c r="V19" s="103"/>
      <c r="W19" s="103"/>
      <c r="X19" s="102"/>
      <c r="Y19" s="102"/>
      <c r="Z19" s="102"/>
    </row>
    <row r="20" spans="1:26" s="14" customFormat="1" ht="15.75" hidden="1" thickBot="1" x14ac:dyDescent="0.3">
      <c r="A20" s="259" t="str">
        <f>B20</f>
        <v>SEZ with tax payment</v>
      </c>
      <c r="B20" s="112" t="s">
        <v>263</v>
      </c>
      <c r="C20" s="113"/>
      <c r="D20" s="113"/>
      <c r="E20" s="113"/>
      <c r="F20" s="113"/>
      <c r="G20" s="113"/>
      <c r="H20" s="113"/>
      <c r="I20" s="113"/>
      <c r="J20" s="113"/>
      <c r="K20" s="113"/>
      <c r="L20" s="113"/>
      <c r="M20" s="113"/>
      <c r="N20" s="113"/>
      <c r="O20" s="113"/>
      <c r="P20" s="113"/>
      <c r="Q20" s="113"/>
      <c r="R20" s="113"/>
      <c r="S20" s="113"/>
      <c r="T20" s="113"/>
      <c r="U20" s="113"/>
      <c r="V20" s="113"/>
      <c r="W20" s="113"/>
      <c r="X20" s="114"/>
      <c r="Y20" s="114"/>
      <c r="Z20" s="114"/>
    </row>
    <row r="21" spans="1:26" ht="15.75" hidden="1" thickBot="1" x14ac:dyDescent="0.35">
      <c r="A21" s="21" t="str">
        <f>A20</f>
        <v>SEZ with tax payment</v>
      </c>
      <c r="B21" s="115" t="s">
        <v>17</v>
      </c>
      <c r="C21" s="102">
        <f>SUMIFS('GSTR-1 Paste data'!F:F,'GSTR-1 Paste data'!$A:$A,$A21,'GSTR-1 Paste data'!$B:$B,'GSTR-1'!$B21)</f>
        <v>0</v>
      </c>
      <c r="D21" s="102">
        <f>SUMIFS('GSTR-1 Paste data'!G:G,'GSTR-1 Paste data'!$A:$A,$A21,'GSTR-1 Paste data'!$B:$B,'GSTR-1'!$B21)</f>
        <v>0</v>
      </c>
      <c r="E21" s="102">
        <f>SUMIFS('GSTR-1 Paste data'!H:H,'GSTR-1 Paste data'!$A:$A,$A21,'GSTR-1 Paste data'!$B:$B,'GSTR-1'!$B21)</f>
        <v>0</v>
      </c>
      <c r="F21" s="102">
        <f>SUMIFS('GSTR-1 Paste data'!I:I,'GSTR-1 Paste data'!$A:$A,$A21,'GSTR-1 Paste data'!$B:$B,'GSTR-1'!$B21)</f>
        <v>0</v>
      </c>
      <c r="G21" s="102">
        <f>SUMIFS('GSTR-1 Paste data'!J:J,'GSTR-1 Paste data'!$A:$A,$A21,'GSTR-1 Paste data'!$B:$B,'GSTR-1'!$B21)</f>
        <v>0</v>
      </c>
      <c r="H21" s="102">
        <f>SUMIFS('GSTR-1 Paste data'!K:K,'GSTR-1 Paste data'!$A:$A,$A21,'GSTR-1 Paste data'!$B:$B,'GSTR-1'!$B21)</f>
        <v>0</v>
      </c>
      <c r="I21" s="102">
        <f>SUMIFS('GSTR-1 Paste data'!L:L,'GSTR-1 Paste data'!$A:$A,$A21,'GSTR-1 Paste data'!$B:$B,'GSTR-1'!$B21)</f>
        <v>448078.83</v>
      </c>
      <c r="J21" s="102">
        <f>SUMIFS('GSTR-1 Paste data'!M:M,'GSTR-1 Paste data'!$A:$A,$A21,'GSTR-1 Paste data'!$B:$B,'GSTR-1'!$B21)</f>
        <v>0</v>
      </c>
      <c r="K21" s="102">
        <f>SUMIFS('GSTR-1 Paste data'!N:N,'GSTR-1 Paste data'!$A:$A,$A21,'GSTR-1 Paste data'!$B:$B,'GSTR-1'!$B21)</f>
        <v>0</v>
      </c>
      <c r="L21" s="102">
        <f>SUMIFS('GSTR-1 Paste data'!O:O,'GSTR-1 Paste data'!$A:$A,$A21,'GSTR-1 Paste data'!$B:$B,'GSTR-1'!$B21)</f>
        <v>0</v>
      </c>
      <c r="M21" s="102">
        <f>SUMIFS('GSTR-1 Paste data'!P:P,'GSTR-1 Paste data'!$A:$A,$A21,'GSTR-1 Paste data'!$B:$B,'GSTR-1'!$B21)</f>
        <v>0</v>
      </c>
      <c r="N21" s="102">
        <f>SUMIFS('GSTR-1 Paste data'!Q:Q,'GSTR-1 Paste data'!$A:$A,$A21,'GSTR-1 Paste data'!$B:$B,'GSTR-1'!$B21)</f>
        <v>0</v>
      </c>
      <c r="O21" s="102">
        <f>SUMIFS('GSTR-1 Paste data'!R:R,'GSTR-1 Paste data'!$A:$A,$A21,'GSTR-1 Paste data'!$B:$B,'GSTR-1'!$B21)</f>
        <v>0</v>
      </c>
      <c r="P21" s="102">
        <f>SUMIFS('GSTR-1 Paste data'!S:S,'GSTR-1 Paste data'!$A:$A,$A21,'GSTR-1 Paste data'!$B:$B,'GSTR-1'!$B21)</f>
        <v>0</v>
      </c>
      <c r="Q21" s="102">
        <f>SUMIFS('GSTR-1 Paste data'!T:T,'GSTR-1 Paste data'!$A:$A,$A21,'GSTR-1 Paste data'!$B:$B,'GSTR-1'!$B21)</f>
        <v>0</v>
      </c>
      <c r="R21" s="102">
        <f>SUMIFS('GSTR-1 Paste data'!U:U,'GSTR-1 Paste data'!$A:$A,$A21,'GSTR-1 Paste data'!$B:$B,'GSTR-1'!$B21)</f>
        <v>0</v>
      </c>
      <c r="S21" s="102">
        <f>SUMIFS('GSTR-1 Paste data'!V:V,'GSTR-1 Paste data'!$A:$A,$A21,'GSTR-1 Paste data'!$B:$B,'GSTR-1'!$B21)</f>
        <v>0</v>
      </c>
      <c r="T21" s="102">
        <f>SUMIFS('GSTR-1 Paste data'!W:W,'GSTR-1 Paste data'!$A:$A,$A21,'GSTR-1 Paste data'!$B:$B,'GSTR-1'!$B21)</f>
        <v>0</v>
      </c>
      <c r="U21" s="102">
        <f>SUMIFS('GSTR-1 Paste data'!X:X,'GSTR-1 Paste data'!$A:$A,$A21,'GSTR-1 Paste data'!$B:$B,'GSTR-1'!$B21)</f>
        <v>0</v>
      </c>
      <c r="V21" s="102">
        <f>SUMIFS('GSTR-1 Paste data'!Y:Y,'GSTR-1 Paste data'!$A:$A,$A21,'GSTR-1 Paste data'!$B:$B,'GSTR-1'!$B21)</f>
        <v>0</v>
      </c>
      <c r="W21" s="102">
        <f>SUMIFS('GSTR-1 Paste data'!Z:Z,'GSTR-1 Paste data'!$A:$A,$A21,'GSTR-1 Paste data'!$B:$B,'GSTR-1'!$B21)</f>
        <v>0</v>
      </c>
      <c r="X21" s="116">
        <f>ROUND(SUM(C21:K21),2)</f>
        <v>448078.83</v>
      </c>
      <c r="Y21" s="116">
        <f>ROUND(SUM(L21:W21),2)</f>
        <v>0</v>
      </c>
      <c r="Z21" s="116">
        <f>ROUND(SUM(C21:W21),2)</f>
        <v>448078.83</v>
      </c>
    </row>
    <row r="22" spans="1:26" ht="15.75" hidden="1" thickBot="1" x14ac:dyDescent="0.35">
      <c r="A22" s="21" t="str">
        <f>A21</f>
        <v>SEZ with tax payment</v>
      </c>
      <c r="B22" s="115" t="s">
        <v>18</v>
      </c>
      <c r="C22" s="26">
        <f>SUMIFS('GSTR-1 Paste data'!F:F,'GSTR-1 Paste data'!$A:$A,$A22,'GSTR-1 Paste data'!$B:$B,'GSTR-1'!$B22)</f>
        <v>0</v>
      </c>
      <c r="D22" s="26">
        <f>SUMIFS('GSTR-1 Paste data'!G:G,'GSTR-1 Paste data'!$A:$A,$A22,'GSTR-1 Paste data'!$B:$B,'GSTR-1'!$B22)</f>
        <v>0</v>
      </c>
      <c r="E22" s="26">
        <f>SUMIFS('GSTR-1 Paste data'!H:H,'GSTR-1 Paste data'!$A:$A,$A22,'GSTR-1 Paste data'!$B:$B,'GSTR-1'!$B22)</f>
        <v>0</v>
      </c>
      <c r="F22" s="26">
        <f>SUMIFS('GSTR-1 Paste data'!I:I,'GSTR-1 Paste data'!$A:$A,$A22,'GSTR-1 Paste data'!$B:$B,'GSTR-1'!$B22)</f>
        <v>0</v>
      </c>
      <c r="G22" s="26">
        <f>SUMIFS('GSTR-1 Paste data'!J:J,'GSTR-1 Paste data'!$A:$A,$A22,'GSTR-1 Paste data'!$B:$B,'GSTR-1'!$B22)</f>
        <v>0</v>
      </c>
      <c r="H22" s="26">
        <f>SUMIFS('GSTR-1 Paste data'!K:K,'GSTR-1 Paste data'!$A:$A,$A22,'GSTR-1 Paste data'!$B:$B,'GSTR-1'!$B22)</f>
        <v>0</v>
      </c>
      <c r="I22" s="26">
        <f>SUMIFS('GSTR-1 Paste data'!L:L,'GSTR-1 Paste data'!$A:$A,$A22,'GSTR-1 Paste data'!$B:$B,'GSTR-1'!$B22)</f>
        <v>123114.99</v>
      </c>
      <c r="J22" s="26">
        <f>SUMIFS('GSTR-1 Paste data'!M:M,'GSTR-1 Paste data'!$A:$A,$A22,'GSTR-1 Paste data'!$B:$B,'GSTR-1'!$B22)</f>
        <v>0</v>
      </c>
      <c r="K22" s="26">
        <f>SUMIFS('GSTR-1 Paste data'!N:N,'GSTR-1 Paste data'!$A:$A,$A22,'GSTR-1 Paste data'!$B:$B,'GSTR-1'!$B22)</f>
        <v>0</v>
      </c>
      <c r="L22" s="26">
        <f>SUMIFS('GSTR-1 Paste data'!O:O,'GSTR-1 Paste data'!$A:$A,$A22,'GSTR-1 Paste data'!$B:$B,'GSTR-1'!$B22)</f>
        <v>0</v>
      </c>
      <c r="M22" s="26">
        <f>SUMIFS('GSTR-1 Paste data'!P:P,'GSTR-1 Paste data'!$A:$A,$A22,'GSTR-1 Paste data'!$B:$B,'GSTR-1'!$B22)</f>
        <v>0</v>
      </c>
      <c r="N22" s="26">
        <f>SUMIFS('GSTR-1 Paste data'!Q:Q,'GSTR-1 Paste data'!$A:$A,$A22,'GSTR-1 Paste data'!$B:$B,'GSTR-1'!$B22)</f>
        <v>0</v>
      </c>
      <c r="O22" s="26">
        <f>SUMIFS('GSTR-1 Paste data'!R:R,'GSTR-1 Paste data'!$A:$A,$A22,'GSTR-1 Paste data'!$B:$B,'GSTR-1'!$B22)</f>
        <v>0</v>
      </c>
      <c r="P22" s="26">
        <f>SUMIFS('GSTR-1 Paste data'!S:S,'GSTR-1 Paste data'!$A:$A,$A22,'GSTR-1 Paste data'!$B:$B,'GSTR-1'!$B22)</f>
        <v>0</v>
      </c>
      <c r="Q22" s="26">
        <f>SUMIFS('GSTR-1 Paste data'!T:T,'GSTR-1 Paste data'!$A:$A,$A22,'GSTR-1 Paste data'!$B:$B,'GSTR-1'!$B22)</f>
        <v>0</v>
      </c>
      <c r="R22" s="26">
        <f>SUMIFS('GSTR-1 Paste data'!U:U,'GSTR-1 Paste data'!$A:$A,$A22,'GSTR-1 Paste data'!$B:$B,'GSTR-1'!$B22)</f>
        <v>0</v>
      </c>
      <c r="S22" s="26">
        <f>SUMIFS('GSTR-1 Paste data'!V:V,'GSTR-1 Paste data'!$A:$A,$A22,'GSTR-1 Paste data'!$B:$B,'GSTR-1'!$B22)</f>
        <v>0</v>
      </c>
      <c r="T22" s="26">
        <f>SUMIFS('GSTR-1 Paste data'!W:W,'GSTR-1 Paste data'!$A:$A,$A22,'GSTR-1 Paste data'!$B:$B,'GSTR-1'!$B22)</f>
        <v>0</v>
      </c>
      <c r="U22" s="26">
        <f>SUMIFS('GSTR-1 Paste data'!X:X,'GSTR-1 Paste data'!$A:$A,$A22,'GSTR-1 Paste data'!$B:$B,'GSTR-1'!$B22)</f>
        <v>0</v>
      </c>
      <c r="V22" s="26">
        <f>SUMIFS('GSTR-1 Paste data'!Y:Y,'GSTR-1 Paste data'!$A:$A,$A22,'GSTR-1 Paste data'!$B:$B,'GSTR-1'!$B22)</f>
        <v>0</v>
      </c>
      <c r="W22" s="26">
        <f>SUMIFS('GSTR-1 Paste data'!Z:Z,'GSTR-1 Paste data'!$A:$A,$A22,'GSTR-1 Paste data'!$B:$B,'GSTR-1'!$B22)</f>
        <v>0</v>
      </c>
      <c r="X22" s="116">
        <f>ROUND(SUM(C22:K22),2)</f>
        <v>123114.99</v>
      </c>
      <c r="Y22" s="116">
        <f>ROUND(SUM(L22:W22),2)</f>
        <v>0</v>
      </c>
      <c r="Z22" s="116">
        <f>ROUND(SUM(C22:W22),2)</f>
        <v>123114.99</v>
      </c>
    </row>
    <row r="23" spans="1:26" ht="15.75" hidden="1" thickBot="1" x14ac:dyDescent="0.35">
      <c r="A23" s="21" t="str">
        <f>A22</f>
        <v>SEZ with tax payment</v>
      </c>
      <c r="B23" s="115" t="s">
        <v>36</v>
      </c>
      <c r="C23" s="26">
        <f>SUMIFS('GSTR-1 Paste data'!F:F,'GSTR-1 Paste data'!$A:$A,$A23,'GSTR-1 Paste data'!$B:$B,'GSTR-1'!$B23)</f>
        <v>0</v>
      </c>
      <c r="D23" s="26">
        <f>SUMIFS('GSTR-1 Paste data'!G:G,'GSTR-1 Paste data'!$A:$A,$A23,'GSTR-1 Paste data'!$B:$B,'GSTR-1'!$B23)</f>
        <v>0</v>
      </c>
      <c r="E23" s="26">
        <f>SUMIFS('GSTR-1 Paste data'!H:H,'GSTR-1 Paste data'!$A:$A,$A23,'GSTR-1 Paste data'!$B:$B,'GSTR-1'!$B23)</f>
        <v>0</v>
      </c>
      <c r="F23" s="26">
        <f>SUMIFS('GSTR-1 Paste data'!I:I,'GSTR-1 Paste data'!$A:$A,$A23,'GSTR-1 Paste data'!$B:$B,'GSTR-1'!$B23)</f>
        <v>0</v>
      </c>
      <c r="G23" s="26">
        <f>SUMIFS('GSTR-1 Paste data'!J:J,'GSTR-1 Paste data'!$A:$A,$A23,'GSTR-1 Paste data'!$B:$B,'GSTR-1'!$B23)</f>
        <v>0</v>
      </c>
      <c r="H23" s="26">
        <f>SUMIFS('GSTR-1 Paste data'!K:K,'GSTR-1 Paste data'!$A:$A,$A23,'GSTR-1 Paste data'!$B:$B,'GSTR-1'!$B23)</f>
        <v>0</v>
      </c>
      <c r="I23" s="26">
        <f>SUMIFS('GSTR-1 Paste data'!L:L,'GSTR-1 Paste data'!$A:$A,$A23,'GSTR-1 Paste data'!$B:$B,'GSTR-1'!$B23)</f>
        <v>0</v>
      </c>
      <c r="J23" s="26">
        <f>SUMIFS('GSTR-1 Paste data'!M:M,'GSTR-1 Paste data'!$A:$A,$A23,'GSTR-1 Paste data'!$B:$B,'GSTR-1'!$B23)</f>
        <v>0</v>
      </c>
      <c r="K23" s="26">
        <f>SUMIFS('GSTR-1 Paste data'!N:N,'GSTR-1 Paste data'!$A:$A,$A23,'GSTR-1 Paste data'!$B:$B,'GSTR-1'!$B23)</f>
        <v>0</v>
      </c>
      <c r="L23" s="26">
        <f>SUMIFS('GSTR-1 Paste data'!O:O,'GSTR-1 Paste data'!$A:$A,$A23,'GSTR-1 Paste data'!$B:$B,'GSTR-1'!$B23)</f>
        <v>0</v>
      </c>
      <c r="M23" s="26">
        <f>SUMIFS('GSTR-1 Paste data'!P:P,'GSTR-1 Paste data'!$A:$A,$A23,'GSTR-1 Paste data'!$B:$B,'GSTR-1'!$B23)</f>
        <v>0</v>
      </c>
      <c r="N23" s="26">
        <f>SUMIFS('GSTR-1 Paste data'!Q:Q,'GSTR-1 Paste data'!$A:$A,$A23,'GSTR-1 Paste data'!$B:$B,'GSTR-1'!$B23)</f>
        <v>0</v>
      </c>
      <c r="O23" s="26">
        <f>SUMIFS('GSTR-1 Paste data'!R:R,'GSTR-1 Paste data'!$A:$A,$A23,'GSTR-1 Paste data'!$B:$B,'GSTR-1'!$B23)</f>
        <v>0</v>
      </c>
      <c r="P23" s="26">
        <f>SUMIFS('GSTR-1 Paste data'!S:S,'GSTR-1 Paste data'!$A:$A,$A23,'GSTR-1 Paste data'!$B:$B,'GSTR-1'!$B23)</f>
        <v>0</v>
      </c>
      <c r="Q23" s="26">
        <f>SUMIFS('GSTR-1 Paste data'!T:T,'GSTR-1 Paste data'!$A:$A,$A23,'GSTR-1 Paste data'!$B:$B,'GSTR-1'!$B23)</f>
        <v>0</v>
      </c>
      <c r="R23" s="26">
        <f>SUMIFS('GSTR-1 Paste data'!U:U,'GSTR-1 Paste data'!$A:$A,$A23,'GSTR-1 Paste data'!$B:$B,'GSTR-1'!$B23)</f>
        <v>0</v>
      </c>
      <c r="S23" s="26">
        <f>SUMIFS('GSTR-1 Paste data'!V:V,'GSTR-1 Paste data'!$A:$A,$A23,'GSTR-1 Paste data'!$B:$B,'GSTR-1'!$B23)</f>
        <v>0</v>
      </c>
      <c r="T23" s="26">
        <f>SUMIFS('GSTR-1 Paste data'!W:W,'GSTR-1 Paste data'!$A:$A,$A23,'GSTR-1 Paste data'!$B:$B,'GSTR-1'!$B23)</f>
        <v>0</v>
      </c>
      <c r="U23" s="26">
        <f>SUMIFS('GSTR-1 Paste data'!X:X,'GSTR-1 Paste data'!$A:$A,$A23,'GSTR-1 Paste data'!$B:$B,'GSTR-1'!$B23)</f>
        <v>0</v>
      </c>
      <c r="V23" s="26">
        <f>SUMIFS('GSTR-1 Paste data'!Y:Y,'GSTR-1 Paste data'!$A:$A,$A23,'GSTR-1 Paste data'!$B:$B,'GSTR-1'!$B23)</f>
        <v>0</v>
      </c>
      <c r="W23" s="26">
        <f>SUMIFS('GSTR-1 Paste data'!Z:Z,'GSTR-1 Paste data'!$A:$A,$A23,'GSTR-1 Paste data'!$B:$B,'GSTR-1'!$B23)</f>
        <v>0</v>
      </c>
      <c r="X23" s="116">
        <f>ROUND(SUM(C23:K23),2)</f>
        <v>0</v>
      </c>
      <c r="Y23" s="116">
        <f>ROUND(SUM(L23:W23),2)</f>
        <v>0</v>
      </c>
      <c r="Z23" s="116">
        <f>ROUND(SUM(C23:W23),2)</f>
        <v>0</v>
      </c>
    </row>
    <row r="24" spans="1:26" ht="15.75" hidden="1" thickBot="1" x14ac:dyDescent="0.35">
      <c r="B24" s="115"/>
      <c r="C24" s="26"/>
      <c r="D24" s="26"/>
      <c r="E24" s="26"/>
      <c r="F24" s="26"/>
      <c r="G24" s="26"/>
      <c r="H24" s="26"/>
      <c r="I24" s="26"/>
      <c r="J24" s="26"/>
      <c r="X24" s="116"/>
      <c r="Y24" s="116"/>
      <c r="Z24" s="116"/>
    </row>
    <row r="25" spans="1:26" s="14" customFormat="1" ht="15.75" hidden="1" thickBot="1" x14ac:dyDescent="0.3">
      <c r="A25" s="259" t="str">
        <f>B25</f>
        <v>SEZ without tax payment</v>
      </c>
      <c r="B25" s="117" t="s">
        <v>262</v>
      </c>
      <c r="C25" s="110"/>
      <c r="D25" s="110"/>
      <c r="E25" s="110"/>
      <c r="F25" s="110"/>
      <c r="G25" s="110"/>
      <c r="H25" s="110"/>
      <c r="I25" s="110"/>
      <c r="J25" s="110"/>
      <c r="K25" s="110"/>
      <c r="L25" s="110"/>
      <c r="M25" s="110"/>
      <c r="N25" s="110"/>
      <c r="O25" s="110"/>
      <c r="P25" s="110"/>
      <c r="Q25" s="110"/>
      <c r="R25" s="110"/>
      <c r="S25" s="110"/>
      <c r="T25" s="110"/>
      <c r="U25" s="110"/>
      <c r="V25" s="110"/>
      <c r="W25" s="110"/>
      <c r="X25" s="118"/>
      <c r="Y25" s="118"/>
      <c r="Z25" s="118"/>
    </row>
    <row r="26" spans="1:26" ht="15.75" hidden="1" thickBot="1" x14ac:dyDescent="0.35">
      <c r="A26" s="21" t="str">
        <f>A25</f>
        <v>SEZ without tax payment</v>
      </c>
      <c r="B26" s="119" t="s">
        <v>17</v>
      </c>
      <c r="C26" s="157">
        <f>SUMIFS('GSTR-1 Paste data'!F:F,'GSTR-1 Paste data'!$A:$A,$A26,'GSTR-1 Paste data'!$B:$B,'GSTR-1'!$B26)</f>
        <v>0</v>
      </c>
      <c r="D26" s="157">
        <f>SUMIFS('GSTR-1 Paste data'!G:G,'GSTR-1 Paste data'!$A:$A,$A26,'GSTR-1 Paste data'!$B:$B,'GSTR-1'!$B26)</f>
        <v>0</v>
      </c>
      <c r="E26" s="157">
        <f>SUMIFS('GSTR-1 Paste data'!H:H,'GSTR-1 Paste data'!$A:$A,$A26,'GSTR-1 Paste data'!$B:$B,'GSTR-1'!$B26)</f>
        <v>34125</v>
      </c>
      <c r="F26" s="157">
        <f>SUMIFS('GSTR-1 Paste data'!I:I,'GSTR-1 Paste data'!$A:$A,$A26,'GSTR-1 Paste data'!$B:$B,'GSTR-1'!$B26)</f>
        <v>1898404.9</v>
      </c>
      <c r="G26" s="157">
        <f>SUMIFS('GSTR-1 Paste data'!J:J,'GSTR-1 Paste data'!$A:$A,$A26,'GSTR-1 Paste data'!$B:$B,'GSTR-1'!$B26)</f>
        <v>0</v>
      </c>
      <c r="H26" s="157">
        <f>SUMIFS('GSTR-1 Paste data'!K:K,'GSTR-1 Paste data'!$A:$A,$A26,'GSTR-1 Paste data'!$B:$B,'GSTR-1'!$B26)</f>
        <v>0</v>
      </c>
      <c r="I26" s="157">
        <f>SUMIFS('GSTR-1 Paste data'!L:L,'GSTR-1 Paste data'!$A:$A,$A26,'GSTR-1 Paste data'!$B:$B,'GSTR-1'!$B26)</f>
        <v>217500</v>
      </c>
      <c r="J26" s="157">
        <f>SUMIFS('GSTR-1 Paste data'!M:M,'GSTR-1 Paste data'!$A:$A,$A26,'GSTR-1 Paste data'!$B:$B,'GSTR-1'!$B26)</f>
        <v>696026.8</v>
      </c>
      <c r="K26" s="142">
        <f>SUMIFS('GSTR-1 Paste data'!N:N,'GSTR-1 Paste data'!$A:$A,$A26,'GSTR-1 Paste data'!$B:$B,'GSTR-1'!$B26)</f>
        <v>33348</v>
      </c>
      <c r="L26" s="142">
        <f>SUMIFS('GSTR-1 Paste data'!O:O,'GSTR-1 Paste data'!$A:$A,$A26,'GSTR-1 Paste data'!$B:$B,'GSTR-1'!$B26)</f>
        <v>0</v>
      </c>
      <c r="M26" s="142">
        <f>SUMIFS('GSTR-1 Paste data'!P:P,'GSTR-1 Paste data'!$A:$A,$A26,'GSTR-1 Paste data'!$B:$B,'GSTR-1'!$B26)</f>
        <v>0</v>
      </c>
      <c r="N26" s="142">
        <f>SUMIFS('GSTR-1 Paste data'!Q:Q,'GSTR-1 Paste data'!$A:$A,$A26,'GSTR-1 Paste data'!$B:$B,'GSTR-1'!$B26)</f>
        <v>0</v>
      </c>
      <c r="O26" s="142">
        <f>SUMIFS('GSTR-1 Paste data'!R:R,'GSTR-1 Paste data'!$A:$A,$A26,'GSTR-1 Paste data'!$B:$B,'GSTR-1'!$B26)</f>
        <v>0</v>
      </c>
      <c r="P26" s="142">
        <f>SUMIFS('GSTR-1 Paste data'!S:S,'GSTR-1 Paste data'!$A:$A,$A26,'GSTR-1 Paste data'!$B:$B,'GSTR-1'!$B26)</f>
        <v>0</v>
      </c>
      <c r="Q26" s="142">
        <f>SUMIFS('GSTR-1 Paste data'!T:T,'GSTR-1 Paste data'!$A:$A,$A26,'GSTR-1 Paste data'!$B:$B,'GSTR-1'!$B26)</f>
        <v>0</v>
      </c>
      <c r="R26" s="142">
        <f>SUMIFS('GSTR-1 Paste data'!U:U,'GSTR-1 Paste data'!$A:$A,$A26,'GSTR-1 Paste data'!$B:$B,'GSTR-1'!$B26)</f>
        <v>0</v>
      </c>
      <c r="S26" s="142">
        <f>SUMIFS('GSTR-1 Paste data'!V:V,'GSTR-1 Paste data'!$A:$A,$A26,'GSTR-1 Paste data'!$B:$B,'GSTR-1'!$B26)</f>
        <v>0</v>
      </c>
      <c r="T26" s="142">
        <f>SUMIFS('GSTR-1 Paste data'!W:W,'GSTR-1 Paste data'!$A:$A,$A26,'GSTR-1 Paste data'!$B:$B,'GSTR-1'!$B26)</f>
        <v>0</v>
      </c>
      <c r="U26" s="142">
        <f>SUMIFS('GSTR-1 Paste data'!X:X,'GSTR-1 Paste data'!$A:$A,$A26,'GSTR-1 Paste data'!$B:$B,'GSTR-1'!$B26)</f>
        <v>0</v>
      </c>
      <c r="V26" s="142">
        <f>SUMIFS('GSTR-1 Paste data'!Y:Y,'GSTR-1 Paste data'!$A:$A,$A26,'GSTR-1 Paste data'!$B:$B,'GSTR-1'!$B26)</f>
        <v>0</v>
      </c>
      <c r="W26" s="142">
        <f>SUMIFS('GSTR-1 Paste data'!Z:Z,'GSTR-1 Paste data'!$A:$A,$A26,'GSTR-1 Paste data'!$B:$B,'GSTR-1'!$B26)</f>
        <v>0</v>
      </c>
      <c r="X26" s="122">
        <f>ROUND(SUM(C26:K26),2)</f>
        <v>2879404.7</v>
      </c>
      <c r="Y26" s="122">
        <f>ROUND(SUM(L26:W26),2)</f>
        <v>0</v>
      </c>
      <c r="Z26" s="122">
        <f>ROUND(SUM(C26:W26),2)</f>
        <v>2879404.7</v>
      </c>
    </row>
    <row r="27" spans="1:26" s="14" customFormat="1" ht="15.75" hidden="1" thickBot="1" x14ac:dyDescent="0.35">
      <c r="A27" s="259"/>
      <c r="B27" s="13"/>
      <c r="C27" s="26"/>
      <c r="D27" s="26"/>
      <c r="E27" s="26"/>
      <c r="F27" s="26"/>
      <c r="G27" s="26"/>
      <c r="H27" s="26"/>
      <c r="I27" s="26"/>
      <c r="J27" s="26"/>
      <c r="K27" s="103"/>
      <c r="L27" s="103"/>
      <c r="M27" s="103"/>
      <c r="N27" s="103"/>
      <c r="O27" s="103"/>
      <c r="P27" s="103"/>
      <c r="Q27" s="103"/>
      <c r="R27" s="103"/>
      <c r="S27" s="103"/>
      <c r="T27" s="103"/>
      <c r="U27" s="103"/>
      <c r="V27" s="103"/>
      <c r="W27" s="103"/>
      <c r="X27" s="102"/>
      <c r="Y27" s="102"/>
      <c r="Z27" s="102"/>
    </row>
    <row r="28" spans="1:26" s="14" customFormat="1" ht="15.75" hidden="1" thickBot="1" x14ac:dyDescent="0.3">
      <c r="A28" s="259" t="str">
        <f>B28</f>
        <v>SEZ with tax payment Amendments</v>
      </c>
      <c r="B28" s="204" t="s">
        <v>333</v>
      </c>
      <c r="C28" s="205"/>
      <c r="D28" s="205"/>
      <c r="E28" s="205"/>
      <c r="F28" s="205"/>
      <c r="G28" s="205"/>
      <c r="H28" s="205"/>
      <c r="I28" s="205"/>
      <c r="J28" s="205"/>
      <c r="K28" s="205"/>
      <c r="L28" s="205"/>
      <c r="M28" s="205"/>
      <c r="N28" s="205"/>
      <c r="O28" s="205"/>
      <c r="P28" s="205"/>
      <c r="Q28" s="205"/>
      <c r="R28" s="205"/>
      <c r="S28" s="205"/>
      <c r="T28" s="205"/>
      <c r="U28" s="205"/>
      <c r="V28" s="205"/>
      <c r="W28" s="205"/>
      <c r="X28" s="222"/>
      <c r="Y28" s="222"/>
      <c r="Z28" s="222"/>
    </row>
    <row r="29" spans="1:26" ht="15.75" hidden="1" thickBot="1" x14ac:dyDescent="0.35">
      <c r="A29" s="21" t="str">
        <f>A28</f>
        <v>SEZ with tax payment Amendments</v>
      </c>
      <c r="B29" s="115" t="s">
        <v>17</v>
      </c>
      <c r="C29" s="102">
        <f>SUMIFS('GSTR-1 Paste data'!F:F,'GSTR-1 Paste data'!$A:$A,$A29,'GSTR-1 Paste data'!$B:$B,'GSTR-1'!$B29)</f>
        <v>0</v>
      </c>
      <c r="D29" s="102">
        <f>SUMIFS('GSTR-1 Paste data'!G:G,'GSTR-1 Paste data'!$A:$A,$A29,'GSTR-1 Paste data'!$B:$B,'GSTR-1'!$B29)</f>
        <v>0</v>
      </c>
      <c r="E29" s="102">
        <f>SUMIFS('GSTR-1 Paste data'!H:H,'GSTR-1 Paste data'!$A:$A,$A29,'GSTR-1 Paste data'!$B:$B,'GSTR-1'!$B29)</f>
        <v>0</v>
      </c>
      <c r="F29" s="102">
        <f>SUMIFS('GSTR-1 Paste data'!I:I,'GSTR-1 Paste data'!$A:$A,$A29,'GSTR-1 Paste data'!$B:$B,'GSTR-1'!$B29)</f>
        <v>0</v>
      </c>
      <c r="G29" s="102">
        <f>SUMIFS('GSTR-1 Paste data'!J:J,'GSTR-1 Paste data'!$A:$A,$A29,'GSTR-1 Paste data'!$B:$B,'GSTR-1'!$B29)</f>
        <v>0</v>
      </c>
      <c r="H29" s="102">
        <f>SUMIFS('GSTR-1 Paste data'!K:K,'GSTR-1 Paste data'!$A:$A,$A29,'GSTR-1 Paste data'!$B:$B,'GSTR-1'!$B29)</f>
        <v>0</v>
      </c>
      <c r="I29" s="102">
        <f>SUMIFS('GSTR-1 Paste data'!L:L,'GSTR-1 Paste data'!$A:$A,$A29,'GSTR-1 Paste data'!$B:$B,'GSTR-1'!$B29)</f>
        <v>0</v>
      </c>
      <c r="J29" s="102">
        <f>SUMIFS('GSTR-1 Paste data'!M:M,'GSTR-1 Paste data'!$A:$A,$A29,'GSTR-1 Paste data'!$B:$B,'GSTR-1'!$B29)</f>
        <v>0</v>
      </c>
      <c r="K29" s="102">
        <f>SUMIFS('GSTR-1 Paste data'!N:N,'GSTR-1 Paste data'!$A:$A,$A29,'GSTR-1 Paste data'!$B:$B,'GSTR-1'!$B29)</f>
        <v>0</v>
      </c>
      <c r="L29" s="102">
        <f>SUMIFS('GSTR-1 Paste data'!O:O,'GSTR-1 Paste data'!$A:$A,$A29,'GSTR-1 Paste data'!$B:$B,'GSTR-1'!$B29)</f>
        <v>0</v>
      </c>
      <c r="M29" s="102">
        <f>SUMIFS('GSTR-1 Paste data'!P:P,'GSTR-1 Paste data'!$A:$A,$A29,'GSTR-1 Paste data'!$B:$B,'GSTR-1'!$B29)</f>
        <v>0</v>
      </c>
      <c r="N29" s="102">
        <f>SUMIFS('GSTR-1 Paste data'!Q:Q,'GSTR-1 Paste data'!$A:$A,$A29,'GSTR-1 Paste data'!$B:$B,'GSTR-1'!$B29)</f>
        <v>0</v>
      </c>
      <c r="O29" s="102">
        <f>SUMIFS('GSTR-1 Paste data'!R:R,'GSTR-1 Paste data'!$A:$A,$A29,'GSTR-1 Paste data'!$B:$B,'GSTR-1'!$B29)</f>
        <v>65500</v>
      </c>
      <c r="P29" s="102">
        <f>SUMIFS('GSTR-1 Paste data'!S:S,'GSTR-1 Paste data'!$A:$A,$A29,'GSTR-1 Paste data'!$B:$B,'GSTR-1'!$B29)</f>
        <v>0</v>
      </c>
      <c r="Q29" s="102">
        <f>SUMIFS('GSTR-1 Paste data'!T:T,'GSTR-1 Paste data'!$A:$A,$A29,'GSTR-1 Paste data'!$B:$B,'GSTR-1'!$B29)</f>
        <v>0</v>
      </c>
      <c r="R29" s="102">
        <f>SUMIFS('GSTR-1 Paste data'!U:U,'GSTR-1 Paste data'!$A:$A,$A29,'GSTR-1 Paste data'!$B:$B,'GSTR-1'!$B29)</f>
        <v>0</v>
      </c>
      <c r="S29" s="102">
        <f>SUMIFS('GSTR-1 Paste data'!V:V,'GSTR-1 Paste data'!$A:$A,$A29,'GSTR-1 Paste data'!$B:$B,'GSTR-1'!$B29)</f>
        <v>0</v>
      </c>
      <c r="T29" s="102">
        <f>SUMIFS('GSTR-1 Paste data'!W:W,'GSTR-1 Paste data'!$A:$A,$A29,'GSTR-1 Paste data'!$B:$B,'GSTR-1'!$B29)</f>
        <v>0</v>
      </c>
      <c r="U29" s="102">
        <f>SUMIFS('GSTR-1 Paste data'!X:X,'GSTR-1 Paste data'!$A:$A,$A29,'GSTR-1 Paste data'!$B:$B,'GSTR-1'!$B29)</f>
        <v>0</v>
      </c>
      <c r="V29" s="102">
        <f>SUMIFS('GSTR-1 Paste data'!Y:Y,'GSTR-1 Paste data'!$A:$A,$A29,'GSTR-1 Paste data'!$B:$B,'GSTR-1'!$B29)</f>
        <v>0</v>
      </c>
      <c r="W29" s="102">
        <f>SUMIFS('GSTR-1 Paste data'!Z:Z,'GSTR-1 Paste data'!$A:$A,$A29,'GSTR-1 Paste data'!$B:$B,'GSTR-1'!$B29)</f>
        <v>0</v>
      </c>
      <c r="X29" s="130">
        <f>ROUND(SUM(C29:K29),2)</f>
        <v>0</v>
      </c>
      <c r="Y29" s="130">
        <f>ROUND(SUM(L29:W29),2)</f>
        <v>65500</v>
      </c>
      <c r="Z29" s="130">
        <f>ROUND(SUM(C29:W29),2)</f>
        <v>65500</v>
      </c>
    </row>
    <row r="30" spans="1:26" ht="15.75" hidden="1" thickBot="1" x14ac:dyDescent="0.35">
      <c r="A30" s="21" t="str">
        <f>A29</f>
        <v>SEZ with tax payment Amendments</v>
      </c>
      <c r="B30" s="115" t="s">
        <v>18</v>
      </c>
      <c r="C30" s="26">
        <f>SUMIFS('GSTR-1 Paste data'!F:F,'GSTR-1 Paste data'!$A:$A,$A30,'GSTR-1 Paste data'!$B:$B,'GSTR-1'!$B30)</f>
        <v>0</v>
      </c>
      <c r="D30" s="26">
        <f>SUMIFS('GSTR-1 Paste data'!G:G,'GSTR-1 Paste data'!$A:$A,$A30,'GSTR-1 Paste data'!$B:$B,'GSTR-1'!$B30)</f>
        <v>0</v>
      </c>
      <c r="E30" s="26">
        <f>SUMIFS('GSTR-1 Paste data'!H:H,'GSTR-1 Paste data'!$A:$A,$A30,'GSTR-1 Paste data'!$B:$B,'GSTR-1'!$B30)</f>
        <v>0</v>
      </c>
      <c r="F30" s="26">
        <f>SUMIFS('GSTR-1 Paste data'!I:I,'GSTR-1 Paste data'!$A:$A,$A30,'GSTR-1 Paste data'!$B:$B,'GSTR-1'!$B30)</f>
        <v>0</v>
      </c>
      <c r="G30" s="26">
        <f>SUMIFS('GSTR-1 Paste data'!J:J,'GSTR-1 Paste data'!$A:$A,$A30,'GSTR-1 Paste data'!$B:$B,'GSTR-1'!$B30)</f>
        <v>0</v>
      </c>
      <c r="H30" s="26">
        <f>SUMIFS('GSTR-1 Paste data'!K:K,'GSTR-1 Paste data'!$A:$A,$A30,'GSTR-1 Paste data'!$B:$B,'GSTR-1'!$B30)</f>
        <v>0</v>
      </c>
      <c r="I30" s="26">
        <f>SUMIFS('GSTR-1 Paste data'!L:L,'GSTR-1 Paste data'!$A:$A,$A30,'GSTR-1 Paste data'!$B:$B,'GSTR-1'!$B30)</f>
        <v>0</v>
      </c>
      <c r="J30" s="26">
        <f>SUMIFS('GSTR-1 Paste data'!M:M,'GSTR-1 Paste data'!$A:$A,$A30,'GSTR-1 Paste data'!$B:$B,'GSTR-1'!$B30)</f>
        <v>0</v>
      </c>
      <c r="K30" s="26">
        <f>SUMIFS('GSTR-1 Paste data'!N:N,'GSTR-1 Paste data'!$A:$A,$A30,'GSTR-1 Paste data'!$B:$B,'GSTR-1'!$B30)</f>
        <v>0</v>
      </c>
      <c r="L30" s="26">
        <f>SUMIFS('GSTR-1 Paste data'!O:O,'GSTR-1 Paste data'!$A:$A,$A30,'GSTR-1 Paste data'!$B:$B,'GSTR-1'!$B30)</f>
        <v>0</v>
      </c>
      <c r="M30" s="26">
        <f>SUMIFS('GSTR-1 Paste data'!P:P,'GSTR-1 Paste data'!$A:$A,$A30,'GSTR-1 Paste data'!$B:$B,'GSTR-1'!$B30)</f>
        <v>0</v>
      </c>
      <c r="N30" s="26">
        <f>SUMIFS('GSTR-1 Paste data'!Q:Q,'GSTR-1 Paste data'!$A:$A,$A30,'GSTR-1 Paste data'!$B:$B,'GSTR-1'!$B30)</f>
        <v>0</v>
      </c>
      <c r="O30" s="26">
        <f>SUMIFS('GSTR-1 Paste data'!R:R,'GSTR-1 Paste data'!$A:$A,$A30,'GSTR-1 Paste data'!$B:$B,'GSTR-1'!$B30)</f>
        <v>11790</v>
      </c>
      <c r="P30" s="26">
        <f>SUMIFS('GSTR-1 Paste data'!S:S,'GSTR-1 Paste data'!$A:$A,$A30,'GSTR-1 Paste data'!$B:$B,'GSTR-1'!$B30)</f>
        <v>0</v>
      </c>
      <c r="Q30" s="26">
        <f>SUMIFS('GSTR-1 Paste data'!T:T,'GSTR-1 Paste data'!$A:$A,$A30,'GSTR-1 Paste data'!$B:$B,'GSTR-1'!$B30)</f>
        <v>0</v>
      </c>
      <c r="R30" s="26">
        <f>SUMIFS('GSTR-1 Paste data'!U:U,'GSTR-1 Paste data'!$A:$A,$A30,'GSTR-1 Paste data'!$B:$B,'GSTR-1'!$B30)</f>
        <v>0</v>
      </c>
      <c r="S30" s="26">
        <f>SUMIFS('GSTR-1 Paste data'!V:V,'GSTR-1 Paste data'!$A:$A,$A30,'GSTR-1 Paste data'!$B:$B,'GSTR-1'!$B30)</f>
        <v>0</v>
      </c>
      <c r="T30" s="26">
        <f>SUMIFS('GSTR-1 Paste data'!W:W,'GSTR-1 Paste data'!$A:$A,$A30,'GSTR-1 Paste data'!$B:$B,'GSTR-1'!$B30)</f>
        <v>0</v>
      </c>
      <c r="U30" s="26">
        <f>SUMIFS('GSTR-1 Paste data'!X:X,'GSTR-1 Paste data'!$A:$A,$A30,'GSTR-1 Paste data'!$B:$B,'GSTR-1'!$B30)</f>
        <v>0</v>
      </c>
      <c r="V30" s="26">
        <f>SUMIFS('GSTR-1 Paste data'!Y:Y,'GSTR-1 Paste data'!$A:$A,$A30,'GSTR-1 Paste data'!$B:$B,'GSTR-1'!$B30)</f>
        <v>0</v>
      </c>
      <c r="W30" s="26">
        <f>SUMIFS('GSTR-1 Paste data'!Z:Z,'GSTR-1 Paste data'!$A:$A,$A30,'GSTR-1 Paste data'!$B:$B,'GSTR-1'!$B30)</f>
        <v>0</v>
      </c>
      <c r="X30" s="130">
        <f>ROUND(SUM(C30:K30),2)</f>
        <v>0</v>
      </c>
      <c r="Y30" s="130">
        <f>ROUND(SUM(L30:W30),2)</f>
        <v>11790</v>
      </c>
      <c r="Z30" s="130">
        <f>ROUND(SUM(C30:W30),2)</f>
        <v>11790</v>
      </c>
    </row>
    <row r="31" spans="1:26" ht="15.75" hidden="1" thickBot="1" x14ac:dyDescent="0.35">
      <c r="A31" s="21" t="str">
        <f>A30</f>
        <v>SEZ with tax payment Amendments</v>
      </c>
      <c r="B31" s="115" t="s">
        <v>36</v>
      </c>
      <c r="C31" s="26">
        <f>SUMIFS('GSTR-1 Paste data'!F:F,'GSTR-1 Paste data'!$A:$A,$A31,'GSTR-1 Paste data'!$B:$B,'GSTR-1'!$B31)</f>
        <v>0</v>
      </c>
      <c r="D31" s="26">
        <f>SUMIFS('GSTR-1 Paste data'!G:G,'GSTR-1 Paste data'!$A:$A,$A31,'GSTR-1 Paste data'!$B:$B,'GSTR-1'!$B31)</f>
        <v>0</v>
      </c>
      <c r="E31" s="26">
        <f>SUMIFS('GSTR-1 Paste data'!H:H,'GSTR-1 Paste data'!$A:$A,$A31,'GSTR-1 Paste data'!$B:$B,'GSTR-1'!$B31)</f>
        <v>0</v>
      </c>
      <c r="F31" s="26">
        <f>SUMIFS('GSTR-1 Paste data'!I:I,'GSTR-1 Paste data'!$A:$A,$A31,'GSTR-1 Paste data'!$B:$B,'GSTR-1'!$B31)</f>
        <v>0</v>
      </c>
      <c r="G31" s="26">
        <f>SUMIFS('GSTR-1 Paste data'!J:J,'GSTR-1 Paste data'!$A:$A,$A31,'GSTR-1 Paste data'!$B:$B,'GSTR-1'!$B31)</f>
        <v>0</v>
      </c>
      <c r="H31" s="26">
        <f>SUMIFS('GSTR-1 Paste data'!K:K,'GSTR-1 Paste data'!$A:$A,$A31,'GSTR-1 Paste data'!$B:$B,'GSTR-1'!$B31)</f>
        <v>0</v>
      </c>
      <c r="I31" s="26">
        <f>SUMIFS('GSTR-1 Paste data'!L:L,'GSTR-1 Paste data'!$A:$A,$A31,'GSTR-1 Paste data'!$B:$B,'GSTR-1'!$B31)</f>
        <v>0</v>
      </c>
      <c r="J31" s="26">
        <f>SUMIFS('GSTR-1 Paste data'!M:M,'GSTR-1 Paste data'!$A:$A,$A31,'GSTR-1 Paste data'!$B:$B,'GSTR-1'!$B31)</f>
        <v>0</v>
      </c>
      <c r="K31" s="26">
        <f>SUMIFS('GSTR-1 Paste data'!N:N,'GSTR-1 Paste data'!$A:$A,$A31,'GSTR-1 Paste data'!$B:$B,'GSTR-1'!$B31)</f>
        <v>0</v>
      </c>
      <c r="L31" s="26">
        <f>SUMIFS('GSTR-1 Paste data'!O:O,'GSTR-1 Paste data'!$A:$A,$A31,'GSTR-1 Paste data'!$B:$B,'GSTR-1'!$B31)</f>
        <v>0</v>
      </c>
      <c r="M31" s="26">
        <f>SUMIFS('GSTR-1 Paste data'!P:P,'GSTR-1 Paste data'!$A:$A,$A31,'GSTR-1 Paste data'!$B:$B,'GSTR-1'!$B31)</f>
        <v>0</v>
      </c>
      <c r="N31" s="26">
        <f>SUMIFS('GSTR-1 Paste data'!Q:Q,'GSTR-1 Paste data'!$A:$A,$A31,'GSTR-1 Paste data'!$B:$B,'GSTR-1'!$B31)</f>
        <v>0</v>
      </c>
      <c r="O31" s="26">
        <f>SUMIFS('GSTR-1 Paste data'!R:R,'GSTR-1 Paste data'!$A:$A,$A31,'GSTR-1 Paste data'!$B:$B,'GSTR-1'!$B31)</f>
        <v>0</v>
      </c>
      <c r="P31" s="26">
        <f>SUMIFS('GSTR-1 Paste data'!S:S,'GSTR-1 Paste data'!$A:$A,$A31,'GSTR-1 Paste data'!$B:$B,'GSTR-1'!$B31)</f>
        <v>0</v>
      </c>
      <c r="Q31" s="26">
        <f>SUMIFS('GSTR-1 Paste data'!T:T,'GSTR-1 Paste data'!$A:$A,$A31,'GSTR-1 Paste data'!$B:$B,'GSTR-1'!$B31)</f>
        <v>0</v>
      </c>
      <c r="R31" s="26">
        <f>SUMIFS('GSTR-1 Paste data'!U:U,'GSTR-1 Paste data'!$A:$A,$A31,'GSTR-1 Paste data'!$B:$B,'GSTR-1'!$B31)</f>
        <v>0</v>
      </c>
      <c r="S31" s="26">
        <f>SUMIFS('GSTR-1 Paste data'!V:V,'GSTR-1 Paste data'!$A:$A,$A31,'GSTR-1 Paste data'!$B:$B,'GSTR-1'!$B31)</f>
        <v>0</v>
      </c>
      <c r="T31" s="26">
        <f>SUMIFS('GSTR-1 Paste data'!W:W,'GSTR-1 Paste data'!$A:$A,$A31,'GSTR-1 Paste data'!$B:$B,'GSTR-1'!$B31)</f>
        <v>0</v>
      </c>
      <c r="U31" s="26">
        <f>SUMIFS('GSTR-1 Paste data'!X:X,'GSTR-1 Paste data'!$A:$A,$A31,'GSTR-1 Paste data'!$B:$B,'GSTR-1'!$B31)</f>
        <v>0</v>
      </c>
      <c r="V31" s="26">
        <f>SUMIFS('GSTR-1 Paste data'!Y:Y,'GSTR-1 Paste data'!$A:$A,$A31,'GSTR-1 Paste data'!$B:$B,'GSTR-1'!$B31)</f>
        <v>0</v>
      </c>
      <c r="W31" s="26">
        <f>SUMIFS('GSTR-1 Paste data'!Z:Z,'GSTR-1 Paste data'!$A:$A,$A31,'GSTR-1 Paste data'!$B:$B,'GSTR-1'!$B31)</f>
        <v>0</v>
      </c>
      <c r="X31" s="130">
        <f>ROUND(SUM(C31:K31),2)</f>
        <v>0</v>
      </c>
      <c r="Y31" s="130">
        <f>ROUND(SUM(L31:W31),2)</f>
        <v>0</v>
      </c>
      <c r="Z31" s="130">
        <f>ROUND(SUM(C31:W31),2)</f>
        <v>0</v>
      </c>
    </row>
    <row r="32" spans="1:26" ht="15.75" hidden="1" thickBot="1" x14ac:dyDescent="0.35">
      <c r="B32" s="115"/>
      <c r="C32" s="26"/>
      <c r="D32" s="26"/>
      <c r="E32" s="26"/>
      <c r="F32" s="26"/>
      <c r="G32" s="26"/>
      <c r="H32" s="26"/>
      <c r="I32" s="26"/>
      <c r="J32" s="26"/>
      <c r="X32" s="116"/>
      <c r="Y32" s="116"/>
      <c r="Z32" s="116"/>
    </row>
    <row r="33" spans="1:26" s="14" customFormat="1" ht="15.75" hidden="1" thickBot="1" x14ac:dyDescent="0.3">
      <c r="A33" s="259" t="str">
        <f>B33</f>
        <v>SEZ without tax payment Amendments</v>
      </c>
      <c r="B33" s="206" t="s">
        <v>327</v>
      </c>
      <c r="C33" s="207"/>
      <c r="D33" s="207"/>
      <c r="E33" s="207"/>
      <c r="F33" s="207"/>
      <c r="G33" s="207"/>
      <c r="H33" s="207"/>
      <c r="I33" s="207"/>
      <c r="J33" s="207"/>
      <c r="K33" s="207"/>
      <c r="L33" s="207"/>
      <c r="M33" s="207"/>
      <c r="N33" s="207"/>
      <c r="O33" s="207"/>
      <c r="P33" s="207"/>
      <c r="Q33" s="207"/>
      <c r="R33" s="207"/>
      <c r="S33" s="207"/>
      <c r="T33" s="207"/>
      <c r="U33" s="207"/>
      <c r="V33" s="207"/>
      <c r="W33" s="207"/>
      <c r="X33" s="223"/>
      <c r="Y33" s="223"/>
      <c r="Z33" s="223"/>
    </row>
    <row r="34" spans="1:26" ht="15.75" hidden="1" thickBot="1" x14ac:dyDescent="0.35">
      <c r="A34" s="21" t="str">
        <f>A33</f>
        <v>SEZ without tax payment Amendments</v>
      </c>
      <c r="B34" s="119" t="s">
        <v>17</v>
      </c>
      <c r="C34" s="157">
        <f>SUMIFS('GSTR-1 Paste data'!F:F,'GSTR-1 Paste data'!$A:$A,$A34,'GSTR-1 Paste data'!$B:$B,'GSTR-1'!$B34)</f>
        <v>0</v>
      </c>
      <c r="D34" s="157">
        <f>SUMIFS('GSTR-1 Paste data'!G:G,'GSTR-1 Paste data'!$A:$A,$A34,'GSTR-1 Paste data'!$B:$B,'GSTR-1'!$B34)</f>
        <v>0</v>
      </c>
      <c r="E34" s="157">
        <f>SUMIFS('GSTR-1 Paste data'!H:H,'GSTR-1 Paste data'!$A:$A,$A34,'GSTR-1 Paste data'!$B:$B,'GSTR-1'!$B34)</f>
        <v>0</v>
      </c>
      <c r="F34" s="157">
        <f>SUMIFS('GSTR-1 Paste data'!I:I,'GSTR-1 Paste data'!$A:$A,$A34,'GSTR-1 Paste data'!$B:$B,'GSTR-1'!$B34)</f>
        <v>0</v>
      </c>
      <c r="G34" s="157">
        <f>SUMIFS('GSTR-1 Paste data'!J:J,'GSTR-1 Paste data'!$A:$A,$A34,'GSTR-1 Paste data'!$B:$B,'GSTR-1'!$B34)</f>
        <v>0</v>
      </c>
      <c r="H34" s="157">
        <f>SUMIFS('GSTR-1 Paste data'!K:K,'GSTR-1 Paste data'!$A:$A,$A34,'GSTR-1 Paste data'!$B:$B,'GSTR-1'!$B34)</f>
        <v>0</v>
      </c>
      <c r="I34" s="157">
        <f>SUMIFS('GSTR-1 Paste data'!L:L,'GSTR-1 Paste data'!$A:$A,$A34,'GSTR-1 Paste data'!$B:$B,'GSTR-1'!$B34)</f>
        <v>0</v>
      </c>
      <c r="J34" s="157">
        <f>SUMIFS('GSTR-1 Paste data'!M:M,'GSTR-1 Paste data'!$A:$A,$A34,'GSTR-1 Paste data'!$B:$B,'GSTR-1'!$B34)</f>
        <v>0</v>
      </c>
      <c r="K34" s="157">
        <f>SUMIFS('GSTR-1 Paste data'!N:N,'GSTR-1 Paste data'!$A:$A,$A34,'GSTR-1 Paste data'!$B:$B,'GSTR-1'!$B34)</f>
        <v>0</v>
      </c>
      <c r="L34" s="157">
        <f>SUMIFS('GSTR-1 Paste data'!O:O,'GSTR-1 Paste data'!$A:$A,$A34,'GSTR-1 Paste data'!$B:$B,'GSTR-1'!$B34)</f>
        <v>0</v>
      </c>
      <c r="M34" s="157">
        <f>SUMIFS('GSTR-1 Paste data'!P:P,'GSTR-1 Paste data'!$A:$A,$A34,'GSTR-1 Paste data'!$B:$B,'GSTR-1'!$B34)</f>
        <v>0</v>
      </c>
      <c r="N34" s="157">
        <f>SUMIFS('GSTR-1 Paste data'!Q:Q,'GSTR-1 Paste data'!$A:$A,$A34,'GSTR-1 Paste data'!$B:$B,'GSTR-1'!$B34)</f>
        <v>0</v>
      </c>
      <c r="O34" s="157">
        <f>SUMIFS('GSTR-1 Paste data'!R:R,'GSTR-1 Paste data'!$A:$A,$A34,'GSTR-1 Paste data'!$B:$B,'GSTR-1'!$B34)</f>
        <v>0</v>
      </c>
      <c r="P34" s="157">
        <f>SUMIFS('GSTR-1 Paste data'!S:S,'GSTR-1 Paste data'!$A:$A,$A34,'GSTR-1 Paste data'!$B:$B,'GSTR-1'!$B34)</f>
        <v>0</v>
      </c>
      <c r="Q34" s="157">
        <f>SUMIFS('GSTR-1 Paste data'!T:T,'GSTR-1 Paste data'!$A:$A,$A34,'GSTR-1 Paste data'!$B:$B,'GSTR-1'!$B34)</f>
        <v>0</v>
      </c>
      <c r="R34" s="157">
        <f>SUMIFS('GSTR-1 Paste data'!U:U,'GSTR-1 Paste data'!$A:$A,$A34,'GSTR-1 Paste data'!$B:$B,'GSTR-1'!$B34)</f>
        <v>0</v>
      </c>
      <c r="S34" s="157">
        <f>SUMIFS('GSTR-1 Paste data'!V:V,'GSTR-1 Paste data'!$A:$A,$A34,'GSTR-1 Paste data'!$B:$B,'GSTR-1'!$B34)</f>
        <v>0</v>
      </c>
      <c r="T34" s="157">
        <f>SUMIFS('GSTR-1 Paste data'!W:W,'GSTR-1 Paste data'!$A:$A,$A34,'GSTR-1 Paste data'!$B:$B,'GSTR-1'!$B34)</f>
        <v>0</v>
      </c>
      <c r="U34" s="157">
        <f>SUMIFS('GSTR-1 Paste data'!X:X,'GSTR-1 Paste data'!$A:$A,$A34,'GSTR-1 Paste data'!$B:$B,'GSTR-1'!$B34)</f>
        <v>0</v>
      </c>
      <c r="V34" s="157">
        <f>SUMIFS('GSTR-1 Paste data'!Y:Y,'GSTR-1 Paste data'!$A:$A,$A34,'GSTR-1 Paste data'!$B:$B,'GSTR-1'!$B34)</f>
        <v>0</v>
      </c>
      <c r="W34" s="157">
        <f>SUMIFS('GSTR-1 Paste data'!Z:Z,'GSTR-1 Paste data'!$A:$A,$A34,'GSTR-1 Paste data'!$B:$B,'GSTR-1'!$B34)</f>
        <v>0</v>
      </c>
      <c r="X34" s="133">
        <f>ROUND(SUM(C34:K34),2)</f>
        <v>0</v>
      </c>
      <c r="Y34" s="133">
        <f>ROUND(SUM(L34:W34),2)</f>
        <v>0</v>
      </c>
      <c r="Z34" s="133">
        <f>ROUND(SUM(C34:W34),2)</f>
        <v>0</v>
      </c>
    </row>
    <row r="35" spans="1:26" s="14" customFormat="1" ht="15.75" hidden="1" thickBot="1" x14ac:dyDescent="0.35">
      <c r="A35" s="259"/>
      <c r="B35" s="13"/>
      <c r="C35" s="26"/>
      <c r="D35" s="26"/>
      <c r="E35" s="26"/>
      <c r="F35" s="26"/>
      <c r="G35" s="26"/>
      <c r="H35" s="26"/>
      <c r="I35" s="26"/>
      <c r="J35" s="26"/>
      <c r="K35" s="103"/>
      <c r="L35" s="103"/>
      <c r="M35" s="103"/>
      <c r="N35" s="103"/>
      <c r="O35" s="103"/>
      <c r="P35" s="103"/>
      <c r="Q35" s="103"/>
      <c r="R35" s="103"/>
      <c r="S35" s="103"/>
      <c r="T35" s="103"/>
      <c r="U35" s="103"/>
      <c r="V35" s="103"/>
      <c r="W35" s="103"/>
      <c r="X35" s="102"/>
      <c r="Y35" s="102"/>
      <c r="Z35" s="102"/>
    </row>
    <row r="36" spans="1:26" s="14" customFormat="1" ht="15.75" hidden="1" thickBot="1" x14ac:dyDescent="0.3">
      <c r="A36" s="259" t="str">
        <f>B36</f>
        <v>Deemed Export</v>
      </c>
      <c r="B36" s="112" t="s">
        <v>328</v>
      </c>
      <c r="C36" s="113"/>
      <c r="D36" s="113"/>
      <c r="E36" s="113"/>
      <c r="F36" s="113"/>
      <c r="G36" s="113"/>
      <c r="H36" s="113"/>
      <c r="I36" s="113"/>
      <c r="J36" s="113"/>
      <c r="K36" s="113"/>
      <c r="L36" s="113"/>
      <c r="M36" s="113"/>
      <c r="N36" s="113"/>
      <c r="O36" s="113"/>
      <c r="P36" s="113"/>
      <c r="Q36" s="113"/>
      <c r="R36" s="113"/>
      <c r="S36" s="113"/>
      <c r="T36" s="113"/>
      <c r="U36" s="113"/>
      <c r="V36" s="113"/>
      <c r="W36" s="113"/>
      <c r="X36" s="114"/>
      <c r="Y36" s="114"/>
      <c r="Z36" s="114"/>
    </row>
    <row r="37" spans="1:26" s="14" customFormat="1" ht="15.75" hidden="1" thickBot="1" x14ac:dyDescent="0.35">
      <c r="A37" s="259" t="str">
        <f>A36</f>
        <v>Deemed Export</v>
      </c>
      <c r="B37" s="115" t="s">
        <v>17</v>
      </c>
      <c r="C37" s="102">
        <f>SUMIFS('GSTR-1 Paste data'!F:F,'GSTR-1 Paste data'!$A:$A,$A37,'GSTR-1 Paste data'!$B:$B,'GSTR-1'!$B37)</f>
        <v>0</v>
      </c>
      <c r="D37" s="102">
        <f>SUMIFS('GSTR-1 Paste data'!G:G,'GSTR-1 Paste data'!$A:$A,$A37,'GSTR-1 Paste data'!$B:$B,'GSTR-1'!$B37)</f>
        <v>0</v>
      </c>
      <c r="E37" s="102">
        <f>SUMIFS('GSTR-1 Paste data'!H:H,'GSTR-1 Paste data'!$A:$A,$A37,'GSTR-1 Paste data'!$B:$B,'GSTR-1'!$B37)</f>
        <v>0</v>
      </c>
      <c r="F37" s="102">
        <f>SUMIFS('GSTR-1 Paste data'!I:I,'GSTR-1 Paste data'!$A:$A,$A37,'GSTR-1 Paste data'!$B:$B,'GSTR-1'!$B37)</f>
        <v>0</v>
      </c>
      <c r="G37" s="102">
        <f>SUMIFS('GSTR-1 Paste data'!J:J,'GSTR-1 Paste data'!$A:$A,$A37,'GSTR-1 Paste data'!$B:$B,'GSTR-1'!$B37)</f>
        <v>0</v>
      </c>
      <c r="H37" s="102">
        <f>SUMIFS('GSTR-1 Paste data'!K:K,'GSTR-1 Paste data'!$A:$A,$A37,'GSTR-1 Paste data'!$B:$B,'GSTR-1'!$B37)</f>
        <v>0</v>
      </c>
      <c r="I37" s="102">
        <f>SUMIFS('GSTR-1 Paste data'!L:L,'GSTR-1 Paste data'!$A:$A,$A37,'GSTR-1 Paste data'!$B:$B,'GSTR-1'!$B37)</f>
        <v>0</v>
      </c>
      <c r="J37" s="102">
        <f>SUMIFS('GSTR-1 Paste data'!M:M,'GSTR-1 Paste data'!$A:$A,$A37,'GSTR-1 Paste data'!$B:$B,'GSTR-1'!$B37)</f>
        <v>0</v>
      </c>
      <c r="K37" s="102">
        <f>SUMIFS('GSTR-1 Paste data'!N:N,'GSTR-1 Paste data'!$A:$A,$A37,'GSTR-1 Paste data'!$B:$B,'GSTR-1'!$B37)</f>
        <v>0</v>
      </c>
      <c r="L37" s="102">
        <f>SUMIFS('GSTR-1 Paste data'!O:O,'GSTR-1 Paste data'!$A:$A,$A37,'GSTR-1 Paste data'!$B:$B,'GSTR-1'!$B37)</f>
        <v>0</v>
      </c>
      <c r="M37" s="102">
        <f>SUMIFS('GSTR-1 Paste data'!P:P,'GSTR-1 Paste data'!$A:$A,$A37,'GSTR-1 Paste data'!$B:$B,'GSTR-1'!$B37)</f>
        <v>0</v>
      </c>
      <c r="N37" s="102">
        <f>SUMIFS('GSTR-1 Paste data'!Q:Q,'GSTR-1 Paste data'!$A:$A,$A37,'GSTR-1 Paste data'!$B:$B,'GSTR-1'!$B37)</f>
        <v>0</v>
      </c>
      <c r="O37" s="102">
        <f>SUMIFS('GSTR-1 Paste data'!R:R,'GSTR-1 Paste data'!$A:$A,$A37,'GSTR-1 Paste data'!$B:$B,'GSTR-1'!$B37)</f>
        <v>0</v>
      </c>
      <c r="P37" s="102">
        <f>SUMIFS('GSTR-1 Paste data'!S:S,'GSTR-1 Paste data'!$A:$A,$A37,'GSTR-1 Paste data'!$B:$B,'GSTR-1'!$B37)</f>
        <v>0</v>
      </c>
      <c r="Q37" s="102">
        <f>SUMIFS('GSTR-1 Paste data'!T:T,'GSTR-1 Paste data'!$A:$A,$A37,'GSTR-1 Paste data'!$B:$B,'GSTR-1'!$B37)</f>
        <v>0</v>
      </c>
      <c r="R37" s="102">
        <f>SUMIFS('GSTR-1 Paste data'!U:U,'GSTR-1 Paste data'!$A:$A,$A37,'GSTR-1 Paste data'!$B:$B,'GSTR-1'!$B37)</f>
        <v>0</v>
      </c>
      <c r="S37" s="102">
        <f>SUMIFS('GSTR-1 Paste data'!V:V,'GSTR-1 Paste data'!$A:$A,$A37,'GSTR-1 Paste data'!$B:$B,'GSTR-1'!$B37)</f>
        <v>0</v>
      </c>
      <c r="T37" s="102">
        <f>SUMIFS('GSTR-1 Paste data'!W:W,'GSTR-1 Paste data'!$A:$A,$A37,'GSTR-1 Paste data'!$B:$B,'GSTR-1'!$B37)</f>
        <v>0</v>
      </c>
      <c r="U37" s="102">
        <f>SUMIFS('GSTR-1 Paste data'!X:X,'GSTR-1 Paste data'!$A:$A,$A37,'GSTR-1 Paste data'!$B:$B,'GSTR-1'!$B37)</f>
        <v>0</v>
      </c>
      <c r="V37" s="102">
        <f>SUMIFS('GSTR-1 Paste data'!Y:Y,'GSTR-1 Paste data'!$A:$A,$A37,'GSTR-1 Paste data'!$B:$B,'GSTR-1'!$B37)</f>
        <v>0</v>
      </c>
      <c r="W37" s="102">
        <f>SUMIFS('GSTR-1 Paste data'!Z:Z,'GSTR-1 Paste data'!$A:$A,$A37,'GSTR-1 Paste data'!$B:$B,'GSTR-1'!$B37)</f>
        <v>0</v>
      </c>
      <c r="X37" s="116">
        <f>ROUND(SUM(C37:K37),2)</f>
        <v>0</v>
      </c>
      <c r="Y37" s="116">
        <f>ROUND(SUM(L37:W37),2)</f>
        <v>0</v>
      </c>
      <c r="Z37" s="116">
        <f>ROUND(SUM(C37:W37),2)</f>
        <v>0</v>
      </c>
    </row>
    <row r="38" spans="1:26" s="14" customFormat="1" ht="15.75" hidden="1" thickBot="1" x14ac:dyDescent="0.35">
      <c r="A38" s="259" t="str">
        <f>A37</f>
        <v>Deemed Export</v>
      </c>
      <c r="B38" s="115" t="s">
        <v>18</v>
      </c>
      <c r="C38" s="26">
        <f>SUMIFS('GSTR-1 Paste data'!F:F,'GSTR-1 Paste data'!$A:$A,$A38,'GSTR-1 Paste data'!$B:$B,'GSTR-1'!$B38)</f>
        <v>0</v>
      </c>
      <c r="D38" s="26">
        <f>SUMIFS('GSTR-1 Paste data'!G:G,'GSTR-1 Paste data'!$A:$A,$A38,'GSTR-1 Paste data'!$B:$B,'GSTR-1'!$B38)</f>
        <v>0</v>
      </c>
      <c r="E38" s="26">
        <f>SUMIFS('GSTR-1 Paste data'!H:H,'GSTR-1 Paste data'!$A:$A,$A38,'GSTR-1 Paste data'!$B:$B,'GSTR-1'!$B38)</f>
        <v>0</v>
      </c>
      <c r="F38" s="26">
        <f>SUMIFS('GSTR-1 Paste data'!I:I,'GSTR-1 Paste data'!$A:$A,$A38,'GSTR-1 Paste data'!$B:$B,'GSTR-1'!$B38)</f>
        <v>0</v>
      </c>
      <c r="G38" s="26">
        <f>SUMIFS('GSTR-1 Paste data'!J:J,'GSTR-1 Paste data'!$A:$A,$A38,'GSTR-1 Paste data'!$B:$B,'GSTR-1'!$B38)</f>
        <v>0</v>
      </c>
      <c r="H38" s="26">
        <f>SUMIFS('GSTR-1 Paste data'!K:K,'GSTR-1 Paste data'!$A:$A,$A38,'GSTR-1 Paste data'!$B:$B,'GSTR-1'!$B38)</f>
        <v>0</v>
      </c>
      <c r="I38" s="26">
        <f>SUMIFS('GSTR-1 Paste data'!L:L,'GSTR-1 Paste data'!$A:$A,$A38,'GSTR-1 Paste data'!$B:$B,'GSTR-1'!$B38)</f>
        <v>0</v>
      </c>
      <c r="J38" s="26">
        <f>SUMIFS('GSTR-1 Paste data'!M:M,'GSTR-1 Paste data'!$A:$A,$A38,'GSTR-1 Paste data'!$B:$B,'GSTR-1'!$B38)</f>
        <v>0</v>
      </c>
      <c r="K38" s="26">
        <f>SUMIFS('GSTR-1 Paste data'!N:N,'GSTR-1 Paste data'!$A:$A,$A38,'GSTR-1 Paste data'!$B:$B,'GSTR-1'!$B38)</f>
        <v>0</v>
      </c>
      <c r="L38" s="26">
        <f>SUMIFS('GSTR-1 Paste data'!O:O,'GSTR-1 Paste data'!$A:$A,$A38,'GSTR-1 Paste data'!$B:$B,'GSTR-1'!$B38)</f>
        <v>0</v>
      </c>
      <c r="M38" s="26">
        <f>SUMIFS('GSTR-1 Paste data'!P:P,'GSTR-1 Paste data'!$A:$A,$A38,'GSTR-1 Paste data'!$B:$B,'GSTR-1'!$B38)</f>
        <v>0</v>
      </c>
      <c r="N38" s="26">
        <f>SUMIFS('GSTR-1 Paste data'!Q:Q,'GSTR-1 Paste data'!$A:$A,$A38,'GSTR-1 Paste data'!$B:$B,'GSTR-1'!$B38)</f>
        <v>0</v>
      </c>
      <c r="O38" s="26">
        <f>SUMIFS('GSTR-1 Paste data'!R:R,'GSTR-1 Paste data'!$A:$A,$A38,'GSTR-1 Paste data'!$B:$B,'GSTR-1'!$B38)</f>
        <v>0</v>
      </c>
      <c r="P38" s="26">
        <f>SUMIFS('GSTR-1 Paste data'!S:S,'GSTR-1 Paste data'!$A:$A,$A38,'GSTR-1 Paste data'!$B:$B,'GSTR-1'!$B38)</f>
        <v>0</v>
      </c>
      <c r="Q38" s="26">
        <f>SUMIFS('GSTR-1 Paste data'!T:T,'GSTR-1 Paste data'!$A:$A,$A38,'GSTR-1 Paste data'!$B:$B,'GSTR-1'!$B38)</f>
        <v>0</v>
      </c>
      <c r="R38" s="26">
        <f>SUMIFS('GSTR-1 Paste data'!U:U,'GSTR-1 Paste data'!$A:$A,$A38,'GSTR-1 Paste data'!$B:$B,'GSTR-1'!$B38)</f>
        <v>0</v>
      </c>
      <c r="S38" s="26">
        <f>SUMIFS('GSTR-1 Paste data'!V:V,'GSTR-1 Paste data'!$A:$A,$A38,'GSTR-1 Paste data'!$B:$B,'GSTR-1'!$B38)</f>
        <v>0</v>
      </c>
      <c r="T38" s="26">
        <f>SUMIFS('GSTR-1 Paste data'!W:W,'GSTR-1 Paste data'!$A:$A,$A38,'GSTR-1 Paste data'!$B:$B,'GSTR-1'!$B38)</f>
        <v>0</v>
      </c>
      <c r="U38" s="26">
        <f>SUMIFS('GSTR-1 Paste data'!X:X,'GSTR-1 Paste data'!$A:$A,$A38,'GSTR-1 Paste data'!$B:$B,'GSTR-1'!$B38)</f>
        <v>0</v>
      </c>
      <c r="V38" s="26">
        <f>SUMIFS('GSTR-1 Paste data'!Y:Y,'GSTR-1 Paste data'!$A:$A,$A38,'GSTR-1 Paste data'!$B:$B,'GSTR-1'!$B38)</f>
        <v>0</v>
      </c>
      <c r="W38" s="26">
        <f>SUMIFS('GSTR-1 Paste data'!Z:Z,'GSTR-1 Paste data'!$A:$A,$A38,'GSTR-1 Paste data'!$B:$B,'GSTR-1'!$B38)</f>
        <v>0</v>
      </c>
      <c r="X38" s="116">
        <f>ROUND(SUM(C38:K38),2)</f>
        <v>0</v>
      </c>
      <c r="Y38" s="116">
        <f>ROUND(SUM(L38:W38),2)</f>
        <v>0</v>
      </c>
      <c r="Z38" s="116">
        <f>ROUND(SUM(C38:W38),2)</f>
        <v>0</v>
      </c>
    </row>
    <row r="39" spans="1:26" s="14" customFormat="1" ht="15.75" hidden="1" thickBot="1" x14ac:dyDescent="0.35">
      <c r="A39" s="259" t="str">
        <f>A38</f>
        <v>Deemed Export</v>
      </c>
      <c r="B39" s="115" t="s">
        <v>19</v>
      </c>
      <c r="C39" s="26">
        <f>SUMIFS('GSTR-1 Paste data'!F:F,'GSTR-1 Paste data'!$A:$A,$A39,'GSTR-1 Paste data'!$B:$B,'GSTR-1'!$B39)</f>
        <v>0</v>
      </c>
      <c r="D39" s="26">
        <f>SUMIFS('GSTR-1 Paste data'!G:G,'GSTR-1 Paste data'!$A:$A,$A39,'GSTR-1 Paste data'!$B:$B,'GSTR-1'!$B39)</f>
        <v>0</v>
      </c>
      <c r="E39" s="26">
        <f>SUMIFS('GSTR-1 Paste data'!H:H,'GSTR-1 Paste data'!$A:$A,$A39,'GSTR-1 Paste data'!$B:$B,'GSTR-1'!$B39)</f>
        <v>0</v>
      </c>
      <c r="F39" s="26">
        <f>SUMIFS('GSTR-1 Paste data'!I:I,'GSTR-1 Paste data'!$A:$A,$A39,'GSTR-1 Paste data'!$B:$B,'GSTR-1'!$B39)</f>
        <v>0</v>
      </c>
      <c r="G39" s="26">
        <f>SUMIFS('GSTR-1 Paste data'!J:J,'GSTR-1 Paste data'!$A:$A,$A39,'GSTR-1 Paste data'!$B:$B,'GSTR-1'!$B39)</f>
        <v>0</v>
      </c>
      <c r="H39" s="26">
        <f>SUMIFS('GSTR-1 Paste data'!K:K,'GSTR-1 Paste data'!$A:$A,$A39,'GSTR-1 Paste data'!$B:$B,'GSTR-1'!$B39)</f>
        <v>0</v>
      </c>
      <c r="I39" s="26">
        <f>SUMIFS('GSTR-1 Paste data'!L:L,'GSTR-1 Paste data'!$A:$A,$A39,'GSTR-1 Paste data'!$B:$B,'GSTR-1'!$B39)</f>
        <v>0</v>
      </c>
      <c r="J39" s="26">
        <f>SUMIFS('GSTR-1 Paste data'!M:M,'GSTR-1 Paste data'!$A:$A,$A39,'GSTR-1 Paste data'!$B:$B,'GSTR-1'!$B39)</f>
        <v>0</v>
      </c>
      <c r="K39" s="26">
        <f>SUMIFS('GSTR-1 Paste data'!N:N,'GSTR-1 Paste data'!$A:$A,$A39,'GSTR-1 Paste data'!$B:$B,'GSTR-1'!$B39)</f>
        <v>0</v>
      </c>
      <c r="L39" s="26">
        <f>SUMIFS('GSTR-1 Paste data'!O:O,'GSTR-1 Paste data'!$A:$A,$A39,'GSTR-1 Paste data'!$B:$B,'GSTR-1'!$B39)</f>
        <v>0</v>
      </c>
      <c r="M39" s="26">
        <f>SUMIFS('GSTR-1 Paste data'!P:P,'GSTR-1 Paste data'!$A:$A,$A39,'GSTR-1 Paste data'!$B:$B,'GSTR-1'!$B39)</f>
        <v>0</v>
      </c>
      <c r="N39" s="26">
        <f>SUMIFS('GSTR-1 Paste data'!Q:Q,'GSTR-1 Paste data'!$A:$A,$A39,'GSTR-1 Paste data'!$B:$B,'GSTR-1'!$B39)</f>
        <v>0</v>
      </c>
      <c r="O39" s="26">
        <f>SUMIFS('GSTR-1 Paste data'!R:R,'GSTR-1 Paste data'!$A:$A,$A39,'GSTR-1 Paste data'!$B:$B,'GSTR-1'!$B39)</f>
        <v>0</v>
      </c>
      <c r="P39" s="26">
        <f>SUMIFS('GSTR-1 Paste data'!S:S,'GSTR-1 Paste data'!$A:$A,$A39,'GSTR-1 Paste data'!$B:$B,'GSTR-1'!$B39)</f>
        <v>0</v>
      </c>
      <c r="Q39" s="26">
        <f>SUMIFS('GSTR-1 Paste data'!T:T,'GSTR-1 Paste data'!$A:$A,$A39,'GSTR-1 Paste data'!$B:$B,'GSTR-1'!$B39)</f>
        <v>0</v>
      </c>
      <c r="R39" s="26">
        <f>SUMIFS('GSTR-1 Paste data'!U:U,'GSTR-1 Paste data'!$A:$A,$A39,'GSTR-1 Paste data'!$B:$B,'GSTR-1'!$B39)</f>
        <v>0</v>
      </c>
      <c r="S39" s="26">
        <f>SUMIFS('GSTR-1 Paste data'!V:V,'GSTR-1 Paste data'!$A:$A,$A39,'GSTR-1 Paste data'!$B:$B,'GSTR-1'!$B39)</f>
        <v>0</v>
      </c>
      <c r="T39" s="26">
        <f>SUMIFS('GSTR-1 Paste data'!W:W,'GSTR-1 Paste data'!$A:$A,$A39,'GSTR-1 Paste data'!$B:$B,'GSTR-1'!$B39)</f>
        <v>0</v>
      </c>
      <c r="U39" s="26">
        <f>SUMIFS('GSTR-1 Paste data'!X:X,'GSTR-1 Paste data'!$A:$A,$A39,'GSTR-1 Paste data'!$B:$B,'GSTR-1'!$B39)</f>
        <v>0</v>
      </c>
      <c r="V39" s="26">
        <f>SUMIFS('GSTR-1 Paste data'!Y:Y,'GSTR-1 Paste data'!$A:$A,$A39,'GSTR-1 Paste data'!$B:$B,'GSTR-1'!$B39)</f>
        <v>0</v>
      </c>
      <c r="W39" s="26">
        <f>SUMIFS('GSTR-1 Paste data'!Z:Z,'GSTR-1 Paste data'!$A:$A,$A39,'GSTR-1 Paste data'!$B:$B,'GSTR-1'!$B39)</f>
        <v>0</v>
      </c>
      <c r="X39" s="116">
        <f>ROUND(SUM(C39:K39),2)</f>
        <v>0</v>
      </c>
      <c r="Y39" s="116">
        <f>ROUND(SUM(L39:W39),2)</f>
        <v>0</v>
      </c>
      <c r="Z39" s="116">
        <f>ROUND(SUM(C39:W39),2)</f>
        <v>0</v>
      </c>
    </row>
    <row r="40" spans="1:26" s="14" customFormat="1" ht="15.75" hidden="1" thickBot="1" x14ac:dyDescent="0.35">
      <c r="A40" s="259" t="str">
        <f>A39</f>
        <v>Deemed Export</v>
      </c>
      <c r="B40" s="115" t="s">
        <v>20</v>
      </c>
      <c r="C40" s="26">
        <f>SUMIFS('GSTR-1 Paste data'!F:F,'GSTR-1 Paste data'!$A:$A,$A40,'GSTR-1 Paste data'!$B:$B,'GSTR-1'!$B40)</f>
        <v>0</v>
      </c>
      <c r="D40" s="26">
        <f>SUMIFS('GSTR-1 Paste data'!G:G,'GSTR-1 Paste data'!$A:$A,$A40,'GSTR-1 Paste data'!$B:$B,'GSTR-1'!$B40)</f>
        <v>0</v>
      </c>
      <c r="E40" s="26">
        <f>SUMIFS('GSTR-1 Paste data'!H:H,'GSTR-1 Paste data'!$A:$A,$A40,'GSTR-1 Paste data'!$B:$B,'GSTR-1'!$B40)</f>
        <v>0</v>
      </c>
      <c r="F40" s="26">
        <f>SUMIFS('GSTR-1 Paste data'!I:I,'GSTR-1 Paste data'!$A:$A,$A40,'GSTR-1 Paste data'!$B:$B,'GSTR-1'!$B40)</f>
        <v>0</v>
      </c>
      <c r="G40" s="26">
        <f>SUMIFS('GSTR-1 Paste data'!J:J,'GSTR-1 Paste data'!$A:$A,$A40,'GSTR-1 Paste data'!$B:$B,'GSTR-1'!$B40)</f>
        <v>0</v>
      </c>
      <c r="H40" s="26">
        <f>SUMIFS('GSTR-1 Paste data'!K:K,'GSTR-1 Paste data'!$A:$A,$A40,'GSTR-1 Paste data'!$B:$B,'GSTR-1'!$B40)</f>
        <v>0</v>
      </c>
      <c r="I40" s="26">
        <f>SUMIFS('GSTR-1 Paste data'!L:L,'GSTR-1 Paste data'!$A:$A,$A40,'GSTR-1 Paste data'!$B:$B,'GSTR-1'!$B40)</f>
        <v>0</v>
      </c>
      <c r="J40" s="26">
        <f>SUMIFS('GSTR-1 Paste data'!M:M,'GSTR-1 Paste data'!$A:$A,$A40,'GSTR-1 Paste data'!$B:$B,'GSTR-1'!$B40)</f>
        <v>0</v>
      </c>
      <c r="K40" s="26">
        <f>SUMIFS('GSTR-1 Paste data'!N:N,'GSTR-1 Paste data'!$A:$A,$A40,'GSTR-1 Paste data'!$B:$B,'GSTR-1'!$B40)</f>
        <v>0</v>
      </c>
      <c r="L40" s="26">
        <f>SUMIFS('GSTR-1 Paste data'!O:O,'GSTR-1 Paste data'!$A:$A,$A40,'GSTR-1 Paste data'!$B:$B,'GSTR-1'!$B40)</f>
        <v>0</v>
      </c>
      <c r="M40" s="26">
        <f>SUMIFS('GSTR-1 Paste data'!P:P,'GSTR-1 Paste data'!$A:$A,$A40,'GSTR-1 Paste data'!$B:$B,'GSTR-1'!$B40)</f>
        <v>0</v>
      </c>
      <c r="N40" s="26">
        <f>SUMIFS('GSTR-1 Paste data'!Q:Q,'GSTR-1 Paste data'!$A:$A,$A40,'GSTR-1 Paste data'!$B:$B,'GSTR-1'!$B40)</f>
        <v>0</v>
      </c>
      <c r="O40" s="26">
        <f>SUMIFS('GSTR-1 Paste data'!R:R,'GSTR-1 Paste data'!$A:$A,$A40,'GSTR-1 Paste data'!$B:$B,'GSTR-1'!$B40)</f>
        <v>0</v>
      </c>
      <c r="P40" s="26">
        <f>SUMIFS('GSTR-1 Paste data'!S:S,'GSTR-1 Paste data'!$A:$A,$A40,'GSTR-1 Paste data'!$B:$B,'GSTR-1'!$B40)</f>
        <v>0</v>
      </c>
      <c r="Q40" s="26">
        <f>SUMIFS('GSTR-1 Paste data'!T:T,'GSTR-1 Paste data'!$A:$A,$A40,'GSTR-1 Paste data'!$B:$B,'GSTR-1'!$B40)</f>
        <v>0</v>
      </c>
      <c r="R40" s="26">
        <f>SUMIFS('GSTR-1 Paste data'!U:U,'GSTR-1 Paste data'!$A:$A,$A40,'GSTR-1 Paste data'!$B:$B,'GSTR-1'!$B40)</f>
        <v>0</v>
      </c>
      <c r="S40" s="26">
        <f>SUMIFS('GSTR-1 Paste data'!V:V,'GSTR-1 Paste data'!$A:$A,$A40,'GSTR-1 Paste data'!$B:$B,'GSTR-1'!$B40)</f>
        <v>0</v>
      </c>
      <c r="T40" s="26">
        <f>SUMIFS('GSTR-1 Paste data'!W:W,'GSTR-1 Paste data'!$A:$A,$A40,'GSTR-1 Paste data'!$B:$B,'GSTR-1'!$B40)</f>
        <v>0</v>
      </c>
      <c r="U40" s="26">
        <f>SUMIFS('GSTR-1 Paste data'!X:X,'GSTR-1 Paste data'!$A:$A,$A40,'GSTR-1 Paste data'!$B:$B,'GSTR-1'!$B40)</f>
        <v>0</v>
      </c>
      <c r="V40" s="26">
        <f>SUMIFS('GSTR-1 Paste data'!Y:Y,'GSTR-1 Paste data'!$A:$A,$A40,'GSTR-1 Paste data'!$B:$B,'GSTR-1'!$B40)</f>
        <v>0</v>
      </c>
      <c r="W40" s="26">
        <f>SUMIFS('GSTR-1 Paste data'!Z:Z,'GSTR-1 Paste data'!$A:$A,$A40,'GSTR-1 Paste data'!$B:$B,'GSTR-1'!$B40)</f>
        <v>0</v>
      </c>
      <c r="X40" s="116">
        <f>ROUND(SUM(C40:K40),2)</f>
        <v>0</v>
      </c>
      <c r="Y40" s="116">
        <f>ROUND(SUM(L40:W40),2)</f>
        <v>0</v>
      </c>
      <c r="Z40" s="116">
        <f>ROUND(SUM(C40:W40),2)</f>
        <v>0</v>
      </c>
    </row>
    <row r="41" spans="1:26" s="14" customFormat="1" ht="15.75" hidden="1" thickBot="1" x14ac:dyDescent="0.35">
      <c r="A41" s="259" t="str">
        <f>A40</f>
        <v>Deemed Export</v>
      </c>
      <c r="B41" s="119" t="s">
        <v>36</v>
      </c>
      <c r="C41" s="120">
        <f>SUMIFS('GSTR-1 Paste data'!F:F,'GSTR-1 Paste data'!$A:$A,$A41,'GSTR-1 Paste data'!$B:$B,'GSTR-1'!$B41)</f>
        <v>0</v>
      </c>
      <c r="D41" s="120">
        <f>SUMIFS('GSTR-1 Paste data'!G:G,'GSTR-1 Paste data'!$A:$A,$A41,'GSTR-1 Paste data'!$B:$B,'GSTR-1'!$B41)</f>
        <v>0</v>
      </c>
      <c r="E41" s="120">
        <f>SUMIFS('GSTR-1 Paste data'!H:H,'GSTR-1 Paste data'!$A:$A,$A41,'GSTR-1 Paste data'!$B:$B,'GSTR-1'!$B41)</f>
        <v>0</v>
      </c>
      <c r="F41" s="120">
        <f>SUMIFS('GSTR-1 Paste data'!I:I,'GSTR-1 Paste data'!$A:$A,$A41,'GSTR-1 Paste data'!$B:$B,'GSTR-1'!$B41)</f>
        <v>0</v>
      </c>
      <c r="G41" s="120">
        <f>SUMIFS('GSTR-1 Paste data'!J:J,'GSTR-1 Paste data'!$A:$A,$A41,'GSTR-1 Paste data'!$B:$B,'GSTR-1'!$B41)</f>
        <v>0</v>
      </c>
      <c r="H41" s="120">
        <f>SUMIFS('GSTR-1 Paste data'!K:K,'GSTR-1 Paste data'!$A:$A,$A41,'GSTR-1 Paste data'!$B:$B,'GSTR-1'!$B41)</f>
        <v>0</v>
      </c>
      <c r="I41" s="120">
        <f>SUMIFS('GSTR-1 Paste data'!L:L,'GSTR-1 Paste data'!$A:$A,$A41,'GSTR-1 Paste data'!$B:$B,'GSTR-1'!$B41)</f>
        <v>0</v>
      </c>
      <c r="J41" s="120">
        <f>SUMIFS('GSTR-1 Paste data'!M:M,'GSTR-1 Paste data'!$A:$A,$A41,'GSTR-1 Paste data'!$B:$B,'GSTR-1'!$B41)</f>
        <v>0</v>
      </c>
      <c r="K41" s="120">
        <f>SUMIFS('GSTR-1 Paste data'!N:N,'GSTR-1 Paste data'!$A:$A,$A41,'GSTR-1 Paste data'!$B:$B,'GSTR-1'!$B41)</f>
        <v>0</v>
      </c>
      <c r="L41" s="120">
        <f>SUMIFS('GSTR-1 Paste data'!O:O,'GSTR-1 Paste data'!$A:$A,$A41,'GSTR-1 Paste data'!$B:$B,'GSTR-1'!$B41)</f>
        <v>0</v>
      </c>
      <c r="M41" s="120">
        <f>SUMIFS('GSTR-1 Paste data'!P:P,'GSTR-1 Paste data'!$A:$A,$A41,'GSTR-1 Paste data'!$B:$B,'GSTR-1'!$B41)</f>
        <v>0</v>
      </c>
      <c r="N41" s="120">
        <f>SUMIFS('GSTR-1 Paste data'!Q:Q,'GSTR-1 Paste data'!$A:$A,$A41,'GSTR-1 Paste data'!$B:$B,'GSTR-1'!$B41)</f>
        <v>0</v>
      </c>
      <c r="O41" s="120">
        <f>SUMIFS('GSTR-1 Paste data'!R:R,'GSTR-1 Paste data'!$A:$A,$A41,'GSTR-1 Paste data'!$B:$B,'GSTR-1'!$B41)</f>
        <v>0</v>
      </c>
      <c r="P41" s="120">
        <f>SUMIFS('GSTR-1 Paste data'!S:S,'GSTR-1 Paste data'!$A:$A,$A41,'GSTR-1 Paste data'!$B:$B,'GSTR-1'!$B41)</f>
        <v>0</v>
      </c>
      <c r="Q41" s="120">
        <f>SUMIFS('GSTR-1 Paste data'!T:T,'GSTR-1 Paste data'!$A:$A,$A41,'GSTR-1 Paste data'!$B:$B,'GSTR-1'!$B41)</f>
        <v>0</v>
      </c>
      <c r="R41" s="120">
        <f>SUMIFS('GSTR-1 Paste data'!U:U,'GSTR-1 Paste data'!$A:$A,$A41,'GSTR-1 Paste data'!$B:$B,'GSTR-1'!$B41)</f>
        <v>0</v>
      </c>
      <c r="S41" s="120">
        <f>SUMIFS('GSTR-1 Paste data'!V:V,'GSTR-1 Paste data'!$A:$A,$A41,'GSTR-1 Paste data'!$B:$B,'GSTR-1'!$B41)</f>
        <v>0</v>
      </c>
      <c r="T41" s="120">
        <f>SUMIFS('GSTR-1 Paste data'!W:W,'GSTR-1 Paste data'!$A:$A,$A41,'GSTR-1 Paste data'!$B:$B,'GSTR-1'!$B41)</f>
        <v>0</v>
      </c>
      <c r="U41" s="120">
        <f>SUMIFS('GSTR-1 Paste data'!X:X,'GSTR-1 Paste data'!$A:$A,$A41,'GSTR-1 Paste data'!$B:$B,'GSTR-1'!$B41)</f>
        <v>0</v>
      </c>
      <c r="V41" s="120">
        <f>SUMIFS('GSTR-1 Paste data'!Y:Y,'GSTR-1 Paste data'!$A:$A,$A41,'GSTR-1 Paste data'!$B:$B,'GSTR-1'!$B41)</f>
        <v>0</v>
      </c>
      <c r="W41" s="120">
        <f>SUMIFS('GSTR-1 Paste data'!Z:Z,'GSTR-1 Paste data'!$A:$A,$A41,'GSTR-1 Paste data'!$B:$B,'GSTR-1'!$B41)</f>
        <v>0</v>
      </c>
      <c r="X41" s="122">
        <f>ROUND(SUM(C41:K41),2)</f>
        <v>0</v>
      </c>
      <c r="Y41" s="122">
        <f>ROUND(SUM(L41:W41),2)</f>
        <v>0</v>
      </c>
      <c r="Z41" s="122">
        <f>ROUND(SUM(C41:W41),2)</f>
        <v>0</v>
      </c>
    </row>
    <row r="42" spans="1:26" s="14" customFormat="1" ht="15.75" hidden="1" thickBot="1" x14ac:dyDescent="0.35">
      <c r="A42" s="259"/>
      <c r="B42" s="115"/>
      <c r="C42" s="26"/>
      <c r="D42" s="26"/>
      <c r="E42" s="26"/>
      <c r="F42" s="26"/>
      <c r="G42" s="26"/>
      <c r="H42" s="26"/>
      <c r="I42" s="26"/>
      <c r="J42" s="26"/>
      <c r="K42" s="103"/>
      <c r="L42" s="103"/>
      <c r="M42" s="103"/>
      <c r="N42" s="103"/>
      <c r="O42" s="103"/>
      <c r="P42" s="103"/>
      <c r="Q42" s="103"/>
      <c r="R42" s="103"/>
      <c r="S42" s="103"/>
      <c r="T42" s="103"/>
      <c r="U42" s="103"/>
      <c r="V42" s="103"/>
      <c r="W42" s="103"/>
      <c r="X42" s="103"/>
      <c r="Y42" s="103"/>
      <c r="Z42" s="103"/>
    </row>
    <row r="43" spans="1:26" s="14" customFormat="1" ht="15.75" hidden="1" thickBot="1" x14ac:dyDescent="0.3">
      <c r="A43" s="259" t="str">
        <f>B43</f>
        <v>Deemed Export Amendments</v>
      </c>
      <c r="B43" s="204" t="s">
        <v>349</v>
      </c>
      <c r="C43" s="205"/>
      <c r="D43" s="205"/>
      <c r="E43" s="205"/>
      <c r="F43" s="205"/>
      <c r="G43" s="205"/>
      <c r="H43" s="205"/>
      <c r="I43" s="205"/>
      <c r="J43" s="205"/>
      <c r="K43" s="205"/>
      <c r="L43" s="205"/>
      <c r="M43" s="205"/>
      <c r="N43" s="205"/>
      <c r="O43" s="205"/>
      <c r="P43" s="205"/>
      <c r="Q43" s="205"/>
      <c r="R43" s="205"/>
      <c r="S43" s="205"/>
      <c r="T43" s="205"/>
      <c r="U43" s="205"/>
      <c r="V43" s="205"/>
      <c r="W43" s="205"/>
      <c r="X43" s="222"/>
      <c r="Y43" s="222"/>
      <c r="Z43" s="222"/>
    </row>
    <row r="44" spans="1:26" s="14" customFormat="1" ht="15.75" hidden="1" thickBot="1" x14ac:dyDescent="0.35">
      <c r="A44" s="259" t="str">
        <f>A43</f>
        <v>Deemed Export Amendments</v>
      </c>
      <c r="B44" s="115" t="s">
        <v>17</v>
      </c>
      <c r="C44" s="102">
        <f>SUMIFS('GSTR-1 Paste data'!F:F,'GSTR-1 Paste data'!$A:$A,$A44,'GSTR-1 Paste data'!$B:$B,'GSTR-1'!$B44)</f>
        <v>0</v>
      </c>
      <c r="D44" s="102">
        <f>SUMIFS('GSTR-1 Paste data'!G:G,'GSTR-1 Paste data'!$A:$A,$A44,'GSTR-1 Paste data'!$B:$B,'GSTR-1'!$B44)</f>
        <v>0</v>
      </c>
      <c r="E44" s="102">
        <f>SUMIFS('GSTR-1 Paste data'!H:H,'GSTR-1 Paste data'!$A:$A,$A44,'GSTR-1 Paste data'!$B:$B,'GSTR-1'!$B44)</f>
        <v>0</v>
      </c>
      <c r="F44" s="102">
        <f>SUMIFS('GSTR-1 Paste data'!I:I,'GSTR-1 Paste data'!$A:$A,$A44,'GSTR-1 Paste data'!$B:$B,'GSTR-1'!$B44)</f>
        <v>0</v>
      </c>
      <c r="G44" s="102">
        <f>SUMIFS('GSTR-1 Paste data'!J:J,'GSTR-1 Paste data'!$A:$A,$A44,'GSTR-1 Paste data'!$B:$B,'GSTR-1'!$B44)</f>
        <v>0</v>
      </c>
      <c r="H44" s="102">
        <f>SUMIFS('GSTR-1 Paste data'!K:K,'GSTR-1 Paste data'!$A:$A,$A44,'GSTR-1 Paste data'!$B:$B,'GSTR-1'!$B44)</f>
        <v>0</v>
      </c>
      <c r="I44" s="102">
        <f>SUMIFS('GSTR-1 Paste data'!L:L,'GSTR-1 Paste data'!$A:$A,$A44,'GSTR-1 Paste data'!$B:$B,'GSTR-1'!$B44)</f>
        <v>0</v>
      </c>
      <c r="J44" s="102">
        <f>SUMIFS('GSTR-1 Paste data'!M:M,'GSTR-1 Paste data'!$A:$A,$A44,'GSTR-1 Paste data'!$B:$B,'GSTR-1'!$B44)</f>
        <v>0</v>
      </c>
      <c r="K44" s="102">
        <f>SUMIFS('GSTR-1 Paste data'!N:N,'GSTR-1 Paste data'!$A:$A,$A44,'GSTR-1 Paste data'!$B:$B,'GSTR-1'!$B44)</f>
        <v>0</v>
      </c>
      <c r="L44" s="102">
        <f>SUMIFS('GSTR-1 Paste data'!O:O,'GSTR-1 Paste data'!$A:$A,$A44,'GSTR-1 Paste data'!$B:$B,'GSTR-1'!$B44)</f>
        <v>0</v>
      </c>
      <c r="M44" s="102">
        <f>SUMIFS('GSTR-1 Paste data'!P:P,'GSTR-1 Paste data'!$A:$A,$A44,'GSTR-1 Paste data'!$B:$B,'GSTR-1'!$B44)</f>
        <v>0</v>
      </c>
      <c r="N44" s="102">
        <f>SUMIFS('GSTR-1 Paste data'!Q:Q,'GSTR-1 Paste data'!$A:$A,$A44,'GSTR-1 Paste data'!$B:$B,'GSTR-1'!$B44)</f>
        <v>0</v>
      </c>
      <c r="O44" s="102">
        <f>SUMIFS('GSTR-1 Paste data'!R:R,'GSTR-1 Paste data'!$A:$A,$A44,'GSTR-1 Paste data'!$B:$B,'GSTR-1'!$B44)</f>
        <v>0</v>
      </c>
      <c r="P44" s="102">
        <f>SUMIFS('GSTR-1 Paste data'!S:S,'GSTR-1 Paste data'!$A:$A,$A44,'GSTR-1 Paste data'!$B:$B,'GSTR-1'!$B44)</f>
        <v>0</v>
      </c>
      <c r="Q44" s="102">
        <f>SUMIFS('GSTR-1 Paste data'!T:T,'GSTR-1 Paste data'!$A:$A,$A44,'GSTR-1 Paste data'!$B:$B,'GSTR-1'!$B44)</f>
        <v>0</v>
      </c>
      <c r="R44" s="102">
        <f>SUMIFS('GSTR-1 Paste data'!U:U,'GSTR-1 Paste data'!$A:$A,$A44,'GSTR-1 Paste data'!$B:$B,'GSTR-1'!$B44)</f>
        <v>0</v>
      </c>
      <c r="S44" s="102">
        <f>SUMIFS('GSTR-1 Paste data'!V:V,'GSTR-1 Paste data'!$A:$A,$A44,'GSTR-1 Paste data'!$B:$B,'GSTR-1'!$B44)</f>
        <v>0</v>
      </c>
      <c r="T44" s="102">
        <f>SUMIFS('GSTR-1 Paste data'!W:W,'GSTR-1 Paste data'!$A:$A,$A44,'GSTR-1 Paste data'!$B:$B,'GSTR-1'!$B44)</f>
        <v>0</v>
      </c>
      <c r="U44" s="102">
        <f>SUMIFS('GSTR-1 Paste data'!X:X,'GSTR-1 Paste data'!$A:$A,$A44,'GSTR-1 Paste data'!$B:$B,'GSTR-1'!$B44)</f>
        <v>0</v>
      </c>
      <c r="V44" s="102">
        <f>SUMIFS('GSTR-1 Paste data'!Y:Y,'GSTR-1 Paste data'!$A:$A,$A44,'GSTR-1 Paste data'!$B:$B,'GSTR-1'!$B44)</f>
        <v>0</v>
      </c>
      <c r="W44" s="102">
        <f>SUMIFS('GSTR-1 Paste data'!Z:Z,'GSTR-1 Paste data'!$A:$A,$A44,'GSTR-1 Paste data'!$B:$B,'GSTR-1'!$B44)</f>
        <v>0</v>
      </c>
      <c r="X44" s="130">
        <f>ROUND(SUM(C44:K44),2)</f>
        <v>0</v>
      </c>
      <c r="Y44" s="130">
        <f>ROUND(SUM(L44:W44),2)</f>
        <v>0</v>
      </c>
      <c r="Z44" s="130">
        <f>ROUND(SUM(C44:W44),2)</f>
        <v>0</v>
      </c>
    </row>
    <row r="45" spans="1:26" s="14" customFormat="1" ht="15.75" hidden="1" thickBot="1" x14ac:dyDescent="0.35">
      <c r="A45" s="259" t="str">
        <f>A44</f>
        <v>Deemed Export Amendments</v>
      </c>
      <c r="B45" s="115" t="s">
        <v>18</v>
      </c>
      <c r="C45" s="26">
        <f>SUMIFS('GSTR-1 Paste data'!F:F,'GSTR-1 Paste data'!$A:$A,$A45,'GSTR-1 Paste data'!$B:$B,'GSTR-1'!$B45)</f>
        <v>0</v>
      </c>
      <c r="D45" s="26">
        <f>SUMIFS('GSTR-1 Paste data'!G:G,'GSTR-1 Paste data'!$A:$A,$A45,'GSTR-1 Paste data'!$B:$B,'GSTR-1'!$B45)</f>
        <v>0</v>
      </c>
      <c r="E45" s="26">
        <f>SUMIFS('GSTR-1 Paste data'!H:H,'GSTR-1 Paste data'!$A:$A,$A45,'GSTR-1 Paste data'!$B:$B,'GSTR-1'!$B45)</f>
        <v>0</v>
      </c>
      <c r="F45" s="26">
        <f>SUMIFS('GSTR-1 Paste data'!I:I,'GSTR-1 Paste data'!$A:$A,$A45,'GSTR-1 Paste data'!$B:$B,'GSTR-1'!$B45)</f>
        <v>0</v>
      </c>
      <c r="G45" s="26">
        <f>SUMIFS('GSTR-1 Paste data'!J:J,'GSTR-1 Paste data'!$A:$A,$A45,'GSTR-1 Paste data'!$B:$B,'GSTR-1'!$B45)</f>
        <v>0</v>
      </c>
      <c r="H45" s="26">
        <f>SUMIFS('GSTR-1 Paste data'!K:K,'GSTR-1 Paste data'!$A:$A,$A45,'GSTR-1 Paste data'!$B:$B,'GSTR-1'!$B45)</f>
        <v>0</v>
      </c>
      <c r="I45" s="26">
        <f>SUMIFS('GSTR-1 Paste data'!L:L,'GSTR-1 Paste data'!$A:$A,$A45,'GSTR-1 Paste data'!$B:$B,'GSTR-1'!$B45)</f>
        <v>0</v>
      </c>
      <c r="J45" s="26">
        <f>SUMIFS('GSTR-1 Paste data'!M:M,'GSTR-1 Paste data'!$A:$A,$A45,'GSTR-1 Paste data'!$B:$B,'GSTR-1'!$B45)</f>
        <v>0</v>
      </c>
      <c r="K45" s="26">
        <f>SUMIFS('GSTR-1 Paste data'!N:N,'GSTR-1 Paste data'!$A:$A,$A45,'GSTR-1 Paste data'!$B:$B,'GSTR-1'!$B45)</f>
        <v>0</v>
      </c>
      <c r="L45" s="26">
        <f>SUMIFS('GSTR-1 Paste data'!O:O,'GSTR-1 Paste data'!$A:$A,$A45,'GSTR-1 Paste data'!$B:$B,'GSTR-1'!$B45)</f>
        <v>0</v>
      </c>
      <c r="M45" s="26">
        <f>SUMIFS('GSTR-1 Paste data'!P:P,'GSTR-1 Paste data'!$A:$A,$A45,'GSTR-1 Paste data'!$B:$B,'GSTR-1'!$B45)</f>
        <v>0</v>
      </c>
      <c r="N45" s="26">
        <f>SUMIFS('GSTR-1 Paste data'!Q:Q,'GSTR-1 Paste data'!$A:$A,$A45,'GSTR-1 Paste data'!$B:$B,'GSTR-1'!$B45)</f>
        <v>0</v>
      </c>
      <c r="O45" s="26">
        <f>SUMIFS('GSTR-1 Paste data'!R:R,'GSTR-1 Paste data'!$A:$A,$A45,'GSTR-1 Paste data'!$B:$B,'GSTR-1'!$B45)</f>
        <v>0</v>
      </c>
      <c r="P45" s="26">
        <f>SUMIFS('GSTR-1 Paste data'!S:S,'GSTR-1 Paste data'!$A:$A,$A45,'GSTR-1 Paste data'!$B:$B,'GSTR-1'!$B45)</f>
        <v>0</v>
      </c>
      <c r="Q45" s="26">
        <f>SUMIFS('GSTR-1 Paste data'!T:T,'GSTR-1 Paste data'!$A:$A,$A45,'GSTR-1 Paste data'!$B:$B,'GSTR-1'!$B45)</f>
        <v>0</v>
      </c>
      <c r="R45" s="26">
        <f>SUMIFS('GSTR-1 Paste data'!U:U,'GSTR-1 Paste data'!$A:$A,$A45,'GSTR-1 Paste data'!$B:$B,'GSTR-1'!$B45)</f>
        <v>0</v>
      </c>
      <c r="S45" s="26">
        <f>SUMIFS('GSTR-1 Paste data'!V:V,'GSTR-1 Paste data'!$A:$A,$A45,'GSTR-1 Paste data'!$B:$B,'GSTR-1'!$B45)</f>
        <v>0</v>
      </c>
      <c r="T45" s="26">
        <f>SUMIFS('GSTR-1 Paste data'!W:W,'GSTR-1 Paste data'!$A:$A,$A45,'GSTR-1 Paste data'!$B:$B,'GSTR-1'!$B45)</f>
        <v>0</v>
      </c>
      <c r="U45" s="26">
        <f>SUMIFS('GSTR-1 Paste data'!X:X,'GSTR-1 Paste data'!$A:$A,$A45,'GSTR-1 Paste data'!$B:$B,'GSTR-1'!$B45)</f>
        <v>0</v>
      </c>
      <c r="V45" s="26">
        <f>SUMIFS('GSTR-1 Paste data'!Y:Y,'GSTR-1 Paste data'!$A:$A,$A45,'GSTR-1 Paste data'!$B:$B,'GSTR-1'!$B45)</f>
        <v>0</v>
      </c>
      <c r="W45" s="26">
        <f>SUMIFS('GSTR-1 Paste data'!Z:Z,'GSTR-1 Paste data'!$A:$A,$A45,'GSTR-1 Paste data'!$B:$B,'GSTR-1'!$B45)</f>
        <v>0</v>
      </c>
      <c r="X45" s="130">
        <f>ROUND(SUM(C45:K45),2)</f>
        <v>0</v>
      </c>
      <c r="Y45" s="130">
        <f>ROUND(SUM(L45:W45),2)</f>
        <v>0</v>
      </c>
      <c r="Z45" s="130">
        <f>ROUND(SUM(C45:W45),2)</f>
        <v>0</v>
      </c>
    </row>
    <row r="46" spans="1:26" s="14" customFormat="1" ht="15.75" hidden="1" thickBot="1" x14ac:dyDescent="0.35">
      <c r="A46" s="259" t="str">
        <f>A45</f>
        <v>Deemed Export Amendments</v>
      </c>
      <c r="B46" s="115" t="s">
        <v>19</v>
      </c>
      <c r="C46" s="26">
        <f>SUMIFS('GSTR-1 Paste data'!F:F,'GSTR-1 Paste data'!$A:$A,$A46,'GSTR-1 Paste data'!$B:$B,'GSTR-1'!$B46)</f>
        <v>0</v>
      </c>
      <c r="D46" s="26">
        <f>SUMIFS('GSTR-1 Paste data'!G:G,'GSTR-1 Paste data'!$A:$A,$A46,'GSTR-1 Paste data'!$B:$B,'GSTR-1'!$B46)</f>
        <v>0</v>
      </c>
      <c r="E46" s="26">
        <f>SUMIFS('GSTR-1 Paste data'!H:H,'GSTR-1 Paste data'!$A:$A,$A46,'GSTR-1 Paste data'!$B:$B,'GSTR-1'!$B46)</f>
        <v>0</v>
      </c>
      <c r="F46" s="26">
        <f>SUMIFS('GSTR-1 Paste data'!I:I,'GSTR-1 Paste data'!$A:$A,$A46,'GSTR-1 Paste data'!$B:$B,'GSTR-1'!$B46)</f>
        <v>0</v>
      </c>
      <c r="G46" s="26">
        <f>SUMIFS('GSTR-1 Paste data'!J:J,'GSTR-1 Paste data'!$A:$A,$A46,'GSTR-1 Paste data'!$B:$B,'GSTR-1'!$B46)</f>
        <v>0</v>
      </c>
      <c r="H46" s="26">
        <f>SUMIFS('GSTR-1 Paste data'!K:K,'GSTR-1 Paste data'!$A:$A,$A46,'GSTR-1 Paste data'!$B:$B,'GSTR-1'!$B46)</f>
        <v>0</v>
      </c>
      <c r="I46" s="26">
        <f>SUMIFS('GSTR-1 Paste data'!L:L,'GSTR-1 Paste data'!$A:$A,$A46,'GSTR-1 Paste data'!$B:$B,'GSTR-1'!$B46)</f>
        <v>0</v>
      </c>
      <c r="J46" s="26">
        <f>SUMIFS('GSTR-1 Paste data'!M:M,'GSTR-1 Paste data'!$A:$A,$A46,'GSTR-1 Paste data'!$B:$B,'GSTR-1'!$B46)</f>
        <v>0</v>
      </c>
      <c r="K46" s="26">
        <f>SUMIFS('GSTR-1 Paste data'!N:N,'GSTR-1 Paste data'!$A:$A,$A46,'GSTR-1 Paste data'!$B:$B,'GSTR-1'!$B46)</f>
        <v>0</v>
      </c>
      <c r="L46" s="26">
        <f>SUMIFS('GSTR-1 Paste data'!O:O,'GSTR-1 Paste data'!$A:$A,$A46,'GSTR-1 Paste data'!$B:$B,'GSTR-1'!$B46)</f>
        <v>0</v>
      </c>
      <c r="M46" s="26">
        <f>SUMIFS('GSTR-1 Paste data'!P:P,'GSTR-1 Paste data'!$A:$A,$A46,'GSTR-1 Paste data'!$B:$B,'GSTR-1'!$B46)</f>
        <v>0</v>
      </c>
      <c r="N46" s="26">
        <f>SUMIFS('GSTR-1 Paste data'!Q:Q,'GSTR-1 Paste data'!$A:$A,$A46,'GSTR-1 Paste data'!$B:$B,'GSTR-1'!$B46)</f>
        <v>0</v>
      </c>
      <c r="O46" s="26">
        <f>SUMIFS('GSTR-1 Paste data'!R:R,'GSTR-1 Paste data'!$A:$A,$A46,'GSTR-1 Paste data'!$B:$B,'GSTR-1'!$B46)</f>
        <v>0</v>
      </c>
      <c r="P46" s="26">
        <f>SUMIFS('GSTR-1 Paste data'!S:S,'GSTR-1 Paste data'!$A:$A,$A46,'GSTR-1 Paste data'!$B:$B,'GSTR-1'!$B46)</f>
        <v>0</v>
      </c>
      <c r="Q46" s="26">
        <f>SUMIFS('GSTR-1 Paste data'!T:T,'GSTR-1 Paste data'!$A:$A,$A46,'GSTR-1 Paste data'!$B:$B,'GSTR-1'!$B46)</f>
        <v>0</v>
      </c>
      <c r="R46" s="26">
        <f>SUMIFS('GSTR-1 Paste data'!U:U,'GSTR-1 Paste data'!$A:$A,$A46,'GSTR-1 Paste data'!$B:$B,'GSTR-1'!$B46)</f>
        <v>0</v>
      </c>
      <c r="S46" s="26">
        <f>SUMIFS('GSTR-1 Paste data'!V:V,'GSTR-1 Paste data'!$A:$A,$A46,'GSTR-1 Paste data'!$B:$B,'GSTR-1'!$B46)</f>
        <v>0</v>
      </c>
      <c r="T46" s="26">
        <f>SUMIFS('GSTR-1 Paste data'!W:W,'GSTR-1 Paste data'!$A:$A,$A46,'GSTR-1 Paste data'!$B:$B,'GSTR-1'!$B46)</f>
        <v>0</v>
      </c>
      <c r="U46" s="26">
        <f>SUMIFS('GSTR-1 Paste data'!X:X,'GSTR-1 Paste data'!$A:$A,$A46,'GSTR-1 Paste data'!$B:$B,'GSTR-1'!$B46)</f>
        <v>0</v>
      </c>
      <c r="V46" s="26">
        <f>SUMIFS('GSTR-1 Paste data'!Y:Y,'GSTR-1 Paste data'!$A:$A,$A46,'GSTR-1 Paste data'!$B:$B,'GSTR-1'!$B46)</f>
        <v>0</v>
      </c>
      <c r="W46" s="26">
        <f>SUMIFS('GSTR-1 Paste data'!Z:Z,'GSTR-1 Paste data'!$A:$A,$A46,'GSTR-1 Paste data'!$B:$B,'GSTR-1'!$B46)</f>
        <v>0</v>
      </c>
      <c r="X46" s="130">
        <f>ROUND(SUM(C46:K46),2)</f>
        <v>0</v>
      </c>
      <c r="Y46" s="130">
        <f>ROUND(SUM(L46:W46),2)</f>
        <v>0</v>
      </c>
      <c r="Z46" s="130">
        <f>ROUND(SUM(C46:W46),2)</f>
        <v>0</v>
      </c>
    </row>
    <row r="47" spans="1:26" s="14" customFormat="1" ht="15.75" hidden="1" thickBot="1" x14ac:dyDescent="0.35">
      <c r="A47" s="259" t="str">
        <f>A46</f>
        <v>Deemed Export Amendments</v>
      </c>
      <c r="B47" s="115" t="s">
        <v>20</v>
      </c>
      <c r="C47" s="26">
        <f>SUMIFS('GSTR-1 Paste data'!F:F,'GSTR-1 Paste data'!$A:$A,$A47,'GSTR-1 Paste data'!$B:$B,'GSTR-1'!$B47)</f>
        <v>0</v>
      </c>
      <c r="D47" s="26">
        <f>SUMIFS('GSTR-1 Paste data'!G:G,'GSTR-1 Paste data'!$A:$A,$A47,'GSTR-1 Paste data'!$B:$B,'GSTR-1'!$B47)</f>
        <v>0</v>
      </c>
      <c r="E47" s="26">
        <f>SUMIFS('GSTR-1 Paste data'!H:H,'GSTR-1 Paste data'!$A:$A,$A47,'GSTR-1 Paste data'!$B:$B,'GSTR-1'!$B47)</f>
        <v>0</v>
      </c>
      <c r="F47" s="26">
        <f>SUMIFS('GSTR-1 Paste data'!I:I,'GSTR-1 Paste data'!$A:$A,$A47,'GSTR-1 Paste data'!$B:$B,'GSTR-1'!$B47)</f>
        <v>0</v>
      </c>
      <c r="G47" s="26">
        <f>SUMIFS('GSTR-1 Paste data'!J:J,'GSTR-1 Paste data'!$A:$A,$A47,'GSTR-1 Paste data'!$B:$B,'GSTR-1'!$B47)</f>
        <v>0</v>
      </c>
      <c r="H47" s="26">
        <f>SUMIFS('GSTR-1 Paste data'!K:K,'GSTR-1 Paste data'!$A:$A,$A47,'GSTR-1 Paste data'!$B:$B,'GSTR-1'!$B47)</f>
        <v>0</v>
      </c>
      <c r="I47" s="26">
        <f>SUMIFS('GSTR-1 Paste data'!L:L,'GSTR-1 Paste data'!$A:$A,$A47,'GSTR-1 Paste data'!$B:$B,'GSTR-1'!$B47)</f>
        <v>0</v>
      </c>
      <c r="J47" s="26">
        <f>SUMIFS('GSTR-1 Paste data'!M:M,'GSTR-1 Paste data'!$A:$A,$A47,'GSTR-1 Paste data'!$B:$B,'GSTR-1'!$B47)</f>
        <v>0</v>
      </c>
      <c r="K47" s="26">
        <f>SUMIFS('GSTR-1 Paste data'!N:N,'GSTR-1 Paste data'!$A:$A,$A47,'GSTR-1 Paste data'!$B:$B,'GSTR-1'!$B47)</f>
        <v>0</v>
      </c>
      <c r="L47" s="26">
        <f>SUMIFS('GSTR-1 Paste data'!O:O,'GSTR-1 Paste data'!$A:$A,$A47,'GSTR-1 Paste data'!$B:$B,'GSTR-1'!$B47)</f>
        <v>0</v>
      </c>
      <c r="M47" s="26">
        <f>SUMIFS('GSTR-1 Paste data'!P:P,'GSTR-1 Paste data'!$A:$A,$A47,'GSTR-1 Paste data'!$B:$B,'GSTR-1'!$B47)</f>
        <v>0</v>
      </c>
      <c r="N47" s="26">
        <f>SUMIFS('GSTR-1 Paste data'!Q:Q,'GSTR-1 Paste data'!$A:$A,$A47,'GSTR-1 Paste data'!$B:$B,'GSTR-1'!$B47)</f>
        <v>0</v>
      </c>
      <c r="O47" s="26">
        <f>SUMIFS('GSTR-1 Paste data'!R:R,'GSTR-1 Paste data'!$A:$A,$A47,'GSTR-1 Paste data'!$B:$B,'GSTR-1'!$B47)</f>
        <v>0</v>
      </c>
      <c r="P47" s="26">
        <f>SUMIFS('GSTR-1 Paste data'!S:S,'GSTR-1 Paste data'!$A:$A,$A47,'GSTR-1 Paste data'!$B:$B,'GSTR-1'!$B47)</f>
        <v>0</v>
      </c>
      <c r="Q47" s="26">
        <f>SUMIFS('GSTR-1 Paste data'!T:T,'GSTR-1 Paste data'!$A:$A,$A47,'GSTR-1 Paste data'!$B:$B,'GSTR-1'!$B47)</f>
        <v>0</v>
      </c>
      <c r="R47" s="26">
        <f>SUMIFS('GSTR-1 Paste data'!U:U,'GSTR-1 Paste data'!$A:$A,$A47,'GSTR-1 Paste data'!$B:$B,'GSTR-1'!$B47)</f>
        <v>0</v>
      </c>
      <c r="S47" s="26">
        <f>SUMIFS('GSTR-1 Paste data'!V:V,'GSTR-1 Paste data'!$A:$A,$A47,'GSTR-1 Paste data'!$B:$B,'GSTR-1'!$B47)</f>
        <v>0</v>
      </c>
      <c r="T47" s="26">
        <f>SUMIFS('GSTR-1 Paste data'!W:W,'GSTR-1 Paste data'!$A:$A,$A47,'GSTR-1 Paste data'!$B:$B,'GSTR-1'!$B47)</f>
        <v>0</v>
      </c>
      <c r="U47" s="26">
        <f>SUMIFS('GSTR-1 Paste data'!X:X,'GSTR-1 Paste data'!$A:$A,$A47,'GSTR-1 Paste data'!$B:$B,'GSTR-1'!$B47)</f>
        <v>0</v>
      </c>
      <c r="V47" s="26">
        <f>SUMIFS('GSTR-1 Paste data'!Y:Y,'GSTR-1 Paste data'!$A:$A,$A47,'GSTR-1 Paste data'!$B:$B,'GSTR-1'!$B47)</f>
        <v>0</v>
      </c>
      <c r="W47" s="26">
        <f>SUMIFS('GSTR-1 Paste data'!Z:Z,'GSTR-1 Paste data'!$A:$A,$A47,'GSTR-1 Paste data'!$B:$B,'GSTR-1'!$B47)</f>
        <v>0</v>
      </c>
      <c r="X47" s="130">
        <f>ROUND(SUM(C47:K47),2)</f>
        <v>0</v>
      </c>
      <c r="Y47" s="130">
        <f>ROUND(SUM(L47:W47),2)</f>
        <v>0</v>
      </c>
      <c r="Z47" s="130">
        <f>ROUND(SUM(C47:W47),2)</f>
        <v>0</v>
      </c>
    </row>
    <row r="48" spans="1:26" s="14" customFormat="1" ht="15.75" hidden="1" thickBot="1" x14ac:dyDescent="0.35">
      <c r="A48" s="259" t="str">
        <f>A47</f>
        <v>Deemed Export Amendments</v>
      </c>
      <c r="B48" s="119" t="s">
        <v>36</v>
      </c>
      <c r="C48" s="120">
        <f>SUMIFS('GSTR-1 Paste data'!F:F,'GSTR-1 Paste data'!$A:$A,$A48,'GSTR-1 Paste data'!$B:$B,'GSTR-1'!$B48)</f>
        <v>0</v>
      </c>
      <c r="D48" s="120">
        <f>SUMIFS('GSTR-1 Paste data'!G:G,'GSTR-1 Paste data'!$A:$A,$A48,'GSTR-1 Paste data'!$B:$B,'GSTR-1'!$B48)</f>
        <v>0</v>
      </c>
      <c r="E48" s="120">
        <f>SUMIFS('GSTR-1 Paste data'!H:H,'GSTR-1 Paste data'!$A:$A,$A48,'GSTR-1 Paste data'!$B:$B,'GSTR-1'!$B48)</f>
        <v>0</v>
      </c>
      <c r="F48" s="120">
        <f>SUMIFS('GSTR-1 Paste data'!I:I,'GSTR-1 Paste data'!$A:$A,$A48,'GSTR-1 Paste data'!$B:$B,'GSTR-1'!$B48)</f>
        <v>0</v>
      </c>
      <c r="G48" s="120">
        <f>SUMIFS('GSTR-1 Paste data'!J:J,'GSTR-1 Paste data'!$A:$A,$A48,'GSTR-1 Paste data'!$B:$B,'GSTR-1'!$B48)</f>
        <v>0</v>
      </c>
      <c r="H48" s="120">
        <f>SUMIFS('GSTR-1 Paste data'!K:K,'GSTR-1 Paste data'!$A:$A,$A48,'GSTR-1 Paste data'!$B:$B,'GSTR-1'!$B48)</f>
        <v>0</v>
      </c>
      <c r="I48" s="120">
        <f>SUMIFS('GSTR-1 Paste data'!L:L,'GSTR-1 Paste data'!$A:$A,$A48,'GSTR-1 Paste data'!$B:$B,'GSTR-1'!$B48)</f>
        <v>0</v>
      </c>
      <c r="J48" s="120">
        <f>SUMIFS('GSTR-1 Paste data'!M:M,'GSTR-1 Paste data'!$A:$A,$A48,'GSTR-1 Paste data'!$B:$B,'GSTR-1'!$B48)</f>
        <v>0</v>
      </c>
      <c r="K48" s="120">
        <f>SUMIFS('GSTR-1 Paste data'!N:N,'GSTR-1 Paste data'!$A:$A,$A48,'GSTR-1 Paste data'!$B:$B,'GSTR-1'!$B48)</f>
        <v>0</v>
      </c>
      <c r="L48" s="120">
        <f>SUMIFS('GSTR-1 Paste data'!O:O,'GSTR-1 Paste data'!$A:$A,$A48,'GSTR-1 Paste data'!$B:$B,'GSTR-1'!$B48)</f>
        <v>0</v>
      </c>
      <c r="M48" s="120">
        <f>SUMIFS('GSTR-1 Paste data'!P:P,'GSTR-1 Paste data'!$A:$A,$A48,'GSTR-1 Paste data'!$B:$B,'GSTR-1'!$B48)</f>
        <v>0</v>
      </c>
      <c r="N48" s="120">
        <f>SUMIFS('GSTR-1 Paste data'!Q:Q,'GSTR-1 Paste data'!$A:$A,$A48,'GSTR-1 Paste data'!$B:$B,'GSTR-1'!$B48)</f>
        <v>0</v>
      </c>
      <c r="O48" s="120">
        <f>SUMIFS('GSTR-1 Paste data'!R:R,'GSTR-1 Paste data'!$A:$A,$A48,'GSTR-1 Paste data'!$B:$B,'GSTR-1'!$B48)</f>
        <v>0</v>
      </c>
      <c r="P48" s="120">
        <f>SUMIFS('GSTR-1 Paste data'!S:S,'GSTR-1 Paste data'!$A:$A,$A48,'GSTR-1 Paste data'!$B:$B,'GSTR-1'!$B48)</f>
        <v>0</v>
      </c>
      <c r="Q48" s="120">
        <f>SUMIFS('GSTR-1 Paste data'!T:T,'GSTR-1 Paste data'!$A:$A,$A48,'GSTR-1 Paste data'!$B:$B,'GSTR-1'!$B48)</f>
        <v>0</v>
      </c>
      <c r="R48" s="120">
        <f>SUMIFS('GSTR-1 Paste data'!U:U,'GSTR-1 Paste data'!$A:$A,$A48,'GSTR-1 Paste data'!$B:$B,'GSTR-1'!$B48)</f>
        <v>0</v>
      </c>
      <c r="S48" s="120">
        <f>SUMIFS('GSTR-1 Paste data'!V:V,'GSTR-1 Paste data'!$A:$A,$A48,'GSTR-1 Paste data'!$B:$B,'GSTR-1'!$B48)</f>
        <v>0</v>
      </c>
      <c r="T48" s="120">
        <f>SUMIFS('GSTR-1 Paste data'!W:W,'GSTR-1 Paste data'!$A:$A,$A48,'GSTR-1 Paste data'!$B:$B,'GSTR-1'!$B48)</f>
        <v>0</v>
      </c>
      <c r="U48" s="120">
        <f>SUMIFS('GSTR-1 Paste data'!X:X,'GSTR-1 Paste data'!$A:$A,$A48,'GSTR-1 Paste data'!$B:$B,'GSTR-1'!$B48)</f>
        <v>0</v>
      </c>
      <c r="V48" s="120">
        <f>SUMIFS('GSTR-1 Paste data'!Y:Y,'GSTR-1 Paste data'!$A:$A,$A48,'GSTR-1 Paste data'!$B:$B,'GSTR-1'!$B48)</f>
        <v>0</v>
      </c>
      <c r="W48" s="120">
        <f>SUMIFS('GSTR-1 Paste data'!Z:Z,'GSTR-1 Paste data'!$A:$A,$A48,'GSTR-1 Paste data'!$B:$B,'GSTR-1'!$B48)</f>
        <v>0</v>
      </c>
      <c r="X48" s="133">
        <f>ROUND(SUM(C48:K48),2)</f>
        <v>0</v>
      </c>
      <c r="Y48" s="133">
        <f>ROUND(SUM(L48:W48),2)</f>
        <v>0</v>
      </c>
      <c r="Z48" s="133">
        <f>ROUND(SUM(C48:W48),2)</f>
        <v>0</v>
      </c>
    </row>
    <row r="49" spans="1:26" s="14" customFormat="1" ht="15.75" hidden="1" thickBot="1" x14ac:dyDescent="0.35">
      <c r="A49" s="259"/>
      <c r="B49" s="115"/>
      <c r="C49" s="26"/>
      <c r="D49" s="26"/>
      <c r="E49" s="26"/>
      <c r="F49" s="26"/>
      <c r="G49" s="26"/>
      <c r="H49" s="26"/>
      <c r="I49" s="26"/>
      <c r="J49" s="26"/>
      <c r="K49" s="103"/>
      <c r="L49" s="103"/>
      <c r="M49" s="103"/>
      <c r="N49" s="103"/>
      <c r="O49" s="103"/>
      <c r="P49" s="103"/>
      <c r="Q49" s="103"/>
      <c r="R49" s="103"/>
      <c r="S49" s="103"/>
      <c r="T49" s="103"/>
      <c r="U49" s="103"/>
      <c r="V49" s="103"/>
      <c r="W49" s="103"/>
      <c r="X49" s="103"/>
      <c r="Y49" s="103"/>
      <c r="Z49" s="103"/>
    </row>
    <row r="50" spans="1:26" s="14" customFormat="1" ht="15.75" hidden="1" thickBot="1" x14ac:dyDescent="0.3">
      <c r="A50" s="259" t="str">
        <f>B50</f>
        <v>B2CL</v>
      </c>
      <c r="B50" s="112" t="s">
        <v>31</v>
      </c>
      <c r="C50" s="113"/>
      <c r="D50" s="113"/>
      <c r="E50" s="113"/>
      <c r="F50" s="113"/>
      <c r="G50" s="113"/>
      <c r="H50" s="113"/>
      <c r="I50" s="113"/>
      <c r="J50" s="113"/>
      <c r="K50" s="113"/>
      <c r="L50" s="113"/>
      <c r="M50" s="113"/>
      <c r="N50" s="113"/>
      <c r="O50" s="113"/>
      <c r="P50" s="113"/>
      <c r="Q50" s="113"/>
      <c r="R50" s="113"/>
      <c r="S50" s="113"/>
      <c r="T50" s="113"/>
      <c r="U50" s="113"/>
      <c r="V50" s="113"/>
      <c r="W50" s="113"/>
      <c r="X50" s="114"/>
      <c r="Y50" s="114"/>
      <c r="Z50" s="114"/>
    </row>
    <row r="51" spans="1:26" s="14" customFormat="1" ht="15.75" hidden="1" thickBot="1" x14ac:dyDescent="0.35">
      <c r="A51" s="259" t="str">
        <f>A50</f>
        <v>B2CL</v>
      </c>
      <c r="B51" s="115" t="s">
        <v>17</v>
      </c>
      <c r="C51" s="102">
        <f>SUMIFS('GSTR-1 Paste data'!F:F,'GSTR-1 Paste data'!$A:$A,$A51,'GSTR-1 Paste data'!$B:$B,'GSTR-1'!$B51)</f>
        <v>0</v>
      </c>
      <c r="D51" s="102">
        <f>SUMIFS('GSTR-1 Paste data'!G:G,'GSTR-1 Paste data'!$A:$A,$A51,'GSTR-1 Paste data'!$B:$B,'GSTR-1'!$B51)</f>
        <v>0</v>
      </c>
      <c r="E51" s="102">
        <f>SUMIFS('GSTR-1 Paste data'!H:H,'GSTR-1 Paste data'!$A:$A,$A51,'GSTR-1 Paste data'!$B:$B,'GSTR-1'!$B51)</f>
        <v>0</v>
      </c>
      <c r="F51" s="102">
        <f>SUMIFS('GSTR-1 Paste data'!I:I,'GSTR-1 Paste data'!$A:$A,$A51,'GSTR-1 Paste data'!$B:$B,'GSTR-1'!$B51)</f>
        <v>0</v>
      </c>
      <c r="G51" s="102">
        <f>SUMIFS('GSTR-1 Paste data'!J:J,'GSTR-1 Paste data'!$A:$A,$A51,'GSTR-1 Paste data'!$B:$B,'GSTR-1'!$B51)</f>
        <v>0</v>
      </c>
      <c r="H51" s="102">
        <f>SUMIFS('GSTR-1 Paste data'!K:K,'GSTR-1 Paste data'!$A:$A,$A51,'GSTR-1 Paste data'!$B:$B,'GSTR-1'!$B51)</f>
        <v>0</v>
      </c>
      <c r="I51" s="102">
        <f>SUMIFS('GSTR-1 Paste data'!L:L,'GSTR-1 Paste data'!$A:$A,$A51,'GSTR-1 Paste data'!$B:$B,'GSTR-1'!$B51)</f>
        <v>0</v>
      </c>
      <c r="J51" s="102">
        <f>SUMIFS('GSTR-1 Paste data'!M:M,'GSTR-1 Paste data'!$A:$A,$A51,'GSTR-1 Paste data'!$B:$B,'GSTR-1'!$B51)</f>
        <v>0</v>
      </c>
      <c r="K51" s="102">
        <f>SUMIFS('GSTR-1 Paste data'!N:N,'GSTR-1 Paste data'!$A:$A,$A51,'GSTR-1 Paste data'!$B:$B,'GSTR-1'!$B51)</f>
        <v>0</v>
      </c>
      <c r="L51" s="102">
        <f>SUMIFS('GSTR-1 Paste data'!O:O,'GSTR-1 Paste data'!$A:$A,$A51,'GSTR-1 Paste data'!$B:$B,'GSTR-1'!$B51)</f>
        <v>0</v>
      </c>
      <c r="M51" s="102">
        <f>SUMIFS('GSTR-1 Paste data'!P:P,'GSTR-1 Paste data'!$A:$A,$A51,'GSTR-1 Paste data'!$B:$B,'GSTR-1'!$B51)</f>
        <v>0</v>
      </c>
      <c r="N51" s="102">
        <f>SUMIFS('GSTR-1 Paste data'!Q:Q,'GSTR-1 Paste data'!$A:$A,$A51,'GSTR-1 Paste data'!$B:$B,'GSTR-1'!$B51)</f>
        <v>0</v>
      </c>
      <c r="O51" s="102">
        <f>SUMIFS('GSTR-1 Paste data'!R:R,'GSTR-1 Paste data'!$A:$A,$A51,'GSTR-1 Paste data'!$B:$B,'GSTR-1'!$B51)</f>
        <v>0</v>
      </c>
      <c r="P51" s="102">
        <f>SUMIFS('GSTR-1 Paste data'!S:S,'GSTR-1 Paste data'!$A:$A,$A51,'GSTR-1 Paste data'!$B:$B,'GSTR-1'!$B51)</f>
        <v>0</v>
      </c>
      <c r="Q51" s="102">
        <f>SUMIFS('GSTR-1 Paste data'!T:T,'GSTR-1 Paste data'!$A:$A,$A51,'GSTR-1 Paste data'!$B:$B,'GSTR-1'!$B51)</f>
        <v>0</v>
      </c>
      <c r="R51" s="102">
        <f>SUMIFS('GSTR-1 Paste data'!U:U,'GSTR-1 Paste data'!$A:$A,$A51,'GSTR-1 Paste data'!$B:$B,'GSTR-1'!$B51)</f>
        <v>0</v>
      </c>
      <c r="S51" s="102">
        <f>SUMIFS('GSTR-1 Paste data'!V:V,'GSTR-1 Paste data'!$A:$A,$A51,'GSTR-1 Paste data'!$B:$B,'GSTR-1'!$B51)</f>
        <v>0</v>
      </c>
      <c r="T51" s="102">
        <f>SUMIFS('GSTR-1 Paste data'!W:W,'GSTR-1 Paste data'!$A:$A,$A51,'GSTR-1 Paste data'!$B:$B,'GSTR-1'!$B51)</f>
        <v>0</v>
      </c>
      <c r="U51" s="102">
        <f>SUMIFS('GSTR-1 Paste data'!X:X,'GSTR-1 Paste data'!$A:$A,$A51,'GSTR-1 Paste data'!$B:$B,'GSTR-1'!$B51)</f>
        <v>0</v>
      </c>
      <c r="V51" s="102">
        <f>SUMIFS('GSTR-1 Paste data'!Y:Y,'GSTR-1 Paste data'!$A:$A,$A51,'GSTR-1 Paste data'!$B:$B,'GSTR-1'!$B51)</f>
        <v>0</v>
      </c>
      <c r="W51" s="102">
        <f>SUMIFS('GSTR-1 Paste data'!Z:Z,'GSTR-1 Paste data'!$A:$A,$A51,'GSTR-1 Paste data'!$B:$B,'GSTR-1'!$B51)</f>
        <v>0</v>
      </c>
      <c r="X51" s="116">
        <f>ROUND(SUM(C51:K51),2)</f>
        <v>0</v>
      </c>
      <c r="Y51" s="116">
        <f>ROUND(SUM(L51:W51),2)</f>
        <v>0</v>
      </c>
      <c r="Z51" s="116">
        <f>ROUND(SUM(C51:W51),2)</f>
        <v>0</v>
      </c>
    </row>
    <row r="52" spans="1:26" s="14" customFormat="1" ht="15.75" hidden="1" thickBot="1" x14ac:dyDescent="0.35">
      <c r="A52" s="259" t="str">
        <f>A51</f>
        <v>B2CL</v>
      </c>
      <c r="B52" s="115" t="s">
        <v>18</v>
      </c>
      <c r="C52" s="26">
        <f>SUMIFS('GSTR-1 Paste data'!F:F,'GSTR-1 Paste data'!$A:$A,$A52,'GSTR-1 Paste data'!$B:$B,'GSTR-1'!$B52)</f>
        <v>0</v>
      </c>
      <c r="D52" s="26">
        <f>SUMIFS('GSTR-1 Paste data'!G:G,'GSTR-1 Paste data'!$A:$A,$A52,'GSTR-1 Paste data'!$B:$B,'GSTR-1'!$B52)</f>
        <v>0</v>
      </c>
      <c r="E52" s="26">
        <f>SUMIFS('GSTR-1 Paste data'!H:H,'GSTR-1 Paste data'!$A:$A,$A52,'GSTR-1 Paste data'!$B:$B,'GSTR-1'!$B52)</f>
        <v>0</v>
      </c>
      <c r="F52" s="26">
        <f>SUMIFS('GSTR-1 Paste data'!I:I,'GSTR-1 Paste data'!$A:$A,$A52,'GSTR-1 Paste data'!$B:$B,'GSTR-1'!$B52)</f>
        <v>0</v>
      </c>
      <c r="G52" s="26">
        <f>SUMIFS('GSTR-1 Paste data'!J:J,'GSTR-1 Paste data'!$A:$A,$A52,'GSTR-1 Paste data'!$B:$B,'GSTR-1'!$B52)</f>
        <v>0</v>
      </c>
      <c r="H52" s="26">
        <f>SUMIFS('GSTR-1 Paste data'!K:K,'GSTR-1 Paste data'!$A:$A,$A52,'GSTR-1 Paste data'!$B:$B,'GSTR-1'!$B52)</f>
        <v>0</v>
      </c>
      <c r="I52" s="26">
        <f>SUMIFS('GSTR-1 Paste data'!L:L,'GSTR-1 Paste data'!$A:$A,$A52,'GSTR-1 Paste data'!$B:$B,'GSTR-1'!$B52)</f>
        <v>0</v>
      </c>
      <c r="J52" s="26">
        <f>SUMIFS('GSTR-1 Paste data'!M:M,'GSTR-1 Paste data'!$A:$A,$A52,'GSTR-1 Paste data'!$B:$B,'GSTR-1'!$B52)</f>
        <v>0</v>
      </c>
      <c r="K52" s="26">
        <f>SUMIFS('GSTR-1 Paste data'!N:N,'GSTR-1 Paste data'!$A:$A,$A52,'GSTR-1 Paste data'!$B:$B,'GSTR-1'!$B52)</f>
        <v>0</v>
      </c>
      <c r="L52" s="26">
        <f>SUMIFS('GSTR-1 Paste data'!O:O,'GSTR-1 Paste data'!$A:$A,$A52,'GSTR-1 Paste data'!$B:$B,'GSTR-1'!$B52)</f>
        <v>0</v>
      </c>
      <c r="M52" s="26">
        <f>SUMIFS('GSTR-1 Paste data'!P:P,'GSTR-1 Paste data'!$A:$A,$A52,'GSTR-1 Paste data'!$B:$B,'GSTR-1'!$B52)</f>
        <v>0</v>
      </c>
      <c r="N52" s="26">
        <f>SUMIFS('GSTR-1 Paste data'!Q:Q,'GSTR-1 Paste data'!$A:$A,$A52,'GSTR-1 Paste data'!$B:$B,'GSTR-1'!$B52)</f>
        <v>0</v>
      </c>
      <c r="O52" s="26">
        <f>SUMIFS('GSTR-1 Paste data'!R:R,'GSTR-1 Paste data'!$A:$A,$A52,'GSTR-1 Paste data'!$B:$B,'GSTR-1'!$B52)</f>
        <v>0</v>
      </c>
      <c r="P52" s="26">
        <f>SUMIFS('GSTR-1 Paste data'!S:S,'GSTR-1 Paste data'!$A:$A,$A52,'GSTR-1 Paste data'!$B:$B,'GSTR-1'!$B52)</f>
        <v>0</v>
      </c>
      <c r="Q52" s="26">
        <f>SUMIFS('GSTR-1 Paste data'!T:T,'GSTR-1 Paste data'!$A:$A,$A52,'GSTR-1 Paste data'!$B:$B,'GSTR-1'!$B52)</f>
        <v>0</v>
      </c>
      <c r="R52" s="26">
        <f>SUMIFS('GSTR-1 Paste data'!U:U,'GSTR-1 Paste data'!$A:$A,$A52,'GSTR-1 Paste data'!$B:$B,'GSTR-1'!$B52)</f>
        <v>0</v>
      </c>
      <c r="S52" s="26">
        <f>SUMIFS('GSTR-1 Paste data'!V:V,'GSTR-1 Paste data'!$A:$A,$A52,'GSTR-1 Paste data'!$B:$B,'GSTR-1'!$B52)</f>
        <v>0</v>
      </c>
      <c r="T52" s="26">
        <f>SUMIFS('GSTR-1 Paste data'!W:W,'GSTR-1 Paste data'!$A:$A,$A52,'GSTR-1 Paste data'!$B:$B,'GSTR-1'!$B52)</f>
        <v>0</v>
      </c>
      <c r="U52" s="26">
        <f>SUMIFS('GSTR-1 Paste data'!X:X,'GSTR-1 Paste data'!$A:$A,$A52,'GSTR-1 Paste data'!$B:$B,'GSTR-1'!$B52)</f>
        <v>0</v>
      </c>
      <c r="V52" s="26">
        <f>SUMIFS('GSTR-1 Paste data'!Y:Y,'GSTR-1 Paste data'!$A:$A,$A52,'GSTR-1 Paste data'!$B:$B,'GSTR-1'!$B52)</f>
        <v>0</v>
      </c>
      <c r="W52" s="26">
        <f>SUMIFS('GSTR-1 Paste data'!Z:Z,'GSTR-1 Paste data'!$A:$A,$A52,'GSTR-1 Paste data'!$B:$B,'GSTR-1'!$B52)</f>
        <v>0</v>
      </c>
      <c r="X52" s="116">
        <f>ROUND(SUM(C52:K52),2)</f>
        <v>0</v>
      </c>
      <c r="Y52" s="116">
        <f>ROUND(SUM(L52:W52),2)</f>
        <v>0</v>
      </c>
      <c r="Z52" s="116">
        <f>ROUND(SUM(C52:W52),2)</f>
        <v>0</v>
      </c>
    </row>
    <row r="53" spans="1:26" s="14" customFormat="1" ht="15.75" hidden="1" thickBot="1" x14ac:dyDescent="0.35">
      <c r="A53" s="259" t="str">
        <f>A52</f>
        <v>B2CL</v>
      </c>
      <c r="B53" s="115" t="s">
        <v>19</v>
      </c>
      <c r="C53" s="26">
        <f>SUMIFS('GSTR-1 Paste data'!F:F,'GSTR-1 Paste data'!$A:$A,$A53,'GSTR-1 Paste data'!$B:$B,'GSTR-1'!$B53)</f>
        <v>0</v>
      </c>
      <c r="D53" s="26">
        <f>SUMIFS('GSTR-1 Paste data'!G:G,'GSTR-1 Paste data'!$A:$A,$A53,'GSTR-1 Paste data'!$B:$B,'GSTR-1'!$B53)</f>
        <v>0</v>
      </c>
      <c r="E53" s="26">
        <f>SUMIFS('GSTR-1 Paste data'!H:H,'GSTR-1 Paste data'!$A:$A,$A53,'GSTR-1 Paste data'!$B:$B,'GSTR-1'!$B53)</f>
        <v>0</v>
      </c>
      <c r="F53" s="26">
        <f>SUMIFS('GSTR-1 Paste data'!I:I,'GSTR-1 Paste data'!$A:$A,$A53,'GSTR-1 Paste data'!$B:$B,'GSTR-1'!$B53)</f>
        <v>0</v>
      </c>
      <c r="G53" s="26">
        <f>SUMIFS('GSTR-1 Paste data'!J:J,'GSTR-1 Paste data'!$A:$A,$A53,'GSTR-1 Paste data'!$B:$B,'GSTR-1'!$B53)</f>
        <v>0</v>
      </c>
      <c r="H53" s="26">
        <f>SUMIFS('GSTR-1 Paste data'!K:K,'GSTR-1 Paste data'!$A:$A,$A53,'GSTR-1 Paste data'!$B:$B,'GSTR-1'!$B53)</f>
        <v>0</v>
      </c>
      <c r="I53" s="26">
        <f>SUMIFS('GSTR-1 Paste data'!L:L,'GSTR-1 Paste data'!$A:$A,$A53,'GSTR-1 Paste data'!$B:$B,'GSTR-1'!$B53)</f>
        <v>0</v>
      </c>
      <c r="J53" s="26">
        <f>SUMIFS('GSTR-1 Paste data'!M:M,'GSTR-1 Paste data'!$A:$A,$A53,'GSTR-1 Paste data'!$B:$B,'GSTR-1'!$B53)</f>
        <v>0</v>
      </c>
      <c r="K53" s="26">
        <f>SUMIFS('GSTR-1 Paste data'!N:N,'GSTR-1 Paste data'!$A:$A,$A53,'GSTR-1 Paste data'!$B:$B,'GSTR-1'!$B53)</f>
        <v>0</v>
      </c>
      <c r="L53" s="26">
        <f>SUMIFS('GSTR-1 Paste data'!O:O,'GSTR-1 Paste data'!$A:$A,$A53,'GSTR-1 Paste data'!$B:$B,'GSTR-1'!$B53)</f>
        <v>0</v>
      </c>
      <c r="M53" s="26">
        <f>SUMIFS('GSTR-1 Paste data'!P:P,'GSTR-1 Paste data'!$A:$A,$A53,'GSTR-1 Paste data'!$B:$B,'GSTR-1'!$B53)</f>
        <v>0</v>
      </c>
      <c r="N53" s="26">
        <f>SUMIFS('GSTR-1 Paste data'!Q:Q,'GSTR-1 Paste data'!$A:$A,$A53,'GSTR-1 Paste data'!$B:$B,'GSTR-1'!$B53)</f>
        <v>0</v>
      </c>
      <c r="O53" s="26">
        <f>SUMIFS('GSTR-1 Paste data'!R:R,'GSTR-1 Paste data'!$A:$A,$A53,'GSTR-1 Paste data'!$B:$B,'GSTR-1'!$B53)</f>
        <v>0</v>
      </c>
      <c r="P53" s="26">
        <f>SUMIFS('GSTR-1 Paste data'!S:S,'GSTR-1 Paste data'!$A:$A,$A53,'GSTR-1 Paste data'!$B:$B,'GSTR-1'!$B53)</f>
        <v>0</v>
      </c>
      <c r="Q53" s="26">
        <f>SUMIFS('GSTR-1 Paste data'!T:T,'GSTR-1 Paste data'!$A:$A,$A53,'GSTR-1 Paste data'!$B:$B,'GSTR-1'!$B53)</f>
        <v>0</v>
      </c>
      <c r="R53" s="26">
        <f>SUMIFS('GSTR-1 Paste data'!U:U,'GSTR-1 Paste data'!$A:$A,$A53,'GSTR-1 Paste data'!$B:$B,'GSTR-1'!$B53)</f>
        <v>0</v>
      </c>
      <c r="S53" s="26">
        <f>SUMIFS('GSTR-1 Paste data'!V:V,'GSTR-1 Paste data'!$A:$A,$A53,'GSTR-1 Paste data'!$B:$B,'GSTR-1'!$B53)</f>
        <v>0</v>
      </c>
      <c r="T53" s="26">
        <f>SUMIFS('GSTR-1 Paste data'!W:W,'GSTR-1 Paste data'!$A:$A,$A53,'GSTR-1 Paste data'!$B:$B,'GSTR-1'!$B53)</f>
        <v>0</v>
      </c>
      <c r="U53" s="26">
        <f>SUMIFS('GSTR-1 Paste data'!X:X,'GSTR-1 Paste data'!$A:$A,$A53,'GSTR-1 Paste data'!$B:$B,'GSTR-1'!$B53)</f>
        <v>0</v>
      </c>
      <c r="V53" s="26">
        <f>SUMIFS('GSTR-1 Paste data'!Y:Y,'GSTR-1 Paste data'!$A:$A,$A53,'GSTR-1 Paste data'!$B:$B,'GSTR-1'!$B53)</f>
        <v>0</v>
      </c>
      <c r="W53" s="26">
        <f>SUMIFS('GSTR-1 Paste data'!Z:Z,'GSTR-1 Paste data'!$A:$A,$A53,'GSTR-1 Paste data'!$B:$B,'GSTR-1'!$B53)</f>
        <v>0</v>
      </c>
      <c r="X53" s="116">
        <f>ROUND(SUM(C53:K53),2)</f>
        <v>0</v>
      </c>
      <c r="Y53" s="116">
        <f>ROUND(SUM(L53:W53),2)</f>
        <v>0</v>
      </c>
      <c r="Z53" s="116">
        <f>ROUND(SUM(C53:W53),2)</f>
        <v>0</v>
      </c>
    </row>
    <row r="54" spans="1:26" s="14" customFormat="1" ht="15.75" hidden="1" thickBot="1" x14ac:dyDescent="0.35">
      <c r="A54" s="259" t="str">
        <f>A53</f>
        <v>B2CL</v>
      </c>
      <c r="B54" s="115" t="s">
        <v>20</v>
      </c>
      <c r="C54" s="26">
        <f>SUMIFS('GSTR-1 Paste data'!F:F,'GSTR-1 Paste data'!$A:$A,$A54,'GSTR-1 Paste data'!$B:$B,'GSTR-1'!$B54)</f>
        <v>0</v>
      </c>
      <c r="D54" s="26">
        <f>SUMIFS('GSTR-1 Paste data'!G:G,'GSTR-1 Paste data'!$A:$A,$A54,'GSTR-1 Paste data'!$B:$B,'GSTR-1'!$B54)</f>
        <v>0</v>
      </c>
      <c r="E54" s="26">
        <f>SUMIFS('GSTR-1 Paste data'!H:H,'GSTR-1 Paste data'!$A:$A,$A54,'GSTR-1 Paste data'!$B:$B,'GSTR-1'!$B54)</f>
        <v>0</v>
      </c>
      <c r="F54" s="26">
        <f>SUMIFS('GSTR-1 Paste data'!I:I,'GSTR-1 Paste data'!$A:$A,$A54,'GSTR-1 Paste data'!$B:$B,'GSTR-1'!$B54)</f>
        <v>0</v>
      </c>
      <c r="G54" s="26">
        <f>SUMIFS('GSTR-1 Paste data'!J:J,'GSTR-1 Paste data'!$A:$A,$A54,'GSTR-1 Paste data'!$B:$B,'GSTR-1'!$B54)</f>
        <v>0</v>
      </c>
      <c r="H54" s="26">
        <f>SUMIFS('GSTR-1 Paste data'!K:K,'GSTR-1 Paste data'!$A:$A,$A54,'GSTR-1 Paste data'!$B:$B,'GSTR-1'!$B54)</f>
        <v>0</v>
      </c>
      <c r="I54" s="26">
        <f>SUMIFS('GSTR-1 Paste data'!L:L,'GSTR-1 Paste data'!$A:$A,$A54,'GSTR-1 Paste data'!$B:$B,'GSTR-1'!$B54)</f>
        <v>0</v>
      </c>
      <c r="J54" s="26">
        <f>SUMIFS('GSTR-1 Paste data'!M:M,'GSTR-1 Paste data'!$A:$A,$A54,'GSTR-1 Paste data'!$B:$B,'GSTR-1'!$B54)</f>
        <v>0</v>
      </c>
      <c r="K54" s="26">
        <f>SUMIFS('GSTR-1 Paste data'!N:N,'GSTR-1 Paste data'!$A:$A,$A54,'GSTR-1 Paste data'!$B:$B,'GSTR-1'!$B54)</f>
        <v>0</v>
      </c>
      <c r="L54" s="26">
        <f>SUMIFS('GSTR-1 Paste data'!O:O,'GSTR-1 Paste data'!$A:$A,$A54,'GSTR-1 Paste data'!$B:$B,'GSTR-1'!$B54)</f>
        <v>0</v>
      </c>
      <c r="M54" s="26">
        <f>SUMIFS('GSTR-1 Paste data'!P:P,'GSTR-1 Paste data'!$A:$A,$A54,'GSTR-1 Paste data'!$B:$B,'GSTR-1'!$B54)</f>
        <v>0</v>
      </c>
      <c r="N54" s="26">
        <f>SUMIFS('GSTR-1 Paste data'!Q:Q,'GSTR-1 Paste data'!$A:$A,$A54,'GSTR-1 Paste data'!$B:$B,'GSTR-1'!$B54)</f>
        <v>0</v>
      </c>
      <c r="O54" s="26">
        <f>SUMIFS('GSTR-1 Paste data'!R:R,'GSTR-1 Paste data'!$A:$A,$A54,'GSTR-1 Paste data'!$B:$B,'GSTR-1'!$B54)</f>
        <v>0</v>
      </c>
      <c r="P54" s="26">
        <f>SUMIFS('GSTR-1 Paste data'!S:S,'GSTR-1 Paste data'!$A:$A,$A54,'GSTR-1 Paste data'!$B:$B,'GSTR-1'!$B54)</f>
        <v>0</v>
      </c>
      <c r="Q54" s="26">
        <f>SUMIFS('GSTR-1 Paste data'!T:T,'GSTR-1 Paste data'!$A:$A,$A54,'GSTR-1 Paste data'!$B:$B,'GSTR-1'!$B54)</f>
        <v>0</v>
      </c>
      <c r="R54" s="26">
        <f>SUMIFS('GSTR-1 Paste data'!U:U,'GSTR-1 Paste data'!$A:$A,$A54,'GSTR-1 Paste data'!$B:$B,'GSTR-1'!$B54)</f>
        <v>0</v>
      </c>
      <c r="S54" s="26">
        <f>SUMIFS('GSTR-1 Paste data'!V:V,'GSTR-1 Paste data'!$A:$A,$A54,'GSTR-1 Paste data'!$B:$B,'GSTR-1'!$B54)</f>
        <v>0</v>
      </c>
      <c r="T54" s="26">
        <f>SUMIFS('GSTR-1 Paste data'!W:W,'GSTR-1 Paste data'!$A:$A,$A54,'GSTR-1 Paste data'!$B:$B,'GSTR-1'!$B54)</f>
        <v>0</v>
      </c>
      <c r="U54" s="26">
        <f>SUMIFS('GSTR-1 Paste data'!X:X,'GSTR-1 Paste data'!$A:$A,$A54,'GSTR-1 Paste data'!$B:$B,'GSTR-1'!$B54)</f>
        <v>0</v>
      </c>
      <c r="V54" s="26">
        <f>SUMIFS('GSTR-1 Paste data'!Y:Y,'GSTR-1 Paste data'!$A:$A,$A54,'GSTR-1 Paste data'!$B:$B,'GSTR-1'!$B54)</f>
        <v>0</v>
      </c>
      <c r="W54" s="26">
        <f>SUMIFS('GSTR-1 Paste data'!Z:Z,'GSTR-1 Paste data'!$A:$A,$A54,'GSTR-1 Paste data'!$B:$B,'GSTR-1'!$B54)</f>
        <v>0</v>
      </c>
      <c r="X54" s="116">
        <f>ROUND(SUM(C54:K54),2)</f>
        <v>0</v>
      </c>
      <c r="Y54" s="116">
        <f>ROUND(SUM(L54:W54),2)</f>
        <v>0</v>
      </c>
      <c r="Z54" s="116">
        <f>ROUND(SUM(C54:W54),2)</f>
        <v>0</v>
      </c>
    </row>
    <row r="55" spans="1:26" s="14" customFormat="1" ht="15.75" hidden="1" thickBot="1" x14ac:dyDescent="0.35">
      <c r="A55" s="259" t="str">
        <f>A54</f>
        <v>B2CL</v>
      </c>
      <c r="B55" s="119" t="s">
        <v>36</v>
      </c>
      <c r="C55" s="120">
        <f>SUMIFS('GSTR-1 Paste data'!F:F,'GSTR-1 Paste data'!$A:$A,$A55,'GSTR-1 Paste data'!$B:$B,'GSTR-1'!$B55)</f>
        <v>0</v>
      </c>
      <c r="D55" s="120">
        <f>SUMIFS('GSTR-1 Paste data'!G:G,'GSTR-1 Paste data'!$A:$A,$A55,'GSTR-1 Paste data'!$B:$B,'GSTR-1'!$B55)</f>
        <v>0</v>
      </c>
      <c r="E55" s="120">
        <f>SUMIFS('GSTR-1 Paste data'!H:H,'GSTR-1 Paste data'!$A:$A,$A55,'GSTR-1 Paste data'!$B:$B,'GSTR-1'!$B55)</f>
        <v>0</v>
      </c>
      <c r="F55" s="120">
        <f>SUMIFS('GSTR-1 Paste data'!I:I,'GSTR-1 Paste data'!$A:$A,$A55,'GSTR-1 Paste data'!$B:$B,'GSTR-1'!$B55)</f>
        <v>0</v>
      </c>
      <c r="G55" s="120">
        <f>SUMIFS('GSTR-1 Paste data'!J:J,'GSTR-1 Paste data'!$A:$A,$A55,'GSTR-1 Paste data'!$B:$B,'GSTR-1'!$B55)</f>
        <v>0</v>
      </c>
      <c r="H55" s="120">
        <f>SUMIFS('GSTR-1 Paste data'!K:K,'GSTR-1 Paste data'!$A:$A,$A55,'GSTR-1 Paste data'!$B:$B,'GSTR-1'!$B55)</f>
        <v>0</v>
      </c>
      <c r="I55" s="120">
        <f>SUMIFS('GSTR-1 Paste data'!L:L,'GSTR-1 Paste data'!$A:$A,$A55,'GSTR-1 Paste data'!$B:$B,'GSTR-1'!$B55)</f>
        <v>0</v>
      </c>
      <c r="J55" s="120">
        <f>SUMIFS('GSTR-1 Paste data'!M:M,'GSTR-1 Paste data'!$A:$A,$A55,'GSTR-1 Paste data'!$B:$B,'GSTR-1'!$B55)</f>
        <v>0</v>
      </c>
      <c r="K55" s="120">
        <f>SUMIFS('GSTR-1 Paste data'!N:N,'GSTR-1 Paste data'!$A:$A,$A55,'GSTR-1 Paste data'!$B:$B,'GSTR-1'!$B55)</f>
        <v>0</v>
      </c>
      <c r="L55" s="120">
        <f>SUMIFS('GSTR-1 Paste data'!O:O,'GSTR-1 Paste data'!$A:$A,$A55,'GSTR-1 Paste data'!$B:$B,'GSTR-1'!$B55)</f>
        <v>0</v>
      </c>
      <c r="M55" s="120">
        <f>SUMIFS('GSTR-1 Paste data'!P:P,'GSTR-1 Paste data'!$A:$A,$A55,'GSTR-1 Paste data'!$B:$B,'GSTR-1'!$B55)</f>
        <v>0</v>
      </c>
      <c r="N55" s="120">
        <f>SUMIFS('GSTR-1 Paste data'!Q:Q,'GSTR-1 Paste data'!$A:$A,$A55,'GSTR-1 Paste data'!$B:$B,'GSTR-1'!$B55)</f>
        <v>0</v>
      </c>
      <c r="O55" s="120">
        <f>SUMIFS('GSTR-1 Paste data'!R:R,'GSTR-1 Paste data'!$A:$A,$A55,'GSTR-1 Paste data'!$B:$B,'GSTR-1'!$B55)</f>
        <v>0</v>
      </c>
      <c r="P55" s="120">
        <f>SUMIFS('GSTR-1 Paste data'!S:S,'GSTR-1 Paste data'!$A:$A,$A55,'GSTR-1 Paste data'!$B:$B,'GSTR-1'!$B55)</f>
        <v>0</v>
      </c>
      <c r="Q55" s="120">
        <f>SUMIFS('GSTR-1 Paste data'!T:T,'GSTR-1 Paste data'!$A:$A,$A55,'GSTR-1 Paste data'!$B:$B,'GSTR-1'!$B55)</f>
        <v>0</v>
      </c>
      <c r="R55" s="120">
        <f>SUMIFS('GSTR-1 Paste data'!U:U,'GSTR-1 Paste data'!$A:$A,$A55,'GSTR-1 Paste data'!$B:$B,'GSTR-1'!$B55)</f>
        <v>0</v>
      </c>
      <c r="S55" s="120">
        <f>SUMIFS('GSTR-1 Paste data'!V:V,'GSTR-1 Paste data'!$A:$A,$A55,'GSTR-1 Paste data'!$B:$B,'GSTR-1'!$B55)</f>
        <v>0</v>
      </c>
      <c r="T55" s="120">
        <f>SUMIFS('GSTR-1 Paste data'!W:W,'GSTR-1 Paste data'!$A:$A,$A55,'GSTR-1 Paste data'!$B:$B,'GSTR-1'!$B55)</f>
        <v>0</v>
      </c>
      <c r="U55" s="120">
        <f>SUMIFS('GSTR-1 Paste data'!X:X,'GSTR-1 Paste data'!$A:$A,$A55,'GSTR-1 Paste data'!$B:$B,'GSTR-1'!$B55)</f>
        <v>0</v>
      </c>
      <c r="V55" s="120">
        <f>SUMIFS('GSTR-1 Paste data'!Y:Y,'GSTR-1 Paste data'!$A:$A,$A55,'GSTR-1 Paste data'!$B:$B,'GSTR-1'!$B55)</f>
        <v>0</v>
      </c>
      <c r="W55" s="120">
        <f>SUMIFS('GSTR-1 Paste data'!Z:Z,'GSTR-1 Paste data'!$A:$A,$A55,'GSTR-1 Paste data'!$B:$B,'GSTR-1'!$B55)</f>
        <v>0</v>
      </c>
      <c r="X55" s="122">
        <f>ROUND(SUM(C55:K55),2)</f>
        <v>0</v>
      </c>
      <c r="Y55" s="122">
        <f>ROUND(SUM(L55:W55),2)</f>
        <v>0</v>
      </c>
      <c r="Z55" s="122">
        <f>ROUND(SUM(C55:W55),2)</f>
        <v>0</v>
      </c>
    </row>
    <row r="56" spans="1:26" s="14" customFormat="1" ht="15.75" hidden="1" thickBot="1" x14ac:dyDescent="0.35">
      <c r="A56" s="259"/>
      <c r="B56" s="115"/>
      <c r="C56" s="26"/>
      <c r="D56" s="26"/>
      <c r="E56" s="26"/>
      <c r="F56" s="26"/>
      <c r="G56" s="26"/>
      <c r="H56" s="26"/>
      <c r="I56" s="26"/>
      <c r="J56" s="26"/>
      <c r="K56" s="103"/>
      <c r="L56" s="103"/>
      <c r="M56" s="103"/>
      <c r="N56" s="103"/>
      <c r="O56" s="103"/>
      <c r="P56" s="103"/>
      <c r="Q56" s="103"/>
      <c r="R56" s="103"/>
      <c r="S56" s="103"/>
      <c r="T56" s="103"/>
      <c r="U56" s="103"/>
      <c r="V56" s="103"/>
      <c r="W56" s="103"/>
      <c r="X56" s="103"/>
      <c r="Y56" s="103"/>
      <c r="Z56" s="103"/>
    </row>
    <row r="57" spans="1:26" s="14" customFormat="1" ht="15.75" hidden="1" thickBot="1" x14ac:dyDescent="0.3">
      <c r="A57" s="259" t="str">
        <f>B57</f>
        <v>B2CS</v>
      </c>
      <c r="B57" s="112" t="s">
        <v>329</v>
      </c>
      <c r="C57" s="113"/>
      <c r="D57" s="113"/>
      <c r="E57" s="113"/>
      <c r="F57" s="113"/>
      <c r="G57" s="113"/>
      <c r="H57" s="113"/>
      <c r="I57" s="113"/>
      <c r="J57" s="113"/>
      <c r="K57" s="113"/>
      <c r="L57" s="113"/>
      <c r="M57" s="113"/>
      <c r="N57" s="113"/>
      <c r="O57" s="113"/>
      <c r="P57" s="113"/>
      <c r="Q57" s="113"/>
      <c r="R57" s="113"/>
      <c r="S57" s="113"/>
      <c r="T57" s="113"/>
      <c r="U57" s="113"/>
      <c r="V57" s="113"/>
      <c r="W57" s="113"/>
      <c r="X57" s="114"/>
      <c r="Y57" s="114"/>
      <c r="Z57" s="114"/>
    </row>
    <row r="58" spans="1:26" s="14" customFormat="1" ht="15.75" hidden="1" thickBot="1" x14ac:dyDescent="0.35">
      <c r="A58" s="259" t="str">
        <f>A57</f>
        <v>B2CS</v>
      </c>
      <c r="B58" s="115" t="s">
        <v>17</v>
      </c>
      <c r="C58" s="102">
        <f>SUMIFS('GSTR-1 Paste data'!F:F,'GSTR-1 Paste data'!$A:$A,$A58,'GSTR-1 Paste data'!$B:$B,'GSTR-1'!$B58)</f>
        <v>0</v>
      </c>
      <c r="D58" s="102">
        <f>SUMIFS('GSTR-1 Paste data'!G:G,'GSTR-1 Paste data'!$A:$A,$A58,'GSTR-1 Paste data'!$B:$B,'GSTR-1'!$B58)</f>
        <v>632129.1</v>
      </c>
      <c r="E58" s="102">
        <f>SUMIFS('GSTR-1 Paste data'!H:H,'GSTR-1 Paste data'!$A:$A,$A58,'GSTR-1 Paste data'!$B:$B,'GSTR-1'!$B58)</f>
        <v>124974</v>
      </c>
      <c r="F58" s="102">
        <f>SUMIFS('GSTR-1 Paste data'!I:I,'GSTR-1 Paste data'!$A:$A,$A58,'GSTR-1 Paste data'!$B:$B,'GSTR-1'!$B58)</f>
        <v>4586007</v>
      </c>
      <c r="G58" s="102">
        <f>SUMIFS('GSTR-1 Paste data'!J:J,'GSTR-1 Paste data'!$A:$A,$A58,'GSTR-1 Paste data'!$B:$B,'GSTR-1'!$B58)</f>
        <v>1332177</v>
      </c>
      <c r="H58" s="102">
        <f>SUMIFS('GSTR-1 Paste data'!K:K,'GSTR-1 Paste data'!$A:$A,$A58,'GSTR-1 Paste data'!$B:$B,'GSTR-1'!$B58)</f>
        <v>2742322.51</v>
      </c>
      <c r="I58" s="102">
        <f>SUMIFS('GSTR-1 Paste data'!L:L,'GSTR-1 Paste data'!$A:$A,$A58,'GSTR-1 Paste data'!$B:$B,'GSTR-1'!$B58)</f>
        <v>851352.92</v>
      </c>
      <c r="J58" s="102">
        <f>SUMIFS('GSTR-1 Paste data'!M:M,'GSTR-1 Paste data'!$A:$A,$A58,'GSTR-1 Paste data'!$B:$B,'GSTR-1'!$B58)</f>
        <v>832257</v>
      </c>
      <c r="K58" s="106">
        <f>SUMIFS('GSTR-1 Paste data'!N:N,'GSTR-1 Paste data'!$A:$A,$A58,'GSTR-1 Paste data'!$B:$B,'GSTR-1'!$B58)</f>
        <v>186667.7</v>
      </c>
      <c r="L58" s="106">
        <f>SUMIFS('GSTR-1 Paste data'!O:O,'GSTR-1 Paste data'!$A:$A,$A58,'GSTR-1 Paste data'!$B:$B,'GSTR-1'!$B58)</f>
        <v>0</v>
      </c>
      <c r="M58" s="106">
        <f>SUMIFS('GSTR-1 Paste data'!P:P,'GSTR-1 Paste data'!$A:$A,$A58,'GSTR-1 Paste data'!$B:$B,'GSTR-1'!$B58)</f>
        <v>0</v>
      </c>
      <c r="N58" s="106">
        <f>SUMIFS('GSTR-1 Paste data'!Q:Q,'GSTR-1 Paste data'!$A:$A,$A58,'GSTR-1 Paste data'!$B:$B,'GSTR-1'!$B58)</f>
        <v>0</v>
      </c>
      <c r="O58" s="106">
        <f>SUMIFS('GSTR-1 Paste data'!R:R,'GSTR-1 Paste data'!$A:$A,$A58,'GSTR-1 Paste data'!$B:$B,'GSTR-1'!$B58)</f>
        <v>0</v>
      </c>
      <c r="P58" s="106">
        <f>SUMIFS('GSTR-1 Paste data'!S:S,'GSTR-1 Paste data'!$A:$A,$A58,'GSTR-1 Paste data'!$B:$B,'GSTR-1'!$B58)</f>
        <v>0</v>
      </c>
      <c r="Q58" s="106">
        <f>SUMIFS('GSTR-1 Paste data'!T:T,'GSTR-1 Paste data'!$A:$A,$A58,'GSTR-1 Paste data'!$B:$B,'GSTR-1'!$B58)</f>
        <v>0</v>
      </c>
      <c r="R58" s="106">
        <f>SUMIFS('GSTR-1 Paste data'!U:U,'GSTR-1 Paste data'!$A:$A,$A58,'GSTR-1 Paste data'!$B:$B,'GSTR-1'!$B58)</f>
        <v>0</v>
      </c>
      <c r="S58" s="106">
        <f>SUMIFS('GSTR-1 Paste data'!V:V,'GSTR-1 Paste data'!$A:$A,$A58,'GSTR-1 Paste data'!$B:$B,'GSTR-1'!$B58)</f>
        <v>0</v>
      </c>
      <c r="T58" s="106">
        <f>SUMIFS('GSTR-1 Paste data'!W:W,'GSTR-1 Paste data'!$A:$A,$A58,'GSTR-1 Paste data'!$B:$B,'GSTR-1'!$B58)</f>
        <v>0</v>
      </c>
      <c r="U58" s="106">
        <f>SUMIFS('GSTR-1 Paste data'!X:X,'GSTR-1 Paste data'!$A:$A,$A58,'GSTR-1 Paste data'!$B:$B,'GSTR-1'!$B58)</f>
        <v>0</v>
      </c>
      <c r="V58" s="106">
        <f>SUMIFS('GSTR-1 Paste data'!Y:Y,'GSTR-1 Paste data'!$A:$A,$A58,'GSTR-1 Paste data'!$B:$B,'GSTR-1'!$B58)</f>
        <v>0</v>
      </c>
      <c r="W58" s="106">
        <f>SUMIFS('GSTR-1 Paste data'!Z:Z,'GSTR-1 Paste data'!$A:$A,$A58,'GSTR-1 Paste data'!$B:$B,'GSTR-1'!$B58)</f>
        <v>0</v>
      </c>
      <c r="X58" s="116">
        <f>ROUND(SUM(C58:K58),2)</f>
        <v>11287887.23</v>
      </c>
      <c r="Y58" s="116">
        <f>ROUND(SUM(L58:W58),2)</f>
        <v>0</v>
      </c>
      <c r="Z58" s="116">
        <f>ROUND(SUM(C58:W58),2)</f>
        <v>11287887.23</v>
      </c>
    </row>
    <row r="59" spans="1:26" s="14" customFormat="1" ht="15.75" hidden="1" thickBot="1" x14ac:dyDescent="0.35">
      <c r="A59" s="259" t="str">
        <f>A58</f>
        <v>B2CS</v>
      </c>
      <c r="B59" s="115" t="s">
        <v>18</v>
      </c>
      <c r="C59" s="26">
        <f>SUMIFS('GSTR-1 Paste data'!F:F,'GSTR-1 Paste data'!$A:$A,$A59,'GSTR-1 Paste data'!$B:$B,'GSTR-1'!$B59)</f>
        <v>0</v>
      </c>
      <c r="D59" s="26">
        <f>SUMIFS('GSTR-1 Paste data'!G:G,'GSTR-1 Paste data'!$A:$A,$A59,'GSTR-1 Paste data'!$B:$B,'GSTR-1'!$B59)</f>
        <v>0</v>
      </c>
      <c r="E59" s="26">
        <f>SUMIFS('GSTR-1 Paste data'!H:H,'GSTR-1 Paste data'!$A:$A,$A59,'GSTR-1 Paste data'!$B:$B,'GSTR-1'!$B59)</f>
        <v>0</v>
      </c>
      <c r="F59" s="26">
        <f>SUMIFS('GSTR-1 Paste data'!I:I,'GSTR-1 Paste data'!$A:$A,$A59,'GSTR-1 Paste data'!$B:$B,'GSTR-1'!$B59)</f>
        <v>0</v>
      </c>
      <c r="G59" s="26">
        <f>SUMIFS('GSTR-1 Paste data'!J:J,'GSTR-1 Paste data'!$A:$A,$A59,'GSTR-1 Paste data'!$B:$B,'GSTR-1'!$B59)</f>
        <v>67054.960000000006</v>
      </c>
      <c r="H59" s="26">
        <f>SUMIFS('GSTR-1 Paste data'!K:K,'GSTR-1 Paste data'!$A:$A,$A59,'GSTR-1 Paste data'!$B:$B,'GSTR-1'!$B59)</f>
        <v>0</v>
      </c>
      <c r="I59" s="26">
        <f>SUMIFS('GSTR-1 Paste data'!L:L,'GSTR-1 Paste data'!$A:$A,$A59,'GSTR-1 Paste data'!$B:$B,'GSTR-1'!$B59)</f>
        <v>0</v>
      </c>
      <c r="J59" s="26">
        <f>SUMIFS('GSTR-1 Paste data'!M:M,'GSTR-1 Paste data'!$A:$A,$A59,'GSTR-1 Paste data'!$B:$B,'GSTR-1'!$B59)</f>
        <v>50568</v>
      </c>
      <c r="K59" s="103">
        <f>SUMIFS('GSTR-1 Paste data'!N:N,'GSTR-1 Paste data'!$A:$A,$A59,'GSTR-1 Paste data'!$B:$B,'GSTR-1'!$B59)</f>
        <v>0</v>
      </c>
      <c r="L59" s="103">
        <f>SUMIFS('GSTR-1 Paste data'!O:O,'GSTR-1 Paste data'!$A:$A,$A59,'GSTR-1 Paste data'!$B:$B,'GSTR-1'!$B59)</f>
        <v>0</v>
      </c>
      <c r="M59" s="103">
        <f>SUMIFS('GSTR-1 Paste data'!P:P,'GSTR-1 Paste data'!$A:$A,$A59,'GSTR-1 Paste data'!$B:$B,'GSTR-1'!$B59)</f>
        <v>0</v>
      </c>
      <c r="N59" s="103">
        <f>SUMIFS('GSTR-1 Paste data'!Q:Q,'GSTR-1 Paste data'!$A:$A,$A59,'GSTR-1 Paste data'!$B:$B,'GSTR-1'!$B59)</f>
        <v>0</v>
      </c>
      <c r="O59" s="103">
        <f>SUMIFS('GSTR-1 Paste data'!R:R,'GSTR-1 Paste data'!$A:$A,$A59,'GSTR-1 Paste data'!$B:$B,'GSTR-1'!$B59)</f>
        <v>0</v>
      </c>
      <c r="P59" s="103">
        <f>SUMIFS('GSTR-1 Paste data'!S:S,'GSTR-1 Paste data'!$A:$A,$A59,'GSTR-1 Paste data'!$B:$B,'GSTR-1'!$B59)</f>
        <v>0</v>
      </c>
      <c r="Q59" s="103">
        <f>SUMIFS('GSTR-1 Paste data'!T:T,'GSTR-1 Paste data'!$A:$A,$A59,'GSTR-1 Paste data'!$B:$B,'GSTR-1'!$B59)</f>
        <v>0</v>
      </c>
      <c r="R59" s="103">
        <f>SUMIFS('GSTR-1 Paste data'!U:U,'GSTR-1 Paste data'!$A:$A,$A59,'GSTR-1 Paste data'!$B:$B,'GSTR-1'!$B59)</f>
        <v>0</v>
      </c>
      <c r="S59" s="103">
        <f>SUMIFS('GSTR-1 Paste data'!V:V,'GSTR-1 Paste data'!$A:$A,$A59,'GSTR-1 Paste data'!$B:$B,'GSTR-1'!$B59)</f>
        <v>0</v>
      </c>
      <c r="T59" s="103">
        <f>SUMIFS('GSTR-1 Paste data'!W:W,'GSTR-1 Paste data'!$A:$A,$A59,'GSTR-1 Paste data'!$B:$B,'GSTR-1'!$B59)</f>
        <v>0</v>
      </c>
      <c r="U59" s="103">
        <f>SUMIFS('GSTR-1 Paste data'!X:X,'GSTR-1 Paste data'!$A:$A,$A59,'GSTR-1 Paste data'!$B:$B,'GSTR-1'!$B59)</f>
        <v>0</v>
      </c>
      <c r="V59" s="103">
        <f>SUMIFS('GSTR-1 Paste data'!Y:Y,'GSTR-1 Paste data'!$A:$A,$A59,'GSTR-1 Paste data'!$B:$B,'GSTR-1'!$B59)</f>
        <v>0</v>
      </c>
      <c r="W59" s="103">
        <f>SUMIFS('GSTR-1 Paste data'!Z:Z,'GSTR-1 Paste data'!$A:$A,$A59,'GSTR-1 Paste data'!$B:$B,'GSTR-1'!$B59)</f>
        <v>0</v>
      </c>
      <c r="X59" s="116">
        <f>ROUND(SUM(C59:K59),2)</f>
        <v>117622.96</v>
      </c>
      <c r="Y59" s="116">
        <f>ROUND(SUM(L59:W59),2)</f>
        <v>0</v>
      </c>
      <c r="Z59" s="116">
        <f>ROUND(SUM(C59:W59),2)</f>
        <v>117622.96</v>
      </c>
    </row>
    <row r="60" spans="1:26" s="14" customFormat="1" ht="15.75" hidden="1" thickBot="1" x14ac:dyDescent="0.35">
      <c r="A60" s="259" t="str">
        <f>A59</f>
        <v>B2CS</v>
      </c>
      <c r="B60" s="115" t="s">
        <v>19</v>
      </c>
      <c r="C60" s="26">
        <f>SUMIFS('GSTR-1 Paste data'!F:F,'GSTR-1 Paste data'!$A:$A,$A60,'GSTR-1 Paste data'!$B:$B,'GSTR-1'!$B60)</f>
        <v>0</v>
      </c>
      <c r="D60" s="26">
        <f>SUMIFS('GSTR-1 Paste data'!G:G,'GSTR-1 Paste data'!$A:$A,$A60,'GSTR-1 Paste data'!$B:$B,'GSTR-1'!$B60)</f>
        <v>88482.82</v>
      </c>
      <c r="E60" s="26">
        <f>SUMIFS('GSTR-1 Paste data'!H:H,'GSTR-1 Paste data'!$A:$A,$A60,'GSTR-1 Paste data'!$B:$B,'GSTR-1'!$B60)</f>
        <v>15068.26</v>
      </c>
      <c r="F60" s="26">
        <f>SUMIFS('GSTR-1 Paste data'!I:I,'GSTR-1 Paste data'!$A:$A,$A60,'GSTR-1 Paste data'!$B:$B,'GSTR-1'!$B60)</f>
        <v>631530.68000000005</v>
      </c>
      <c r="G60" s="26">
        <f>SUMIFS('GSTR-1 Paste data'!J:J,'GSTR-1 Paste data'!$A:$A,$A60,'GSTR-1 Paste data'!$B:$B,'GSTR-1'!$B60)</f>
        <v>152679.9</v>
      </c>
      <c r="H60" s="26">
        <f>SUMIFS('GSTR-1 Paste data'!K:K,'GSTR-1 Paste data'!$A:$A,$A60,'GSTR-1 Paste data'!$B:$B,'GSTR-1'!$B60)</f>
        <v>330175.15000000002</v>
      </c>
      <c r="I60" s="26">
        <f>SUMIFS('GSTR-1 Paste data'!L:L,'GSTR-1 Paste data'!$A:$A,$A60,'GSTR-1 Paste data'!$B:$B,'GSTR-1'!$B60)</f>
        <v>117998.73</v>
      </c>
      <c r="J60" s="26">
        <f>SUMIFS('GSTR-1 Paste data'!M:M,'GSTR-1 Paste data'!$A:$A,$A60,'GSTR-1 Paste data'!$B:$B,'GSTR-1'!$B60)</f>
        <v>83204.73</v>
      </c>
      <c r="K60" s="103">
        <f>SUMIFS('GSTR-1 Paste data'!N:N,'GSTR-1 Paste data'!$A:$A,$A60,'GSTR-1 Paste data'!$B:$B,'GSTR-1'!$B60)</f>
        <v>23282.34</v>
      </c>
      <c r="L60" s="103">
        <f>SUMIFS('GSTR-1 Paste data'!O:O,'GSTR-1 Paste data'!$A:$A,$A60,'GSTR-1 Paste data'!$B:$B,'GSTR-1'!$B60)</f>
        <v>0</v>
      </c>
      <c r="M60" s="103">
        <f>SUMIFS('GSTR-1 Paste data'!P:P,'GSTR-1 Paste data'!$A:$A,$A60,'GSTR-1 Paste data'!$B:$B,'GSTR-1'!$B60)</f>
        <v>0</v>
      </c>
      <c r="N60" s="103">
        <f>SUMIFS('GSTR-1 Paste data'!Q:Q,'GSTR-1 Paste data'!$A:$A,$A60,'GSTR-1 Paste data'!$B:$B,'GSTR-1'!$B60)</f>
        <v>0</v>
      </c>
      <c r="O60" s="103">
        <f>SUMIFS('GSTR-1 Paste data'!R:R,'GSTR-1 Paste data'!$A:$A,$A60,'GSTR-1 Paste data'!$B:$B,'GSTR-1'!$B60)</f>
        <v>0</v>
      </c>
      <c r="P60" s="103">
        <f>SUMIFS('GSTR-1 Paste data'!S:S,'GSTR-1 Paste data'!$A:$A,$A60,'GSTR-1 Paste data'!$B:$B,'GSTR-1'!$B60)</f>
        <v>0</v>
      </c>
      <c r="Q60" s="103">
        <f>SUMIFS('GSTR-1 Paste data'!T:T,'GSTR-1 Paste data'!$A:$A,$A60,'GSTR-1 Paste data'!$B:$B,'GSTR-1'!$B60)</f>
        <v>0</v>
      </c>
      <c r="R60" s="103">
        <f>SUMIFS('GSTR-1 Paste data'!U:U,'GSTR-1 Paste data'!$A:$A,$A60,'GSTR-1 Paste data'!$B:$B,'GSTR-1'!$B60)</f>
        <v>0</v>
      </c>
      <c r="S60" s="103">
        <f>SUMIFS('GSTR-1 Paste data'!V:V,'GSTR-1 Paste data'!$A:$A,$A60,'GSTR-1 Paste data'!$B:$B,'GSTR-1'!$B60)</f>
        <v>0</v>
      </c>
      <c r="T60" s="103">
        <f>SUMIFS('GSTR-1 Paste data'!W:W,'GSTR-1 Paste data'!$A:$A,$A60,'GSTR-1 Paste data'!$B:$B,'GSTR-1'!$B60)</f>
        <v>0</v>
      </c>
      <c r="U60" s="103">
        <f>SUMIFS('GSTR-1 Paste data'!X:X,'GSTR-1 Paste data'!$A:$A,$A60,'GSTR-1 Paste data'!$B:$B,'GSTR-1'!$B60)</f>
        <v>0</v>
      </c>
      <c r="V60" s="103">
        <f>SUMIFS('GSTR-1 Paste data'!Y:Y,'GSTR-1 Paste data'!$A:$A,$A60,'GSTR-1 Paste data'!$B:$B,'GSTR-1'!$B60)</f>
        <v>0</v>
      </c>
      <c r="W60" s="103">
        <f>SUMIFS('GSTR-1 Paste data'!Z:Z,'GSTR-1 Paste data'!$A:$A,$A60,'GSTR-1 Paste data'!$B:$B,'GSTR-1'!$B60)</f>
        <v>0</v>
      </c>
      <c r="X60" s="116">
        <f>ROUND(SUM(C60:K60),2)</f>
        <v>1442422.61</v>
      </c>
      <c r="Y60" s="116">
        <f>ROUND(SUM(L60:W60),2)</f>
        <v>0</v>
      </c>
      <c r="Z60" s="116">
        <f>ROUND(SUM(C60:W60),2)</f>
        <v>1442422.61</v>
      </c>
    </row>
    <row r="61" spans="1:26" s="14" customFormat="1" ht="15.75" hidden="1" thickBot="1" x14ac:dyDescent="0.35">
      <c r="A61" s="259" t="str">
        <f>A60</f>
        <v>B2CS</v>
      </c>
      <c r="B61" s="115" t="s">
        <v>20</v>
      </c>
      <c r="C61" s="26">
        <f>SUMIFS('GSTR-1 Paste data'!F:F,'GSTR-1 Paste data'!$A:$A,$A61,'GSTR-1 Paste data'!$B:$B,'GSTR-1'!$B61)</f>
        <v>0</v>
      </c>
      <c r="D61" s="26">
        <f>SUMIFS('GSTR-1 Paste data'!G:G,'GSTR-1 Paste data'!$A:$A,$A61,'GSTR-1 Paste data'!$B:$B,'GSTR-1'!$B61)</f>
        <v>88482.82</v>
      </c>
      <c r="E61" s="26">
        <f>SUMIFS('GSTR-1 Paste data'!H:H,'GSTR-1 Paste data'!$A:$A,$A61,'GSTR-1 Paste data'!$B:$B,'GSTR-1'!$B61)</f>
        <v>15068.26</v>
      </c>
      <c r="F61" s="26">
        <f>SUMIFS('GSTR-1 Paste data'!I:I,'GSTR-1 Paste data'!$A:$A,$A61,'GSTR-1 Paste data'!$B:$B,'GSTR-1'!$B61)</f>
        <v>631530.68000000005</v>
      </c>
      <c r="G61" s="26">
        <f>SUMIFS('GSTR-1 Paste data'!J:J,'GSTR-1 Paste data'!$A:$A,$A61,'GSTR-1 Paste data'!$B:$B,'GSTR-1'!$B61)</f>
        <v>152679.9</v>
      </c>
      <c r="H61" s="26">
        <f>SUMIFS('GSTR-1 Paste data'!K:K,'GSTR-1 Paste data'!$A:$A,$A61,'GSTR-1 Paste data'!$B:$B,'GSTR-1'!$B61)</f>
        <v>330175.15000000002</v>
      </c>
      <c r="I61" s="26">
        <f>SUMIFS('GSTR-1 Paste data'!L:L,'GSTR-1 Paste data'!$A:$A,$A61,'GSTR-1 Paste data'!$B:$B,'GSTR-1'!$B61)</f>
        <v>117998.73</v>
      </c>
      <c r="J61" s="26">
        <f>SUMIFS('GSTR-1 Paste data'!M:M,'GSTR-1 Paste data'!$A:$A,$A61,'GSTR-1 Paste data'!$B:$B,'GSTR-1'!$B61)</f>
        <v>83204.73</v>
      </c>
      <c r="K61" s="103">
        <f>SUMIFS('GSTR-1 Paste data'!N:N,'GSTR-1 Paste data'!$A:$A,$A61,'GSTR-1 Paste data'!$B:$B,'GSTR-1'!$B61)</f>
        <v>23282.34</v>
      </c>
      <c r="L61" s="103">
        <f>SUMIFS('GSTR-1 Paste data'!O:O,'GSTR-1 Paste data'!$A:$A,$A61,'GSTR-1 Paste data'!$B:$B,'GSTR-1'!$B61)</f>
        <v>0</v>
      </c>
      <c r="M61" s="103">
        <f>SUMIFS('GSTR-1 Paste data'!P:P,'GSTR-1 Paste data'!$A:$A,$A61,'GSTR-1 Paste data'!$B:$B,'GSTR-1'!$B61)</f>
        <v>0</v>
      </c>
      <c r="N61" s="103">
        <f>SUMIFS('GSTR-1 Paste data'!Q:Q,'GSTR-1 Paste data'!$A:$A,$A61,'GSTR-1 Paste data'!$B:$B,'GSTR-1'!$B61)</f>
        <v>0</v>
      </c>
      <c r="O61" s="103">
        <f>SUMIFS('GSTR-1 Paste data'!R:R,'GSTR-1 Paste data'!$A:$A,$A61,'GSTR-1 Paste data'!$B:$B,'GSTR-1'!$B61)</f>
        <v>0</v>
      </c>
      <c r="P61" s="103">
        <f>SUMIFS('GSTR-1 Paste data'!S:S,'GSTR-1 Paste data'!$A:$A,$A61,'GSTR-1 Paste data'!$B:$B,'GSTR-1'!$B61)</f>
        <v>0</v>
      </c>
      <c r="Q61" s="103">
        <f>SUMIFS('GSTR-1 Paste data'!T:T,'GSTR-1 Paste data'!$A:$A,$A61,'GSTR-1 Paste data'!$B:$B,'GSTR-1'!$B61)</f>
        <v>0</v>
      </c>
      <c r="R61" s="103">
        <f>SUMIFS('GSTR-1 Paste data'!U:U,'GSTR-1 Paste data'!$A:$A,$A61,'GSTR-1 Paste data'!$B:$B,'GSTR-1'!$B61)</f>
        <v>0</v>
      </c>
      <c r="S61" s="103">
        <f>SUMIFS('GSTR-1 Paste data'!V:V,'GSTR-1 Paste data'!$A:$A,$A61,'GSTR-1 Paste data'!$B:$B,'GSTR-1'!$B61)</f>
        <v>0</v>
      </c>
      <c r="T61" s="103">
        <f>SUMIFS('GSTR-1 Paste data'!W:W,'GSTR-1 Paste data'!$A:$A,$A61,'GSTR-1 Paste data'!$B:$B,'GSTR-1'!$B61)</f>
        <v>0</v>
      </c>
      <c r="U61" s="103">
        <f>SUMIFS('GSTR-1 Paste data'!X:X,'GSTR-1 Paste data'!$A:$A,$A61,'GSTR-1 Paste data'!$B:$B,'GSTR-1'!$B61)</f>
        <v>0</v>
      </c>
      <c r="V61" s="103">
        <f>SUMIFS('GSTR-1 Paste data'!Y:Y,'GSTR-1 Paste data'!$A:$A,$A61,'GSTR-1 Paste data'!$B:$B,'GSTR-1'!$B61)</f>
        <v>0</v>
      </c>
      <c r="W61" s="103">
        <f>SUMIFS('GSTR-1 Paste data'!Z:Z,'GSTR-1 Paste data'!$A:$A,$A61,'GSTR-1 Paste data'!$B:$B,'GSTR-1'!$B61)</f>
        <v>0</v>
      </c>
      <c r="X61" s="116">
        <f>ROUND(SUM(C61:K61),2)</f>
        <v>1442422.61</v>
      </c>
      <c r="Y61" s="116">
        <f>ROUND(SUM(L61:W61),2)</f>
        <v>0</v>
      </c>
      <c r="Z61" s="116">
        <f>ROUND(SUM(C61:W61),2)</f>
        <v>1442422.61</v>
      </c>
    </row>
    <row r="62" spans="1:26" s="14" customFormat="1" ht="15.75" hidden="1" thickBot="1" x14ac:dyDescent="0.35">
      <c r="A62" s="259" t="str">
        <f>A61</f>
        <v>B2CS</v>
      </c>
      <c r="B62" s="119" t="s">
        <v>36</v>
      </c>
      <c r="C62" s="120">
        <f>SUMIFS('GSTR-1 Paste data'!F:F,'GSTR-1 Paste data'!$A:$A,$A62,'GSTR-1 Paste data'!$B:$B,'GSTR-1'!$B62)</f>
        <v>0</v>
      </c>
      <c r="D62" s="120">
        <f>SUMIFS('GSTR-1 Paste data'!G:G,'GSTR-1 Paste data'!$A:$A,$A62,'GSTR-1 Paste data'!$B:$B,'GSTR-1'!$B62)</f>
        <v>0</v>
      </c>
      <c r="E62" s="120">
        <f>SUMIFS('GSTR-1 Paste data'!H:H,'GSTR-1 Paste data'!$A:$A,$A62,'GSTR-1 Paste data'!$B:$B,'GSTR-1'!$B62)</f>
        <v>0</v>
      </c>
      <c r="F62" s="120">
        <f>SUMIFS('GSTR-1 Paste data'!I:I,'GSTR-1 Paste data'!$A:$A,$A62,'GSTR-1 Paste data'!$B:$B,'GSTR-1'!$B62)</f>
        <v>0</v>
      </c>
      <c r="G62" s="120">
        <f>SUMIFS('GSTR-1 Paste data'!J:J,'GSTR-1 Paste data'!$A:$A,$A62,'GSTR-1 Paste data'!$B:$B,'GSTR-1'!$B62)</f>
        <v>0</v>
      </c>
      <c r="H62" s="120">
        <f>SUMIFS('GSTR-1 Paste data'!K:K,'GSTR-1 Paste data'!$A:$A,$A62,'GSTR-1 Paste data'!$B:$B,'GSTR-1'!$B62)</f>
        <v>0</v>
      </c>
      <c r="I62" s="120">
        <f>SUMIFS('GSTR-1 Paste data'!L:L,'GSTR-1 Paste data'!$A:$A,$A62,'GSTR-1 Paste data'!$B:$B,'GSTR-1'!$B62)</f>
        <v>0</v>
      </c>
      <c r="J62" s="120">
        <f>SUMIFS('GSTR-1 Paste data'!M:M,'GSTR-1 Paste data'!$A:$A,$A62,'GSTR-1 Paste data'!$B:$B,'GSTR-1'!$B62)</f>
        <v>0</v>
      </c>
      <c r="K62" s="121">
        <f>SUMIFS('GSTR-1 Paste data'!N:N,'GSTR-1 Paste data'!$A:$A,$A62,'GSTR-1 Paste data'!$B:$B,'GSTR-1'!$B62)</f>
        <v>0</v>
      </c>
      <c r="L62" s="121">
        <f>SUMIFS('GSTR-1 Paste data'!O:O,'GSTR-1 Paste data'!$A:$A,$A62,'GSTR-1 Paste data'!$B:$B,'GSTR-1'!$B62)</f>
        <v>0</v>
      </c>
      <c r="M62" s="121">
        <f>SUMIFS('GSTR-1 Paste data'!P:P,'GSTR-1 Paste data'!$A:$A,$A62,'GSTR-1 Paste data'!$B:$B,'GSTR-1'!$B62)</f>
        <v>0</v>
      </c>
      <c r="N62" s="121">
        <f>SUMIFS('GSTR-1 Paste data'!Q:Q,'GSTR-1 Paste data'!$A:$A,$A62,'GSTR-1 Paste data'!$B:$B,'GSTR-1'!$B62)</f>
        <v>0</v>
      </c>
      <c r="O62" s="121">
        <f>SUMIFS('GSTR-1 Paste data'!R:R,'GSTR-1 Paste data'!$A:$A,$A62,'GSTR-1 Paste data'!$B:$B,'GSTR-1'!$B62)</f>
        <v>0</v>
      </c>
      <c r="P62" s="121">
        <f>SUMIFS('GSTR-1 Paste data'!S:S,'GSTR-1 Paste data'!$A:$A,$A62,'GSTR-1 Paste data'!$B:$B,'GSTR-1'!$B62)</f>
        <v>0</v>
      </c>
      <c r="Q62" s="121">
        <f>SUMIFS('GSTR-1 Paste data'!T:T,'GSTR-1 Paste data'!$A:$A,$A62,'GSTR-1 Paste data'!$B:$B,'GSTR-1'!$B62)</f>
        <v>0</v>
      </c>
      <c r="R62" s="121">
        <f>SUMIFS('GSTR-1 Paste data'!U:U,'GSTR-1 Paste data'!$A:$A,$A62,'GSTR-1 Paste data'!$B:$B,'GSTR-1'!$B62)</f>
        <v>0</v>
      </c>
      <c r="S62" s="121">
        <f>SUMIFS('GSTR-1 Paste data'!V:V,'GSTR-1 Paste data'!$A:$A,$A62,'GSTR-1 Paste data'!$B:$B,'GSTR-1'!$B62)</f>
        <v>0</v>
      </c>
      <c r="T62" s="121">
        <f>SUMIFS('GSTR-1 Paste data'!W:W,'GSTR-1 Paste data'!$A:$A,$A62,'GSTR-1 Paste data'!$B:$B,'GSTR-1'!$B62)</f>
        <v>0</v>
      </c>
      <c r="U62" s="121">
        <f>SUMIFS('GSTR-1 Paste data'!X:X,'GSTR-1 Paste data'!$A:$A,$A62,'GSTR-1 Paste data'!$B:$B,'GSTR-1'!$B62)</f>
        <v>0</v>
      </c>
      <c r="V62" s="121">
        <f>SUMIFS('GSTR-1 Paste data'!Y:Y,'GSTR-1 Paste data'!$A:$A,$A62,'GSTR-1 Paste data'!$B:$B,'GSTR-1'!$B62)</f>
        <v>0</v>
      </c>
      <c r="W62" s="121">
        <f>SUMIFS('GSTR-1 Paste data'!Z:Z,'GSTR-1 Paste data'!$A:$A,$A62,'GSTR-1 Paste data'!$B:$B,'GSTR-1'!$B62)</f>
        <v>0</v>
      </c>
      <c r="X62" s="122">
        <f>ROUND(SUM(C62:K62),2)</f>
        <v>0</v>
      </c>
      <c r="Y62" s="122">
        <f>ROUND(SUM(L62:W62),2)</f>
        <v>0</v>
      </c>
      <c r="Z62" s="122">
        <f>ROUND(SUM(C62:W62),2)</f>
        <v>0</v>
      </c>
    </row>
    <row r="63" spans="1:26" s="14" customFormat="1" ht="15.75" hidden="1" thickBot="1" x14ac:dyDescent="0.35">
      <c r="A63" s="259"/>
      <c r="B63" s="13"/>
      <c r="C63" s="26"/>
      <c r="D63" s="26"/>
      <c r="E63" s="26"/>
      <c r="F63" s="26"/>
      <c r="G63" s="26"/>
      <c r="H63" s="26"/>
      <c r="I63" s="26"/>
      <c r="J63" s="26"/>
      <c r="K63" s="103"/>
      <c r="L63" s="103"/>
      <c r="M63" s="103"/>
      <c r="N63" s="103"/>
      <c r="O63" s="103"/>
      <c r="P63" s="103"/>
      <c r="Q63" s="103"/>
      <c r="R63" s="103"/>
      <c r="S63" s="103"/>
      <c r="T63" s="103"/>
      <c r="U63" s="103"/>
      <c r="V63" s="103"/>
      <c r="W63" s="103"/>
      <c r="X63" s="102"/>
      <c r="Y63" s="102"/>
      <c r="Z63" s="102"/>
    </row>
    <row r="64" spans="1:26" s="14" customFormat="1" ht="15.75" hidden="1" thickBot="1" x14ac:dyDescent="0.3">
      <c r="A64" s="259" t="str">
        <f>B64</f>
        <v>Export with tax payment</v>
      </c>
      <c r="B64" s="112" t="s">
        <v>303</v>
      </c>
      <c r="C64" s="113"/>
      <c r="D64" s="113"/>
      <c r="E64" s="113"/>
      <c r="F64" s="113"/>
      <c r="G64" s="113"/>
      <c r="H64" s="113"/>
      <c r="I64" s="113"/>
      <c r="J64" s="113"/>
      <c r="K64" s="113"/>
      <c r="L64" s="113"/>
      <c r="M64" s="113"/>
      <c r="N64" s="113"/>
      <c r="O64" s="113"/>
      <c r="P64" s="113"/>
      <c r="Q64" s="113"/>
      <c r="R64" s="113"/>
      <c r="S64" s="113"/>
      <c r="T64" s="113"/>
      <c r="U64" s="113"/>
      <c r="V64" s="113"/>
      <c r="W64" s="113"/>
      <c r="X64" s="114"/>
      <c r="Y64" s="114"/>
      <c r="Z64" s="114"/>
    </row>
    <row r="65" spans="1:26" ht="15.75" hidden="1" thickBot="1" x14ac:dyDescent="0.35">
      <c r="A65" s="21" t="str">
        <f>A64</f>
        <v>Export with tax payment</v>
      </c>
      <c r="B65" s="115" t="s">
        <v>17</v>
      </c>
      <c r="C65" s="102">
        <f>SUMIFS('GSTR-1 Paste data'!F:F,'GSTR-1 Paste data'!$A:$A,$A65,'GSTR-1 Paste data'!$B:$B,'GSTR-1'!$B65)</f>
        <v>0</v>
      </c>
      <c r="D65" s="102">
        <f>SUMIFS('GSTR-1 Paste data'!G:G,'GSTR-1 Paste data'!$A:$A,$A65,'GSTR-1 Paste data'!$B:$B,'GSTR-1'!$B65)</f>
        <v>0</v>
      </c>
      <c r="E65" s="102">
        <f>SUMIFS('GSTR-1 Paste data'!H:H,'GSTR-1 Paste data'!$A:$A,$A65,'GSTR-1 Paste data'!$B:$B,'GSTR-1'!$B65)</f>
        <v>0</v>
      </c>
      <c r="F65" s="102">
        <f>SUMIFS('GSTR-1 Paste data'!I:I,'GSTR-1 Paste data'!$A:$A,$A65,'GSTR-1 Paste data'!$B:$B,'GSTR-1'!$B65)</f>
        <v>0</v>
      </c>
      <c r="G65" s="102">
        <f>SUMIFS('GSTR-1 Paste data'!J:J,'GSTR-1 Paste data'!$A:$A,$A65,'GSTR-1 Paste data'!$B:$B,'GSTR-1'!$B65)</f>
        <v>0</v>
      </c>
      <c r="H65" s="102">
        <f>SUMIFS('GSTR-1 Paste data'!K:K,'GSTR-1 Paste data'!$A:$A,$A65,'GSTR-1 Paste data'!$B:$B,'GSTR-1'!$B65)</f>
        <v>0</v>
      </c>
      <c r="I65" s="102">
        <f>SUMIFS('GSTR-1 Paste data'!L:L,'GSTR-1 Paste data'!$A:$A,$A65,'GSTR-1 Paste data'!$B:$B,'GSTR-1'!$B65)</f>
        <v>0</v>
      </c>
      <c r="J65" s="102">
        <f>SUMIFS('GSTR-1 Paste data'!M:M,'GSTR-1 Paste data'!$A:$A,$A65,'GSTR-1 Paste data'!$B:$B,'GSTR-1'!$B65)</f>
        <v>0</v>
      </c>
      <c r="K65" s="106">
        <f>SUMIFS('GSTR-1 Paste data'!N:N,'GSTR-1 Paste data'!$A:$A,$A65,'GSTR-1 Paste data'!$B:$B,'GSTR-1'!$B65)</f>
        <v>0</v>
      </c>
      <c r="L65" s="106">
        <f>SUMIFS('GSTR-1 Paste data'!O:O,'GSTR-1 Paste data'!$A:$A,$A65,'GSTR-1 Paste data'!$B:$B,'GSTR-1'!$B65)</f>
        <v>0</v>
      </c>
      <c r="M65" s="106">
        <f>SUMIFS('GSTR-1 Paste data'!P:P,'GSTR-1 Paste data'!$A:$A,$A65,'GSTR-1 Paste data'!$B:$B,'GSTR-1'!$B65)</f>
        <v>0</v>
      </c>
      <c r="N65" s="106">
        <f>SUMIFS('GSTR-1 Paste data'!Q:Q,'GSTR-1 Paste data'!$A:$A,$A65,'GSTR-1 Paste data'!$B:$B,'GSTR-1'!$B65)</f>
        <v>0</v>
      </c>
      <c r="O65" s="106">
        <f>SUMIFS('GSTR-1 Paste data'!R:R,'GSTR-1 Paste data'!$A:$A,$A65,'GSTR-1 Paste data'!$B:$B,'GSTR-1'!$B65)</f>
        <v>0</v>
      </c>
      <c r="P65" s="106">
        <f>SUMIFS('GSTR-1 Paste data'!S:S,'GSTR-1 Paste data'!$A:$A,$A65,'GSTR-1 Paste data'!$B:$B,'GSTR-1'!$B65)</f>
        <v>0</v>
      </c>
      <c r="Q65" s="106">
        <f>SUMIFS('GSTR-1 Paste data'!T:T,'GSTR-1 Paste data'!$A:$A,$A65,'GSTR-1 Paste data'!$B:$B,'GSTR-1'!$B65)</f>
        <v>0</v>
      </c>
      <c r="R65" s="106">
        <f>SUMIFS('GSTR-1 Paste data'!U:U,'GSTR-1 Paste data'!$A:$A,$A65,'GSTR-1 Paste data'!$B:$B,'GSTR-1'!$B65)</f>
        <v>0</v>
      </c>
      <c r="S65" s="106">
        <f>SUMIFS('GSTR-1 Paste data'!V:V,'GSTR-1 Paste data'!$A:$A,$A65,'GSTR-1 Paste data'!$B:$B,'GSTR-1'!$B65)</f>
        <v>0</v>
      </c>
      <c r="T65" s="106">
        <f>SUMIFS('GSTR-1 Paste data'!W:W,'GSTR-1 Paste data'!$A:$A,$A65,'GSTR-1 Paste data'!$B:$B,'GSTR-1'!$B65)</f>
        <v>0</v>
      </c>
      <c r="U65" s="106">
        <f>SUMIFS('GSTR-1 Paste data'!X:X,'GSTR-1 Paste data'!$A:$A,$A65,'GSTR-1 Paste data'!$B:$B,'GSTR-1'!$B65)</f>
        <v>0</v>
      </c>
      <c r="V65" s="106">
        <f>SUMIFS('GSTR-1 Paste data'!Y:Y,'GSTR-1 Paste data'!$A:$A,$A65,'GSTR-1 Paste data'!$B:$B,'GSTR-1'!$B65)</f>
        <v>0</v>
      </c>
      <c r="W65" s="106">
        <f>SUMIFS('GSTR-1 Paste data'!Z:Z,'GSTR-1 Paste data'!$A:$A,$A65,'GSTR-1 Paste data'!$B:$B,'GSTR-1'!$B65)</f>
        <v>0</v>
      </c>
      <c r="X65" s="116">
        <f>ROUND(SUM(C65:K65),2)</f>
        <v>0</v>
      </c>
      <c r="Y65" s="116">
        <f>ROUND(SUM(L65:W65),2)</f>
        <v>0</v>
      </c>
      <c r="Z65" s="116">
        <f>ROUND(SUM(C65:W65),2)</f>
        <v>0</v>
      </c>
    </row>
    <row r="66" spans="1:26" ht="15.75" hidden="1" thickBot="1" x14ac:dyDescent="0.35">
      <c r="A66" s="21" t="str">
        <f>A65</f>
        <v>Export with tax payment</v>
      </c>
      <c r="B66" s="115" t="s">
        <v>18</v>
      </c>
      <c r="C66" s="26">
        <f>SUMIFS('GSTR-1 Paste data'!F:F,'GSTR-1 Paste data'!$A:$A,$A66,'GSTR-1 Paste data'!$B:$B,'GSTR-1'!$B66)</f>
        <v>0</v>
      </c>
      <c r="D66" s="26">
        <f>SUMIFS('GSTR-1 Paste data'!G:G,'GSTR-1 Paste data'!$A:$A,$A66,'GSTR-1 Paste data'!$B:$B,'GSTR-1'!$B66)</f>
        <v>0</v>
      </c>
      <c r="E66" s="26">
        <f>SUMIFS('GSTR-1 Paste data'!H:H,'GSTR-1 Paste data'!$A:$A,$A66,'GSTR-1 Paste data'!$B:$B,'GSTR-1'!$B66)</f>
        <v>0</v>
      </c>
      <c r="F66" s="26">
        <f>SUMIFS('GSTR-1 Paste data'!I:I,'GSTR-1 Paste data'!$A:$A,$A66,'GSTR-1 Paste data'!$B:$B,'GSTR-1'!$B66)</f>
        <v>0</v>
      </c>
      <c r="G66" s="26">
        <f>SUMIFS('GSTR-1 Paste data'!J:J,'GSTR-1 Paste data'!$A:$A,$A66,'GSTR-1 Paste data'!$B:$B,'GSTR-1'!$B66)</f>
        <v>0</v>
      </c>
      <c r="H66" s="26">
        <f>SUMIFS('GSTR-1 Paste data'!K:K,'GSTR-1 Paste data'!$A:$A,$A66,'GSTR-1 Paste data'!$B:$B,'GSTR-1'!$B66)</f>
        <v>0</v>
      </c>
      <c r="I66" s="26">
        <f>SUMIFS('GSTR-1 Paste data'!L:L,'GSTR-1 Paste data'!$A:$A,$A66,'GSTR-1 Paste data'!$B:$B,'GSTR-1'!$B66)</f>
        <v>0</v>
      </c>
      <c r="J66" s="26">
        <f>SUMIFS('GSTR-1 Paste data'!M:M,'GSTR-1 Paste data'!$A:$A,$A66,'GSTR-1 Paste data'!$B:$B,'GSTR-1'!$B66)</f>
        <v>0</v>
      </c>
      <c r="K66" s="103">
        <f>SUMIFS('GSTR-1 Paste data'!N:N,'GSTR-1 Paste data'!$A:$A,$A66,'GSTR-1 Paste data'!$B:$B,'GSTR-1'!$B66)</f>
        <v>0</v>
      </c>
      <c r="L66" s="103">
        <f>SUMIFS('GSTR-1 Paste data'!O:O,'GSTR-1 Paste data'!$A:$A,$A66,'GSTR-1 Paste data'!$B:$B,'GSTR-1'!$B66)</f>
        <v>0</v>
      </c>
      <c r="M66" s="103">
        <f>SUMIFS('GSTR-1 Paste data'!P:P,'GSTR-1 Paste data'!$A:$A,$A66,'GSTR-1 Paste data'!$B:$B,'GSTR-1'!$B66)</f>
        <v>0</v>
      </c>
      <c r="N66" s="103">
        <f>SUMIFS('GSTR-1 Paste data'!Q:Q,'GSTR-1 Paste data'!$A:$A,$A66,'GSTR-1 Paste data'!$B:$B,'GSTR-1'!$B66)</f>
        <v>0</v>
      </c>
      <c r="O66" s="103">
        <f>SUMIFS('GSTR-1 Paste data'!R:R,'GSTR-1 Paste data'!$A:$A,$A66,'GSTR-1 Paste data'!$B:$B,'GSTR-1'!$B66)</f>
        <v>0</v>
      </c>
      <c r="P66" s="103">
        <f>SUMIFS('GSTR-1 Paste data'!S:S,'GSTR-1 Paste data'!$A:$A,$A66,'GSTR-1 Paste data'!$B:$B,'GSTR-1'!$B66)</f>
        <v>0</v>
      </c>
      <c r="Q66" s="103">
        <f>SUMIFS('GSTR-1 Paste data'!T:T,'GSTR-1 Paste data'!$A:$A,$A66,'GSTR-1 Paste data'!$B:$B,'GSTR-1'!$B66)</f>
        <v>0</v>
      </c>
      <c r="R66" s="103">
        <f>SUMIFS('GSTR-1 Paste data'!U:U,'GSTR-1 Paste data'!$A:$A,$A66,'GSTR-1 Paste data'!$B:$B,'GSTR-1'!$B66)</f>
        <v>0</v>
      </c>
      <c r="S66" s="103">
        <f>SUMIFS('GSTR-1 Paste data'!V:V,'GSTR-1 Paste data'!$A:$A,$A66,'GSTR-1 Paste data'!$B:$B,'GSTR-1'!$B66)</f>
        <v>0</v>
      </c>
      <c r="T66" s="103">
        <f>SUMIFS('GSTR-1 Paste data'!W:W,'GSTR-1 Paste data'!$A:$A,$A66,'GSTR-1 Paste data'!$B:$B,'GSTR-1'!$B66)</f>
        <v>0</v>
      </c>
      <c r="U66" s="103">
        <f>SUMIFS('GSTR-1 Paste data'!X:X,'GSTR-1 Paste data'!$A:$A,$A66,'GSTR-1 Paste data'!$B:$B,'GSTR-1'!$B66)</f>
        <v>0</v>
      </c>
      <c r="V66" s="103">
        <f>SUMIFS('GSTR-1 Paste data'!Y:Y,'GSTR-1 Paste data'!$A:$A,$A66,'GSTR-1 Paste data'!$B:$B,'GSTR-1'!$B66)</f>
        <v>0</v>
      </c>
      <c r="W66" s="103">
        <f>SUMIFS('GSTR-1 Paste data'!Z:Z,'GSTR-1 Paste data'!$A:$A,$A66,'GSTR-1 Paste data'!$B:$B,'GSTR-1'!$B66)</f>
        <v>0</v>
      </c>
      <c r="X66" s="116">
        <f>ROUND(SUM(C66:K66),2)</f>
        <v>0</v>
      </c>
      <c r="Y66" s="116">
        <f>ROUND(SUM(L66:W66),2)</f>
        <v>0</v>
      </c>
      <c r="Z66" s="116">
        <f>ROUND(SUM(C66:W66),2)</f>
        <v>0</v>
      </c>
    </row>
    <row r="67" spans="1:26" ht="15.75" hidden="1" thickBot="1" x14ac:dyDescent="0.35">
      <c r="A67" s="21" t="str">
        <f>A66</f>
        <v>Export with tax payment</v>
      </c>
      <c r="B67" s="115" t="s">
        <v>36</v>
      </c>
      <c r="C67" s="26">
        <f>SUMIFS('GSTR-1 Paste data'!F:F,'GSTR-1 Paste data'!$A:$A,$A67,'GSTR-1 Paste data'!$B:$B,'GSTR-1'!$B67)</f>
        <v>0</v>
      </c>
      <c r="D67" s="26">
        <f>SUMIFS('GSTR-1 Paste data'!G:G,'GSTR-1 Paste data'!$A:$A,$A67,'GSTR-1 Paste data'!$B:$B,'GSTR-1'!$B67)</f>
        <v>0</v>
      </c>
      <c r="E67" s="26">
        <f>SUMIFS('GSTR-1 Paste data'!H:H,'GSTR-1 Paste data'!$A:$A,$A67,'GSTR-1 Paste data'!$B:$B,'GSTR-1'!$B67)</f>
        <v>0</v>
      </c>
      <c r="F67" s="26">
        <f>SUMIFS('GSTR-1 Paste data'!I:I,'GSTR-1 Paste data'!$A:$A,$A67,'GSTR-1 Paste data'!$B:$B,'GSTR-1'!$B67)</f>
        <v>0</v>
      </c>
      <c r="G67" s="26">
        <f>SUMIFS('GSTR-1 Paste data'!J:J,'GSTR-1 Paste data'!$A:$A,$A67,'GSTR-1 Paste data'!$B:$B,'GSTR-1'!$B67)</f>
        <v>0</v>
      </c>
      <c r="H67" s="26">
        <f>SUMIFS('GSTR-1 Paste data'!K:K,'GSTR-1 Paste data'!$A:$A,$A67,'GSTR-1 Paste data'!$B:$B,'GSTR-1'!$B67)</f>
        <v>0</v>
      </c>
      <c r="I67" s="26">
        <f>SUMIFS('GSTR-1 Paste data'!L:L,'GSTR-1 Paste data'!$A:$A,$A67,'GSTR-1 Paste data'!$B:$B,'GSTR-1'!$B67)</f>
        <v>0</v>
      </c>
      <c r="J67" s="26">
        <f>SUMIFS('GSTR-1 Paste data'!M:M,'GSTR-1 Paste data'!$A:$A,$A67,'GSTR-1 Paste data'!$B:$B,'GSTR-1'!$B67)</f>
        <v>0</v>
      </c>
      <c r="K67" s="103">
        <f>SUMIFS('GSTR-1 Paste data'!N:N,'GSTR-1 Paste data'!$A:$A,$A67,'GSTR-1 Paste data'!$B:$B,'GSTR-1'!$B67)</f>
        <v>0</v>
      </c>
      <c r="L67" s="103">
        <f>SUMIFS('GSTR-1 Paste data'!O:O,'GSTR-1 Paste data'!$A:$A,$A67,'GSTR-1 Paste data'!$B:$B,'GSTR-1'!$B67)</f>
        <v>0</v>
      </c>
      <c r="M67" s="103">
        <f>SUMIFS('GSTR-1 Paste data'!P:P,'GSTR-1 Paste data'!$A:$A,$A67,'GSTR-1 Paste data'!$B:$B,'GSTR-1'!$B67)</f>
        <v>0</v>
      </c>
      <c r="N67" s="103">
        <f>SUMIFS('GSTR-1 Paste data'!Q:Q,'GSTR-1 Paste data'!$A:$A,$A67,'GSTR-1 Paste data'!$B:$B,'GSTR-1'!$B67)</f>
        <v>0</v>
      </c>
      <c r="O67" s="103">
        <f>SUMIFS('GSTR-1 Paste data'!R:R,'GSTR-1 Paste data'!$A:$A,$A67,'GSTR-1 Paste data'!$B:$B,'GSTR-1'!$B67)</f>
        <v>0</v>
      </c>
      <c r="P67" s="103">
        <f>SUMIFS('GSTR-1 Paste data'!S:S,'GSTR-1 Paste data'!$A:$A,$A67,'GSTR-1 Paste data'!$B:$B,'GSTR-1'!$B67)</f>
        <v>0</v>
      </c>
      <c r="Q67" s="103">
        <f>SUMIFS('GSTR-1 Paste data'!T:T,'GSTR-1 Paste data'!$A:$A,$A67,'GSTR-1 Paste data'!$B:$B,'GSTR-1'!$B67)</f>
        <v>0</v>
      </c>
      <c r="R67" s="103">
        <f>SUMIFS('GSTR-1 Paste data'!U:U,'GSTR-1 Paste data'!$A:$A,$A67,'GSTR-1 Paste data'!$B:$B,'GSTR-1'!$B67)</f>
        <v>0</v>
      </c>
      <c r="S67" s="103">
        <f>SUMIFS('GSTR-1 Paste data'!V:V,'GSTR-1 Paste data'!$A:$A,$A67,'GSTR-1 Paste data'!$B:$B,'GSTR-1'!$B67)</f>
        <v>0</v>
      </c>
      <c r="T67" s="103">
        <f>SUMIFS('GSTR-1 Paste data'!W:W,'GSTR-1 Paste data'!$A:$A,$A67,'GSTR-1 Paste data'!$B:$B,'GSTR-1'!$B67)</f>
        <v>0</v>
      </c>
      <c r="U67" s="103">
        <f>SUMIFS('GSTR-1 Paste data'!X:X,'GSTR-1 Paste data'!$A:$A,$A67,'GSTR-1 Paste data'!$B:$B,'GSTR-1'!$B67)</f>
        <v>0</v>
      </c>
      <c r="V67" s="103">
        <f>SUMIFS('GSTR-1 Paste data'!Y:Y,'GSTR-1 Paste data'!$A:$A,$A67,'GSTR-1 Paste data'!$B:$B,'GSTR-1'!$B67)</f>
        <v>0</v>
      </c>
      <c r="W67" s="103">
        <f>SUMIFS('GSTR-1 Paste data'!Z:Z,'GSTR-1 Paste data'!$A:$A,$A67,'GSTR-1 Paste data'!$B:$B,'GSTR-1'!$B67)</f>
        <v>0</v>
      </c>
      <c r="X67" s="116">
        <f>ROUND(SUM(C67:K67),2)</f>
        <v>0</v>
      </c>
      <c r="Y67" s="116">
        <f>ROUND(SUM(L67:W67),2)</f>
        <v>0</v>
      </c>
      <c r="Z67" s="116">
        <f>ROUND(SUM(C67:W67),2)</f>
        <v>0</v>
      </c>
    </row>
    <row r="68" spans="1:26" ht="15.75" hidden="1" thickBot="1" x14ac:dyDescent="0.35">
      <c r="B68" s="115"/>
      <c r="C68" s="26"/>
      <c r="D68" s="26"/>
      <c r="E68" s="26"/>
      <c r="F68" s="26"/>
      <c r="G68" s="26"/>
      <c r="H68" s="26"/>
      <c r="I68" s="26"/>
      <c r="J68" s="26"/>
      <c r="X68" s="116"/>
      <c r="Y68" s="116"/>
      <c r="Z68" s="116"/>
    </row>
    <row r="69" spans="1:26" s="14" customFormat="1" ht="15.75" hidden="1" thickBot="1" x14ac:dyDescent="0.3">
      <c r="A69" s="259" t="str">
        <f>B69</f>
        <v>Export without tax payment</v>
      </c>
      <c r="B69" s="117" t="s">
        <v>32</v>
      </c>
      <c r="C69" s="110"/>
      <c r="D69" s="110"/>
      <c r="E69" s="110"/>
      <c r="F69" s="110"/>
      <c r="G69" s="110"/>
      <c r="H69" s="110"/>
      <c r="I69" s="110"/>
      <c r="J69" s="110"/>
      <c r="K69" s="110"/>
      <c r="L69" s="110"/>
      <c r="M69" s="110"/>
      <c r="N69" s="110"/>
      <c r="O69" s="110"/>
      <c r="P69" s="110"/>
      <c r="Q69" s="110"/>
      <c r="R69" s="110"/>
      <c r="S69" s="110"/>
      <c r="T69" s="110"/>
      <c r="U69" s="110"/>
      <c r="V69" s="110"/>
      <c r="W69" s="110"/>
      <c r="X69" s="118"/>
      <c r="Y69" s="118"/>
      <c r="Z69" s="118"/>
    </row>
    <row r="70" spans="1:26" ht="15.75" hidden="1" thickBot="1" x14ac:dyDescent="0.35">
      <c r="A70" s="21" t="str">
        <f>A69</f>
        <v>Export without tax payment</v>
      </c>
      <c r="B70" s="119" t="s">
        <v>17</v>
      </c>
      <c r="C70" s="157">
        <f>SUMIFS('GSTR-1 Paste data'!F:F,'GSTR-1 Paste data'!$A:$A,$A70,'GSTR-1 Paste data'!$B:$B,'GSTR-1'!$B70)</f>
        <v>552000</v>
      </c>
      <c r="D70" s="157">
        <f>SUMIFS('GSTR-1 Paste data'!G:G,'GSTR-1 Paste data'!$A:$A,$A70,'GSTR-1 Paste data'!$B:$B,'GSTR-1'!$B70)</f>
        <v>0</v>
      </c>
      <c r="E70" s="157">
        <f>SUMIFS('GSTR-1 Paste data'!H:H,'GSTR-1 Paste data'!$A:$A,$A70,'GSTR-1 Paste data'!$B:$B,'GSTR-1'!$B70)</f>
        <v>0</v>
      </c>
      <c r="F70" s="157">
        <f>SUMIFS('GSTR-1 Paste data'!I:I,'GSTR-1 Paste data'!$A:$A,$A70,'GSTR-1 Paste data'!$B:$B,'GSTR-1'!$B70)</f>
        <v>0</v>
      </c>
      <c r="G70" s="157">
        <f>SUMIFS('GSTR-1 Paste data'!J:J,'GSTR-1 Paste data'!$A:$A,$A70,'GSTR-1 Paste data'!$B:$B,'GSTR-1'!$B70)</f>
        <v>0</v>
      </c>
      <c r="H70" s="157">
        <f>SUMIFS('GSTR-1 Paste data'!K:K,'GSTR-1 Paste data'!$A:$A,$A70,'GSTR-1 Paste data'!$B:$B,'GSTR-1'!$B70)</f>
        <v>0</v>
      </c>
      <c r="I70" s="157">
        <f>SUMIFS('GSTR-1 Paste data'!L:L,'GSTR-1 Paste data'!$A:$A,$A70,'GSTR-1 Paste data'!$B:$B,'GSTR-1'!$B70)</f>
        <v>0</v>
      </c>
      <c r="J70" s="157">
        <f>SUMIFS('GSTR-1 Paste data'!M:M,'GSTR-1 Paste data'!$A:$A,$A70,'GSTR-1 Paste data'!$B:$B,'GSTR-1'!$B70)</f>
        <v>0</v>
      </c>
      <c r="K70" s="142">
        <f>SUMIFS('GSTR-1 Paste data'!N:N,'GSTR-1 Paste data'!$A:$A,$A70,'GSTR-1 Paste data'!$B:$B,'GSTR-1'!$B70)</f>
        <v>0</v>
      </c>
      <c r="L70" s="142">
        <f>SUMIFS('GSTR-1 Paste data'!O:O,'GSTR-1 Paste data'!$A:$A,$A70,'GSTR-1 Paste data'!$B:$B,'GSTR-1'!$B70)</f>
        <v>0</v>
      </c>
      <c r="M70" s="142">
        <f>SUMIFS('GSTR-1 Paste data'!P:P,'GSTR-1 Paste data'!$A:$A,$A70,'GSTR-1 Paste data'!$B:$B,'GSTR-1'!$B70)</f>
        <v>0</v>
      </c>
      <c r="N70" s="142">
        <f>SUMIFS('GSTR-1 Paste data'!Q:Q,'GSTR-1 Paste data'!$A:$A,$A70,'GSTR-1 Paste data'!$B:$B,'GSTR-1'!$B70)</f>
        <v>0</v>
      </c>
      <c r="O70" s="142">
        <f>SUMIFS('GSTR-1 Paste data'!R:R,'GSTR-1 Paste data'!$A:$A,$A70,'GSTR-1 Paste data'!$B:$B,'GSTR-1'!$B70)</f>
        <v>0</v>
      </c>
      <c r="P70" s="142">
        <f>SUMIFS('GSTR-1 Paste data'!S:S,'GSTR-1 Paste data'!$A:$A,$A70,'GSTR-1 Paste data'!$B:$B,'GSTR-1'!$B70)</f>
        <v>0</v>
      </c>
      <c r="Q70" s="142">
        <f>SUMIFS('GSTR-1 Paste data'!T:T,'GSTR-1 Paste data'!$A:$A,$A70,'GSTR-1 Paste data'!$B:$B,'GSTR-1'!$B70)</f>
        <v>0</v>
      </c>
      <c r="R70" s="142">
        <f>SUMIFS('GSTR-1 Paste data'!U:U,'GSTR-1 Paste data'!$A:$A,$A70,'GSTR-1 Paste data'!$B:$B,'GSTR-1'!$B70)</f>
        <v>0</v>
      </c>
      <c r="S70" s="142">
        <f>SUMIFS('GSTR-1 Paste data'!V:V,'GSTR-1 Paste data'!$A:$A,$A70,'GSTR-1 Paste data'!$B:$B,'GSTR-1'!$B70)</f>
        <v>0</v>
      </c>
      <c r="T70" s="142">
        <f>SUMIFS('GSTR-1 Paste data'!W:W,'GSTR-1 Paste data'!$A:$A,$A70,'GSTR-1 Paste data'!$B:$B,'GSTR-1'!$B70)</f>
        <v>0</v>
      </c>
      <c r="U70" s="142">
        <f>SUMIFS('GSTR-1 Paste data'!X:X,'GSTR-1 Paste data'!$A:$A,$A70,'GSTR-1 Paste data'!$B:$B,'GSTR-1'!$B70)</f>
        <v>0</v>
      </c>
      <c r="V70" s="142">
        <f>SUMIFS('GSTR-1 Paste data'!Y:Y,'GSTR-1 Paste data'!$A:$A,$A70,'GSTR-1 Paste data'!$B:$B,'GSTR-1'!$B70)</f>
        <v>0</v>
      </c>
      <c r="W70" s="142">
        <f>SUMIFS('GSTR-1 Paste data'!Z:Z,'GSTR-1 Paste data'!$A:$A,$A70,'GSTR-1 Paste data'!$B:$B,'GSTR-1'!$B70)</f>
        <v>0</v>
      </c>
      <c r="X70" s="122">
        <f>ROUND(SUM(C70:K70),2)</f>
        <v>552000</v>
      </c>
      <c r="Y70" s="122">
        <f>ROUND(SUM(L70:W70),2)</f>
        <v>0</v>
      </c>
      <c r="Z70" s="122">
        <f>ROUND(SUM(C70:W70),2)</f>
        <v>552000</v>
      </c>
    </row>
    <row r="71" spans="1:26" ht="15.75" hidden="1" thickBot="1" x14ac:dyDescent="0.35">
      <c r="B71" s="13"/>
      <c r="C71" s="102"/>
      <c r="D71" s="102"/>
      <c r="E71" s="102"/>
      <c r="F71" s="102"/>
      <c r="G71" s="102"/>
      <c r="H71" s="102"/>
      <c r="I71" s="102"/>
      <c r="J71" s="102"/>
      <c r="K71" s="106"/>
      <c r="L71" s="106"/>
      <c r="M71" s="106"/>
      <c r="N71" s="106"/>
      <c r="O71" s="106"/>
      <c r="P71" s="106"/>
      <c r="Q71" s="106"/>
      <c r="R71" s="106"/>
      <c r="S71" s="106"/>
      <c r="T71" s="106"/>
      <c r="U71" s="106"/>
      <c r="V71" s="106"/>
      <c r="W71" s="106"/>
      <c r="X71" s="102"/>
      <c r="Y71" s="102"/>
      <c r="Z71" s="102"/>
    </row>
    <row r="72" spans="1:26" s="14" customFormat="1" ht="15.75" hidden="1" thickBot="1" x14ac:dyDescent="0.3">
      <c r="A72" s="259" t="str">
        <f>B72</f>
        <v>Export with tax payment Amendments</v>
      </c>
      <c r="B72" s="204" t="s">
        <v>334</v>
      </c>
      <c r="C72" s="205"/>
      <c r="D72" s="205"/>
      <c r="E72" s="205"/>
      <c r="F72" s="205"/>
      <c r="G72" s="205"/>
      <c r="H72" s="205"/>
      <c r="I72" s="205"/>
      <c r="J72" s="205"/>
      <c r="K72" s="205"/>
      <c r="L72" s="205"/>
      <c r="M72" s="205"/>
      <c r="N72" s="205"/>
      <c r="O72" s="205"/>
      <c r="P72" s="205"/>
      <c r="Q72" s="205"/>
      <c r="R72" s="205"/>
      <c r="S72" s="205"/>
      <c r="T72" s="205"/>
      <c r="U72" s="205"/>
      <c r="V72" s="205"/>
      <c r="W72" s="205"/>
      <c r="X72" s="222"/>
      <c r="Y72" s="222"/>
      <c r="Z72" s="222"/>
    </row>
    <row r="73" spans="1:26" ht="15.75" hidden="1" thickBot="1" x14ac:dyDescent="0.35">
      <c r="A73" s="21" t="str">
        <f>A72</f>
        <v>Export with tax payment Amendments</v>
      </c>
      <c r="B73" s="115" t="s">
        <v>17</v>
      </c>
      <c r="C73" s="102">
        <f>SUMIFS('GSTR-1 Paste data'!F:F,'GSTR-1 Paste data'!$A:$A,$A73,'GSTR-1 Paste data'!$B:$B,'GSTR-1'!$B73)</f>
        <v>0</v>
      </c>
      <c r="D73" s="102">
        <f>SUMIFS('GSTR-1 Paste data'!G:G,'GSTR-1 Paste data'!$A:$A,$A73,'GSTR-1 Paste data'!$B:$B,'GSTR-1'!$B73)</f>
        <v>0</v>
      </c>
      <c r="E73" s="102">
        <f>SUMIFS('GSTR-1 Paste data'!H:H,'GSTR-1 Paste data'!$A:$A,$A73,'GSTR-1 Paste data'!$B:$B,'GSTR-1'!$B73)</f>
        <v>0</v>
      </c>
      <c r="F73" s="102">
        <f>SUMIFS('GSTR-1 Paste data'!I:I,'GSTR-1 Paste data'!$A:$A,$A73,'GSTR-1 Paste data'!$B:$B,'GSTR-1'!$B73)</f>
        <v>0</v>
      </c>
      <c r="G73" s="102">
        <f>SUMIFS('GSTR-1 Paste data'!J:J,'GSTR-1 Paste data'!$A:$A,$A73,'GSTR-1 Paste data'!$B:$B,'GSTR-1'!$B73)</f>
        <v>0</v>
      </c>
      <c r="H73" s="102">
        <f>SUMIFS('GSTR-1 Paste data'!K:K,'GSTR-1 Paste data'!$A:$A,$A73,'GSTR-1 Paste data'!$B:$B,'GSTR-1'!$B73)</f>
        <v>0</v>
      </c>
      <c r="I73" s="102">
        <f>SUMIFS('GSTR-1 Paste data'!L:L,'GSTR-1 Paste data'!$A:$A,$A73,'GSTR-1 Paste data'!$B:$B,'GSTR-1'!$B73)</f>
        <v>0</v>
      </c>
      <c r="J73" s="102">
        <f>SUMIFS('GSTR-1 Paste data'!M:M,'GSTR-1 Paste data'!$A:$A,$A73,'GSTR-1 Paste data'!$B:$B,'GSTR-1'!$B73)</f>
        <v>0</v>
      </c>
      <c r="K73" s="106">
        <f>SUMIFS('GSTR-1 Paste data'!N:N,'GSTR-1 Paste data'!$A:$A,$A73,'GSTR-1 Paste data'!$B:$B,'GSTR-1'!$B73)</f>
        <v>0</v>
      </c>
      <c r="L73" s="106">
        <f>SUMIFS('GSTR-1 Paste data'!O:O,'GSTR-1 Paste data'!$A:$A,$A73,'GSTR-1 Paste data'!$B:$B,'GSTR-1'!$B73)</f>
        <v>0</v>
      </c>
      <c r="M73" s="106">
        <f>SUMIFS('GSTR-1 Paste data'!P:P,'GSTR-1 Paste data'!$A:$A,$A73,'GSTR-1 Paste data'!$B:$B,'GSTR-1'!$B73)</f>
        <v>0</v>
      </c>
      <c r="N73" s="106">
        <f>SUMIFS('GSTR-1 Paste data'!Q:Q,'GSTR-1 Paste data'!$A:$A,$A73,'GSTR-1 Paste data'!$B:$B,'GSTR-1'!$B73)</f>
        <v>0</v>
      </c>
      <c r="O73" s="106">
        <f>SUMIFS('GSTR-1 Paste data'!R:R,'GSTR-1 Paste data'!$A:$A,$A73,'GSTR-1 Paste data'!$B:$B,'GSTR-1'!$B73)</f>
        <v>0</v>
      </c>
      <c r="P73" s="106">
        <f>SUMIFS('GSTR-1 Paste data'!S:S,'GSTR-1 Paste data'!$A:$A,$A73,'GSTR-1 Paste data'!$B:$B,'GSTR-1'!$B73)</f>
        <v>0</v>
      </c>
      <c r="Q73" s="106">
        <f>SUMIFS('GSTR-1 Paste data'!T:T,'GSTR-1 Paste data'!$A:$A,$A73,'GSTR-1 Paste data'!$B:$B,'GSTR-1'!$B73)</f>
        <v>0</v>
      </c>
      <c r="R73" s="106">
        <f>SUMIFS('GSTR-1 Paste data'!U:U,'GSTR-1 Paste data'!$A:$A,$A73,'GSTR-1 Paste data'!$B:$B,'GSTR-1'!$B73)</f>
        <v>0</v>
      </c>
      <c r="S73" s="106">
        <f>SUMIFS('GSTR-1 Paste data'!V:V,'GSTR-1 Paste data'!$A:$A,$A73,'GSTR-1 Paste data'!$B:$B,'GSTR-1'!$B73)</f>
        <v>0</v>
      </c>
      <c r="T73" s="106">
        <f>SUMIFS('GSTR-1 Paste data'!W:W,'GSTR-1 Paste data'!$A:$A,$A73,'GSTR-1 Paste data'!$B:$B,'GSTR-1'!$B73)</f>
        <v>0</v>
      </c>
      <c r="U73" s="106">
        <f>SUMIFS('GSTR-1 Paste data'!X:X,'GSTR-1 Paste data'!$A:$A,$A73,'GSTR-1 Paste data'!$B:$B,'GSTR-1'!$B73)</f>
        <v>0</v>
      </c>
      <c r="V73" s="106">
        <f>SUMIFS('GSTR-1 Paste data'!Y:Y,'GSTR-1 Paste data'!$A:$A,$A73,'GSTR-1 Paste data'!$B:$B,'GSTR-1'!$B73)</f>
        <v>0</v>
      </c>
      <c r="W73" s="106">
        <f>SUMIFS('GSTR-1 Paste data'!Z:Z,'GSTR-1 Paste data'!$A:$A,$A73,'GSTR-1 Paste data'!$B:$B,'GSTR-1'!$B73)</f>
        <v>0</v>
      </c>
      <c r="X73" s="130">
        <f>ROUND(SUM(C73:K73),2)</f>
        <v>0</v>
      </c>
      <c r="Y73" s="130">
        <f>ROUND(SUM(L73:W73),2)</f>
        <v>0</v>
      </c>
      <c r="Z73" s="130">
        <f>ROUND(SUM(C73:W73),2)</f>
        <v>0</v>
      </c>
    </row>
    <row r="74" spans="1:26" ht="15.75" hidden="1" thickBot="1" x14ac:dyDescent="0.35">
      <c r="A74" s="21" t="str">
        <f>A73</f>
        <v>Export with tax payment Amendments</v>
      </c>
      <c r="B74" s="115" t="s">
        <v>18</v>
      </c>
      <c r="C74" s="26">
        <f>SUMIFS('GSTR-1 Paste data'!F:F,'GSTR-1 Paste data'!$A:$A,$A74,'GSTR-1 Paste data'!$B:$B,'GSTR-1'!$B74)</f>
        <v>0</v>
      </c>
      <c r="D74" s="26">
        <f>SUMIFS('GSTR-1 Paste data'!G:G,'GSTR-1 Paste data'!$A:$A,$A74,'GSTR-1 Paste data'!$B:$B,'GSTR-1'!$B74)</f>
        <v>0</v>
      </c>
      <c r="E74" s="26">
        <f>SUMIFS('GSTR-1 Paste data'!H:H,'GSTR-1 Paste data'!$A:$A,$A74,'GSTR-1 Paste data'!$B:$B,'GSTR-1'!$B74)</f>
        <v>0</v>
      </c>
      <c r="F74" s="26">
        <f>SUMIFS('GSTR-1 Paste data'!I:I,'GSTR-1 Paste data'!$A:$A,$A74,'GSTR-1 Paste data'!$B:$B,'GSTR-1'!$B74)</f>
        <v>0</v>
      </c>
      <c r="G74" s="26">
        <f>SUMIFS('GSTR-1 Paste data'!J:J,'GSTR-1 Paste data'!$A:$A,$A74,'GSTR-1 Paste data'!$B:$B,'GSTR-1'!$B74)</f>
        <v>0</v>
      </c>
      <c r="H74" s="26">
        <f>SUMIFS('GSTR-1 Paste data'!K:K,'GSTR-1 Paste data'!$A:$A,$A74,'GSTR-1 Paste data'!$B:$B,'GSTR-1'!$B74)</f>
        <v>0</v>
      </c>
      <c r="I74" s="26">
        <f>SUMIFS('GSTR-1 Paste data'!L:L,'GSTR-1 Paste data'!$A:$A,$A74,'GSTR-1 Paste data'!$B:$B,'GSTR-1'!$B74)</f>
        <v>0</v>
      </c>
      <c r="J74" s="26">
        <f>SUMIFS('GSTR-1 Paste data'!M:M,'GSTR-1 Paste data'!$A:$A,$A74,'GSTR-1 Paste data'!$B:$B,'GSTR-1'!$B74)</f>
        <v>0</v>
      </c>
      <c r="K74" s="103">
        <f>SUMIFS('GSTR-1 Paste data'!N:N,'GSTR-1 Paste data'!$A:$A,$A74,'GSTR-1 Paste data'!$B:$B,'GSTR-1'!$B74)</f>
        <v>0</v>
      </c>
      <c r="L74" s="103">
        <f>SUMIFS('GSTR-1 Paste data'!O:O,'GSTR-1 Paste data'!$A:$A,$A74,'GSTR-1 Paste data'!$B:$B,'GSTR-1'!$B74)</f>
        <v>0</v>
      </c>
      <c r="M74" s="103">
        <f>SUMIFS('GSTR-1 Paste data'!P:P,'GSTR-1 Paste data'!$A:$A,$A74,'GSTR-1 Paste data'!$B:$B,'GSTR-1'!$B74)</f>
        <v>0</v>
      </c>
      <c r="N74" s="103">
        <f>SUMIFS('GSTR-1 Paste data'!Q:Q,'GSTR-1 Paste data'!$A:$A,$A74,'GSTR-1 Paste data'!$B:$B,'GSTR-1'!$B74)</f>
        <v>0</v>
      </c>
      <c r="O74" s="103">
        <f>SUMIFS('GSTR-1 Paste data'!R:R,'GSTR-1 Paste data'!$A:$A,$A74,'GSTR-1 Paste data'!$B:$B,'GSTR-1'!$B74)</f>
        <v>0</v>
      </c>
      <c r="P74" s="103">
        <f>SUMIFS('GSTR-1 Paste data'!S:S,'GSTR-1 Paste data'!$A:$A,$A74,'GSTR-1 Paste data'!$B:$B,'GSTR-1'!$B74)</f>
        <v>0</v>
      </c>
      <c r="Q74" s="103">
        <f>SUMIFS('GSTR-1 Paste data'!T:T,'GSTR-1 Paste data'!$A:$A,$A74,'GSTR-1 Paste data'!$B:$B,'GSTR-1'!$B74)</f>
        <v>0</v>
      </c>
      <c r="R74" s="103">
        <f>SUMIFS('GSTR-1 Paste data'!U:U,'GSTR-1 Paste data'!$A:$A,$A74,'GSTR-1 Paste data'!$B:$B,'GSTR-1'!$B74)</f>
        <v>0</v>
      </c>
      <c r="S74" s="103">
        <f>SUMIFS('GSTR-1 Paste data'!V:V,'GSTR-1 Paste data'!$A:$A,$A74,'GSTR-1 Paste data'!$B:$B,'GSTR-1'!$B74)</f>
        <v>0</v>
      </c>
      <c r="T74" s="103">
        <f>SUMIFS('GSTR-1 Paste data'!W:W,'GSTR-1 Paste data'!$A:$A,$A74,'GSTR-1 Paste data'!$B:$B,'GSTR-1'!$B74)</f>
        <v>0</v>
      </c>
      <c r="U74" s="103">
        <f>SUMIFS('GSTR-1 Paste data'!X:X,'GSTR-1 Paste data'!$A:$A,$A74,'GSTR-1 Paste data'!$B:$B,'GSTR-1'!$B74)</f>
        <v>0</v>
      </c>
      <c r="V74" s="103">
        <f>SUMIFS('GSTR-1 Paste data'!Y:Y,'GSTR-1 Paste data'!$A:$A,$A74,'GSTR-1 Paste data'!$B:$B,'GSTR-1'!$B74)</f>
        <v>0</v>
      </c>
      <c r="W74" s="103">
        <f>SUMIFS('GSTR-1 Paste data'!Z:Z,'GSTR-1 Paste data'!$A:$A,$A74,'GSTR-1 Paste data'!$B:$B,'GSTR-1'!$B74)</f>
        <v>0</v>
      </c>
      <c r="X74" s="130">
        <f>ROUND(SUM(C74:K74),2)</f>
        <v>0</v>
      </c>
      <c r="Y74" s="130">
        <f>ROUND(SUM(L74:W74),2)</f>
        <v>0</v>
      </c>
      <c r="Z74" s="130">
        <f>ROUND(SUM(C74:W74),2)</f>
        <v>0</v>
      </c>
    </row>
    <row r="75" spans="1:26" ht="15.75" hidden="1" thickBot="1" x14ac:dyDescent="0.35">
      <c r="A75" s="21" t="str">
        <f>A74</f>
        <v>Export with tax payment Amendments</v>
      </c>
      <c r="B75" s="115" t="s">
        <v>36</v>
      </c>
      <c r="C75" s="26">
        <f>SUMIFS('GSTR-1 Paste data'!F:F,'GSTR-1 Paste data'!$A:$A,$A75,'GSTR-1 Paste data'!$B:$B,'GSTR-1'!$B75)</f>
        <v>0</v>
      </c>
      <c r="D75" s="26">
        <f>SUMIFS('GSTR-1 Paste data'!G:G,'GSTR-1 Paste data'!$A:$A,$A75,'GSTR-1 Paste data'!$B:$B,'GSTR-1'!$B75)</f>
        <v>0</v>
      </c>
      <c r="E75" s="26">
        <f>SUMIFS('GSTR-1 Paste data'!H:H,'GSTR-1 Paste data'!$A:$A,$A75,'GSTR-1 Paste data'!$B:$B,'GSTR-1'!$B75)</f>
        <v>0</v>
      </c>
      <c r="F75" s="26">
        <f>SUMIFS('GSTR-1 Paste data'!I:I,'GSTR-1 Paste data'!$A:$A,$A75,'GSTR-1 Paste data'!$B:$B,'GSTR-1'!$B75)</f>
        <v>0</v>
      </c>
      <c r="G75" s="26">
        <f>SUMIFS('GSTR-1 Paste data'!J:J,'GSTR-1 Paste data'!$A:$A,$A75,'GSTR-1 Paste data'!$B:$B,'GSTR-1'!$B75)</f>
        <v>0</v>
      </c>
      <c r="H75" s="26">
        <f>SUMIFS('GSTR-1 Paste data'!K:K,'GSTR-1 Paste data'!$A:$A,$A75,'GSTR-1 Paste data'!$B:$B,'GSTR-1'!$B75)</f>
        <v>0</v>
      </c>
      <c r="I75" s="26">
        <f>SUMIFS('GSTR-1 Paste data'!L:L,'GSTR-1 Paste data'!$A:$A,$A75,'GSTR-1 Paste data'!$B:$B,'GSTR-1'!$B75)</f>
        <v>0</v>
      </c>
      <c r="J75" s="26">
        <f>SUMIFS('GSTR-1 Paste data'!M:M,'GSTR-1 Paste data'!$A:$A,$A75,'GSTR-1 Paste data'!$B:$B,'GSTR-1'!$B75)</f>
        <v>0</v>
      </c>
      <c r="K75" s="103">
        <f>SUMIFS('GSTR-1 Paste data'!N:N,'GSTR-1 Paste data'!$A:$A,$A75,'GSTR-1 Paste data'!$B:$B,'GSTR-1'!$B75)</f>
        <v>0</v>
      </c>
      <c r="L75" s="103">
        <f>SUMIFS('GSTR-1 Paste data'!O:O,'GSTR-1 Paste data'!$A:$A,$A75,'GSTR-1 Paste data'!$B:$B,'GSTR-1'!$B75)</f>
        <v>0</v>
      </c>
      <c r="M75" s="103">
        <f>SUMIFS('GSTR-1 Paste data'!P:P,'GSTR-1 Paste data'!$A:$A,$A75,'GSTR-1 Paste data'!$B:$B,'GSTR-1'!$B75)</f>
        <v>0</v>
      </c>
      <c r="N75" s="103">
        <f>SUMIFS('GSTR-1 Paste data'!Q:Q,'GSTR-1 Paste data'!$A:$A,$A75,'GSTR-1 Paste data'!$B:$B,'GSTR-1'!$B75)</f>
        <v>0</v>
      </c>
      <c r="O75" s="103">
        <f>SUMIFS('GSTR-1 Paste data'!R:R,'GSTR-1 Paste data'!$A:$A,$A75,'GSTR-1 Paste data'!$B:$B,'GSTR-1'!$B75)</f>
        <v>0</v>
      </c>
      <c r="P75" s="103">
        <f>SUMIFS('GSTR-1 Paste data'!S:S,'GSTR-1 Paste data'!$A:$A,$A75,'GSTR-1 Paste data'!$B:$B,'GSTR-1'!$B75)</f>
        <v>0</v>
      </c>
      <c r="Q75" s="103">
        <f>SUMIFS('GSTR-1 Paste data'!T:T,'GSTR-1 Paste data'!$A:$A,$A75,'GSTR-1 Paste data'!$B:$B,'GSTR-1'!$B75)</f>
        <v>0</v>
      </c>
      <c r="R75" s="103">
        <f>SUMIFS('GSTR-1 Paste data'!U:U,'GSTR-1 Paste data'!$A:$A,$A75,'GSTR-1 Paste data'!$B:$B,'GSTR-1'!$B75)</f>
        <v>0</v>
      </c>
      <c r="S75" s="103">
        <f>SUMIFS('GSTR-1 Paste data'!V:V,'GSTR-1 Paste data'!$A:$A,$A75,'GSTR-1 Paste data'!$B:$B,'GSTR-1'!$B75)</f>
        <v>0</v>
      </c>
      <c r="T75" s="103">
        <f>SUMIFS('GSTR-1 Paste data'!W:W,'GSTR-1 Paste data'!$A:$A,$A75,'GSTR-1 Paste data'!$B:$B,'GSTR-1'!$B75)</f>
        <v>0</v>
      </c>
      <c r="U75" s="103">
        <f>SUMIFS('GSTR-1 Paste data'!X:X,'GSTR-1 Paste data'!$A:$A,$A75,'GSTR-1 Paste data'!$B:$B,'GSTR-1'!$B75)</f>
        <v>0</v>
      </c>
      <c r="V75" s="103">
        <f>SUMIFS('GSTR-1 Paste data'!Y:Y,'GSTR-1 Paste data'!$A:$A,$A75,'GSTR-1 Paste data'!$B:$B,'GSTR-1'!$B75)</f>
        <v>0</v>
      </c>
      <c r="W75" s="103">
        <f>SUMIFS('GSTR-1 Paste data'!Z:Z,'GSTR-1 Paste data'!$A:$A,$A75,'GSTR-1 Paste data'!$B:$B,'GSTR-1'!$B75)</f>
        <v>0</v>
      </c>
      <c r="X75" s="130">
        <f>ROUND(SUM(C75:K75),2)</f>
        <v>0</v>
      </c>
      <c r="Y75" s="130">
        <f>ROUND(SUM(L75:W75),2)</f>
        <v>0</v>
      </c>
      <c r="Z75" s="130">
        <f>ROUND(SUM(C75:W75),2)</f>
        <v>0</v>
      </c>
    </row>
    <row r="76" spans="1:26" ht="15.75" hidden="1" thickBot="1" x14ac:dyDescent="0.35">
      <c r="B76" s="115"/>
      <c r="C76" s="26"/>
      <c r="D76" s="26"/>
      <c r="E76" s="26"/>
      <c r="F76" s="26"/>
      <c r="G76" s="26"/>
      <c r="H76" s="26"/>
      <c r="I76" s="26"/>
      <c r="J76" s="26"/>
      <c r="X76" s="116"/>
      <c r="Y76" s="116"/>
      <c r="Z76" s="116"/>
    </row>
    <row r="77" spans="1:26" s="14" customFormat="1" ht="15.75" hidden="1" thickBot="1" x14ac:dyDescent="0.3">
      <c r="A77" s="259" t="str">
        <f>B77</f>
        <v>Export without tax payment Amendments</v>
      </c>
      <c r="B77" s="206" t="s">
        <v>330</v>
      </c>
      <c r="C77" s="207"/>
      <c r="D77" s="207"/>
      <c r="E77" s="207"/>
      <c r="F77" s="207"/>
      <c r="G77" s="207"/>
      <c r="H77" s="207"/>
      <c r="I77" s="207"/>
      <c r="J77" s="207"/>
      <c r="K77" s="207"/>
      <c r="L77" s="207"/>
      <c r="M77" s="207"/>
      <c r="N77" s="207"/>
      <c r="O77" s="207"/>
      <c r="P77" s="207"/>
      <c r="Q77" s="207"/>
      <c r="R77" s="207"/>
      <c r="S77" s="207"/>
      <c r="T77" s="207"/>
      <c r="U77" s="207"/>
      <c r="V77" s="207"/>
      <c r="W77" s="207"/>
      <c r="X77" s="223"/>
      <c r="Y77" s="223"/>
      <c r="Z77" s="223"/>
    </row>
    <row r="78" spans="1:26" ht="15.75" hidden="1" thickBot="1" x14ac:dyDescent="0.35">
      <c r="A78" s="21" t="str">
        <f>A77</f>
        <v>Export without tax payment Amendments</v>
      </c>
      <c r="B78" s="119" t="s">
        <v>17</v>
      </c>
      <c r="C78" s="157">
        <f>SUMIFS('GSTR-1 Paste data'!F:F,'GSTR-1 Paste data'!$A:$A,$A78,'GSTR-1 Paste data'!$B:$B,'GSTR-1'!$B78)</f>
        <v>0</v>
      </c>
      <c r="D78" s="157">
        <f>SUMIFS('GSTR-1 Paste data'!G:G,'GSTR-1 Paste data'!$A:$A,$A78,'GSTR-1 Paste data'!$B:$B,'GSTR-1'!$B78)</f>
        <v>0</v>
      </c>
      <c r="E78" s="157">
        <f>SUMIFS('GSTR-1 Paste data'!H:H,'GSTR-1 Paste data'!$A:$A,$A78,'GSTR-1 Paste data'!$B:$B,'GSTR-1'!$B78)</f>
        <v>0</v>
      </c>
      <c r="F78" s="157">
        <f>SUMIFS('GSTR-1 Paste data'!I:I,'GSTR-1 Paste data'!$A:$A,$A78,'GSTR-1 Paste data'!$B:$B,'GSTR-1'!$B78)</f>
        <v>0</v>
      </c>
      <c r="G78" s="157">
        <f>SUMIFS('GSTR-1 Paste data'!J:J,'GSTR-1 Paste data'!$A:$A,$A78,'GSTR-1 Paste data'!$B:$B,'GSTR-1'!$B78)</f>
        <v>0</v>
      </c>
      <c r="H78" s="157">
        <f>SUMIFS('GSTR-1 Paste data'!K:K,'GSTR-1 Paste data'!$A:$A,$A78,'GSTR-1 Paste data'!$B:$B,'GSTR-1'!$B78)</f>
        <v>0</v>
      </c>
      <c r="I78" s="157">
        <f>SUMIFS('GSTR-1 Paste data'!L:L,'GSTR-1 Paste data'!$A:$A,$A78,'GSTR-1 Paste data'!$B:$B,'GSTR-1'!$B78)</f>
        <v>0</v>
      </c>
      <c r="J78" s="157">
        <f>SUMIFS('GSTR-1 Paste data'!M:M,'GSTR-1 Paste data'!$A:$A,$A78,'GSTR-1 Paste data'!$B:$B,'GSTR-1'!$B78)</f>
        <v>0</v>
      </c>
      <c r="K78" s="142">
        <f>SUMIFS('GSTR-1 Paste data'!N:N,'GSTR-1 Paste data'!$A:$A,$A78,'GSTR-1 Paste data'!$B:$B,'GSTR-1'!$B78)</f>
        <v>0</v>
      </c>
      <c r="L78" s="142">
        <f>SUMIFS('GSTR-1 Paste data'!O:O,'GSTR-1 Paste data'!$A:$A,$A78,'GSTR-1 Paste data'!$B:$B,'GSTR-1'!$B78)</f>
        <v>0</v>
      </c>
      <c r="M78" s="142">
        <f>SUMIFS('GSTR-1 Paste data'!P:P,'GSTR-1 Paste data'!$A:$A,$A78,'GSTR-1 Paste data'!$B:$B,'GSTR-1'!$B78)</f>
        <v>0</v>
      </c>
      <c r="N78" s="142">
        <f>SUMIFS('GSTR-1 Paste data'!Q:Q,'GSTR-1 Paste data'!$A:$A,$A78,'GSTR-1 Paste data'!$B:$B,'GSTR-1'!$B78)</f>
        <v>0</v>
      </c>
      <c r="O78" s="142">
        <f>SUMIFS('GSTR-1 Paste data'!R:R,'GSTR-1 Paste data'!$A:$A,$A78,'GSTR-1 Paste data'!$B:$B,'GSTR-1'!$B78)</f>
        <v>0</v>
      </c>
      <c r="P78" s="142">
        <f>SUMIFS('GSTR-1 Paste data'!S:S,'GSTR-1 Paste data'!$A:$A,$A78,'GSTR-1 Paste data'!$B:$B,'GSTR-1'!$B78)</f>
        <v>0</v>
      </c>
      <c r="Q78" s="142">
        <f>SUMIFS('GSTR-1 Paste data'!T:T,'GSTR-1 Paste data'!$A:$A,$A78,'GSTR-1 Paste data'!$B:$B,'GSTR-1'!$B78)</f>
        <v>0</v>
      </c>
      <c r="R78" s="142">
        <f>SUMIFS('GSTR-1 Paste data'!U:U,'GSTR-1 Paste data'!$A:$A,$A78,'GSTR-1 Paste data'!$B:$B,'GSTR-1'!$B78)</f>
        <v>0</v>
      </c>
      <c r="S78" s="142">
        <f>SUMIFS('GSTR-1 Paste data'!V:V,'GSTR-1 Paste data'!$A:$A,$A78,'GSTR-1 Paste data'!$B:$B,'GSTR-1'!$B78)</f>
        <v>0</v>
      </c>
      <c r="T78" s="142">
        <f>SUMIFS('GSTR-1 Paste data'!W:W,'GSTR-1 Paste data'!$A:$A,$A78,'GSTR-1 Paste data'!$B:$B,'GSTR-1'!$B78)</f>
        <v>0</v>
      </c>
      <c r="U78" s="142">
        <f>SUMIFS('GSTR-1 Paste data'!X:X,'GSTR-1 Paste data'!$A:$A,$A78,'GSTR-1 Paste data'!$B:$B,'GSTR-1'!$B78)</f>
        <v>0</v>
      </c>
      <c r="V78" s="142">
        <f>SUMIFS('GSTR-1 Paste data'!Y:Y,'GSTR-1 Paste data'!$A:$A,$A78,'GSTR-1 Paste data'!$B:$B,'GSTR-1'!$B78)</f>
        <v>0</v>
      </c>
      <c r="W78" s="142">
        <f>SUMIFS('GSTR-1 Paste data'!Z:Z,'GSTR-1 Paste data'!$A:$A,$A78,'GSTR-1 Paste data'!$B:$B,'GSTR-1'!$B78)</f>
        <v>0</v>
      </c>
      <c r="X78" s="133">
        <f>ROUND(SUM(C78:K78),2)</f>
        <v>0</v>
      </c>
      <c r="Y78" s="133">
        <f>ROUND(SUM(L78:W78),2)</f>
        <v>0</v>
      </c>
      <c r="Z78" s="133">
        <f>ROUND(SUM(C78:W78),2)</f>
        <v>0</v>
      </c>
    </row>
    <row r="79" spans="1:26" ht="15.75" hidden="1" thickBot="1" x14ac:dyDescent="0.35">
      <c r="B79" s="13"/>
      <c r="C79" s="102"/>
      <c r="D79" s="102"/>
      <c r="E79" s="102"/>
      <c r="F79" s="102"/>
      <c r="G79" s="102"/>
      <c r="H79" s="102"/>
      <c r="I79" s="102"/>
      <c r="J79" s="102"/>
      <c r="K79" s="106"/>
      <c r="L79" s="106"/>
      <c r="M79" s="106"/>
      <c r="N79" s="106"/>
      <c r="O79" s="106"/>
      <c r="P79" s="106"/>
      <c r="Q79" s="106"/>
      <c r="R79" s="106"/>
      <c r="S79" s="106"/>
      <c r="T79" s="106"/>
      <c r="U79" s="106"/>
      <c r="V79" s="106"/>
      <c r="W79" s="106"/>
      <c r="X79" s="102"/>
      <c r="Y79" s="102"/>
      <c r="Z79" s="102"/>
    </row>
    <row r="80" spans="1:26" s="14" customFormat="1" ht="15.75" hidden="1" thickBot="1" x14ac:dyDescent="0.3">
      <c r="A80" s="259" t="str">
        <f>B80</f>
        <v>Interstate Nil-Rated Supply</v>
      </c>
      <c r="B80" s="112" t="s">
        <v>304</v>
      </c>
      <c r="C80" s="113"/>
      <c r="D80" s="113"/>
      <c r="E80" s="113"/>
      <c r="F80" s="113"/>
      <c r="G80" s="113"/>
      <c r="H80" s="113"/>
      <c r="I80" s="113"/>
      <c r="J80" s="113"/>
      <c r="K80" s="113"/>
      <c r="L80" s="113"/>
      <c r="M80" s="113"/>
      <c r="N80" s="113"/>
      <c r="O80" s="113"/>
      <c r="P80" s="113"/>
      <c r="Q80" s="113"/>
      <c r="R80" s="113"/>
      <c r="S80" s="113"/>
      <c r="T80" s="113"/>
      <c r="U80" s="113"/>
      <c r="V80" s="113"/>
      <c r="W80" s="113"/>
      <c r="X80" s="114"/>
      <c r="Y80" s="114"/>
      <c r="Z80" s="114"/>
    </row>
    <row r="81" spans="1:26" ht="15.75" hidden="1" thickBot="1" x14ac:dyDescent="0.35">
      <c r="A81" s="21" t="str">
        <f>A80</f>
        <v>Interstate Nil-Rated Supply</v>
      </c>
      <c r="B81" s="115" t="s">
        <v>305</v>
      </c>
      <c r="C81" s="102">
        <f>SUMIFS('GSTR-1 Paste data'!F:F,'GSTR-1 Paste data'!$A:$A,$A81,'GSTR-1 Paste data'!$B:$B,'GSTR-1'!$B81)</f>
        <v>0</v>
      </c>
      <c r="D81" s="102">
        <f>SUMIFS('GSTR-1 Paste data'!G:G,'GSTR-1 Paste data'!$A:$A,$A81,'GSTR-1 Paste data'!$B:$B,'GSTR-1'!$B81)</f>
        <v>0</v>
      </c>
      <c r="E81" s="102">
        <f>SUMIFS('GSTR-1 Paste data'!H:H,'GSTR-1 Paste data'!$A:$A,$A81,'GSTR-1 Paste data'!$B:$B,'GSTR-1'!$B81)</f>
        <v>0</v>
      </c>
      <c r="F81" s="102">
        <f>SUMIFS('GSTR-1 Paste data'!I:I,'GSTR-1 Paste data'!$A:$A,$A81,'GSTR-1 Paste data'!$B:$B,'GSTR-1'!$B81)</f>
        <v>0</v>
      </c>
      <c r="G81" s="102">
        <f>SUMIFS('GSTR-1 Paste data'!J:J,'GSTR-1 Paste data'!$A:$A,$A81,'GSTR-1 Paste data'!$B:$B,'GSTR-1'!$B81)</f>
        <v>0</v>
      </c>
      <c r="H81" s="102">
        <f>SUMIFS('GSTR-1 Paste data'!K:K,'GSTR-1 Paste data'!$A:$A,$A81,'GSTR-1 Paste data'!$B:$B,'GSTR-1'!$B81)</f>
        <v>0</v>
      </c>
      <c r="I81" s="102">
        <f>SUMIFS('GSTR-1 Paste data'!L:L,'GSTR-1 Paste data'!$A:$A,$A81,'GSTR-1 Paste data'!$B:$B,'GSTR-1'!$B81)</f>
        <v>0</v>
      </c>
      <c r="J81" s="102">
        <f>SUMIFS('GSTR-1 Paste data'!M:M,'GSTR-1 Paste data'!$A:$A,$A81,'GSTR-1 Paste data'!$B:$B,'GSTR-1'!$B81)</f>
        <v>0</v>
      </c>
      <c r="K81" s="102">
        <f>SUMIFS('GSTR-1 Paste data'!N:N,'GSTR-1 Paste data'!$A:$A,$A81,'GSTR-1 Paste data'!$B:$B,'GSTR-1'!$B81)</f>
        <v>0</v>
      </c>
      <c r="L81" s="102">
        <f>SUMIFS('GSTR-1 Paste data'!O:O,'GSTR-1 Paste data'!$A:$A,$A81,'GSTR-1 Paste data'!$B:$B,'GSTR-1'!$B81)</f>
        <v>0</v>
      </c>
      <c r="M81" s="102">
        <f>SUMIFS('GSTR-1 Paste data'!P:P,'GSTR-1 Paste data'!$A:$A,$A81,'GSTR-1 Paste data'!$B:$B,'GSTR-1'!$B81)</f>
        <v>0</v>
      </c>
      <c r="N81" s="102">
        <f>SUMIFS('GSTR-1 Paste data'!Q:Q,'GSTR-1 Paste data'!$A:$A,$A81,'GSTR-1 Paste data'!$B:$B,'GSTR-1'!$B81)</f>
        <v>0</v>
      </c>
      <c r="O81" s="102">
        <f>SUMIFS('GSTR-1 Paste data'!R:R,'GSTR-1 Paste data'!$A:$A,$A81,'GSTR-1 Paste data'!$B:$B,'GSTR-1'!$B81)</f>
        <v>0</v>
      </c>
      <c r="P81" s="102">
        <f>SUMIFS('GSTR-1 Paste data'!S:S,'GSTR-1 Paste data'!$A:$A,$A81,'GSTR-1 Paste data'!$B:$B,'GSTR-1'!$B81)</f>
        <v>0</v>
      </c>
      <c r="Q81" s="102">
        <f>SUMIFS('GSTR-1 Paste data'!T:T,'GSTR-1 Paste data'!$A:$A,$A81,'GSTR-1 Paste data'!$B:$B,'GSTR-1'!$B81)</f>
        <v>0</v>
      </c>
      <c r="R81" s="102">
        <f>SUMIFS('GSTR-1 Paste data'!U:U,'GSTR-1 Paste data'!$A:$A,$A81,'GSTR-1 Paste data'!$B:$B,'GSTR-1'!$B81)</f>
        <v>0</v>
      </c>
      <c r="S81" s="102">
        <f>SUMIFS('GSTR-1 Paste data'!V:V,'GSTR-1 Paste data'!$A:$A,$A81,'GSTR-1 Paste data'!$B:$B,'GSTR-1'!$B81)</f>
        <v>0</v>
      </c>
      <c r="T81" s="102">
        <f>SUMIFS('GSTR-1 Paste data'!W:W,'GSTR-1 Paste data'!$A:$A,$A81,'GSTR-1 Paste data'!$B:$B,'GSTR-1'!$B81)</f>
        <v>0</v>
      </c>
      <c r="U81" s="102">
        <f>SUMIFS('GSTR-1 Paste data'!X:X,'GSTR-1 Paste data'!$A:$A,$A81,'GSTR-1 Paste data'!$B:$B,'GSTR-1'!$B81)</f>
        <v>0</v>
      </c>
      <c r="V81" s="102">
        <f>SUMIFS('GSTR-1 Paste data'!Y:Y,'GSTR-1 Paste data'!$A:$A,$A81,'GSTR-1 Paste data'!$B:$B,'GSTR-1'!$B81)</f>
        <v>0</v>
      </c>
      <c r="W81" s="102">
        <f>SUMIFS('GSTR-1 Paste data'!Z:Z,'GSTR-1 Paste data'!$A:$A,$A81,'GSTR-1 Paste data'!$B:$B,'GSTR-1'!$B81)</f>
        <v>0</v>
      </c>
      <c r="X81" s="116">
        <f>ROUND(SUM(C81:K81),2)</f>
        <v>0</v>
      </c>
      <c r="Y81" s="116">
        <f>ROUND(SUM(L81:W81),2)</f>
        <v>0</v>
      </c>
      <c r="Z81" s="116">
        <f>ROUND(SUM(C81:W81),2)</f>
        <v>0</v>
      </c>
    </row>
    <row r="82" spans="1:26" ht="15.75" hidden="1" thickBot="1" x14ac:dyDescent="0.35">
      <c r="B82" s="115"/>
      <c r="C82" s="102"/>
      <c r="D82" s="102"/>
      <c r="E82" s="102"/>
      <c r="F82" s="102"/>
      <c r="G82" s="102"/>
      <c r="H82" s="102"/>
      <c r="I82" s="102"/>
      <c r="J82" s="102"/>
      <c r="K82" s="106"/>
      <c r="L82" s="106"/>
      <c r="M82" s="106"/>
      <c r="N82" s="106"/>
      <c r="O82" s="106"/>
      <c r="P82" s="106"/>
      <c r="Q82" s="106"/>
      <c r="R82" s="106"/>
      <c r="S82" s="106"/>
      <c r="T82" s="106"/>
      <c r="U82" s="106"/>
      <c r="V82" s="106"/>
      <c r="W82" s="106"/>
      <c r="X82" s="116"/>
      <c r="Y82" s="116"/>
      <c r="Z82" s="116"/>
    </row>
    <row r="83" spans="1:26" s="14" customFormat="1" ht="15.75" hidden="1" thickBot="1" x14ac:dyDescent="0.3">
      <c r="A83" s="259" t="str">
        <f>B83</f>
        <v>Intrastate Nil-Rated Supply</v>
      </c>
      <c r="B83" s="117" t="s">
        <v>306</v>
      </c>
      <c r="C83" s="110"/>
      <c r="D83" s="110"/>
      <c r="E83" s="110"/>
      <c r="F83" s="110"/>
      <c r="G83" s="110"/>
      <c r="H83" s="110"/>
      <c r="I83" s="110"/>
      <c r="J83" s="110"/>
      <c r="K83" s="110"/>
      <c r="L83" s="110"/>
      <c r="M83" s="110"/>
      <c r="N83" s="110"/>
      <c r="O83" s="110"/>
      <c r="P83" s="110"/>
      <c r="Q83" s="110"/>
      <c r="R83" s="110"/>
      <c r="S83" s="110"/>
      <c r="T83" s="110"/>
      <c r="U83" s="110"/>
      <c r="V83" s="110"/>
      <c r="W83" s="110"/>
      <c r="X83" s="118"/>
      <c r="Y83" s="118"/>
      <c r="Z83" s="118"/>
    </row>
    <row r="84" spans="1:26" ht="15.75" hidden="1" thickBot="1" x14ac:dyDescent="0.35">
      <c r="A84" s="21" t="str">
        <f>A83</f>
        <v>Intrastate Nil-Rated Supply</v>
      </c>
      <c r="B84" s="119" t="s">
        <v>305</v>
      </c>
      <c r="C84" s="157">
        <f>SUMIFS('GSTR-1 Paste data'!F:F,'GSTR-1 Paste data'!$A:$A,$A84,'GSTR-1 Paste data'!$B:$B,'GSTR-1'!$B84)</f>
        <v>0</v>
      </c>
      <c r="D84" s="157">
        <f>SUMIFS('GSTR-1 Paste data'!G:G,'GSTR-1 Paste data'!$A:$A,$A84,'GSTR-1 Paste data'!$B:$B,'GSTR-1'!$B84)</f>
        <v>0</v>
      </c>
      <c r="E84" s="157">
        <f>SUMIFS('GSTR-1 Paste data'!H:H,'GSTR-1 Paste data'!$A:$A,$A84,'GSTR-1 Paste data'!$B:$B,'GSTR-1'!$B84)</f>
        <v>0</v>
      </c>
      <c r="F84" s="157">
        <f>SUMIFS('GSTR-1 Paste data'!I:I,'GSTR-1 Paste data'!$A:$A,$A84,'GSTR-1 Paste data'!$B:$B,'GSTR-1'!$B84)</f>
        <v>0</v>
      </c>
      <c r="G84" s="157">
        <f>SUMIFS('GSTR-1 Paste data'!J:J,'GSTR-1 Paste data'!$A:$A,$A84,'GSTR-1 Paste data'!$B:$B,'GSTR-1'!$B84)</f>
        <v>0</v>
      </c>
      <c r="H84" s="157">
        <f>SUMIFS('GSTR-1 Paste data'!K:K,'GSTR-1 Paste data'!$A:$A,$A84,'GSTR-1 Paste data'!$B:$B,'GSTR-1'!$B84)</f>
        <v>0</v>
      </c>
      <c r="I84" s="157">
        <f>SUMIFS('GSTR-1 Paste data'!L:L,'GSTR-1 Paste data'!$A:$A,$A84,'GSTR-1 Paste data'!$B:$B,'GSTR-1'!$B84)</f>
        <v>0</v>
      </c>
      <c r="J84" s="157">
        <f>SUMIFS('GSTR-1 Paste data'!M:M,'GSTR-1 Paste data'!$A:$A,$A84,'GSTR-1 Paste data'!$B:$B,'GSTR-1'!$B84)</f>
        <v>0</v>
      </c>
      <c r="K84" s="157">
        <f>SUMIFS('GSTR-1 Paste data'!N:N,'GSTR-1 Paste data'!$A:$A,$A84,'GSTR-1 Paste data'!$B:$B,'GSTR-1'!$B84)</f>
        <v>0</v>
      </c>
      <c r="L84" s="157">
        <f>SUMIFS('GSTR-1 Paste data'!O:O,'GSTR-1 Paste data'!$A:$A,$A84,'GSTR-1 Paste data'!$B:$B,'GSTR-1'!$B84)</f>
        <v>0</v>
      </c>
      <c r="M84" s="157">
        <f>SUMIFS('GSTR-1 Paste data'!P:P,'GSTR-1 Paste data'!$A:$A,$A84,'GSTR-1 Paste data'!$B:$B,'GSTR-1'!$B84)</f>
        <v>0</v>
      </c>
      <c r="N84" s="157">
        <f>SUMIFS('GSTR-1 Paste data'!Q:Q,'GSTR-1 Paste data'!$A:$A,$A84,'GSTR-1 Paste data'!$B:$B,'GSTR-1'!$B84)</f>
        <v>0</v>
      </c>
      <c r="O84" s="157">
        <f>SUMIFS('GSTR-1 Paste data'!R:R,'GSTR-1 Paste data'!$A:$A,$A84,'GSTR-1 Paste data'!$B:$B,'GSTR-1'!$B84)</f>
        <v>0</v>
      </c>
      <c r="P84" s="157">
        <f>SUMIFS('GSTR-1 Paste data'!S:S,'GSTR-1 Paste data'!$A:$A,$A84,'GSTR-1 Paste data'!$B:$B,'GSTR-1'!$B84)</f>
        <v>0</v>
      </c>
      <c r="Q84" s="157">
        <f>SUMIFS('GSTR-1 Paste data'!T:T,'GSTR-1 Paste data'!$A:$A,$A84,'GSTR-1 Paste data'!$B:$B,'GSTR-1'!$B84)</f>
        <v>0</v>
      </c>
      <c r="R84" s="157">
        <f>SUMIFS('GSTR-1 Paste data'!U:U,'GSTR-1 Paste data'!$A:$A,$A84,'GSTR-1 Paste data'!$B:$B,'GSTR-1'!$B84)</f>
        <v>0</v>
      </c>
      <c r="S84" s="157">
        <f>SUMIFS('GSTR-1 Paste data'!V:V,'GSTR-1 Paste data'!$A:$A,$A84,'GSTR-1 Paste data'!$B:$B,'GSTR-1'!$B84)</f>
        <v>0</v>
      </c>
      <c r="T84" s="157">
        <f>SUMIFS('GSTR-1 Paste data'!W:W,'GSTR-1 Paste data'!$A:$A,$A84,'GSTR-1 Paste data'!$B:$B,'GSTR-1'!$B84)</f>
        <v>0</v>
      </c>
      <c r="U84" s="157">
        <f>SUMIFS('GSTR-1 Paste data'!X:X,'GSTR-1 Paste data'!$A:$A,$A84,'GSTR-1 Paste data'!$B:$B,'GSTR-1'!$B84)</f>
        <v>0</v>
      </c>
      <c r="V84" s="157">
        <f>SUMIFS('GSTR-1 Paste data'!Y:Y,'GSTR-1 Paste data'!$A:$A,$A84,'GSTR-1 Paste data'!$B:$B,'GSTR-1'!$B84)</f>
        <v>0</v>
      </c>
      <c r="W84" s="157">
        <f>SUMIFS('GSTR-1 Paste data'!Z:Z,'GSTR-1 Paste data'!$A:$A,$A84,'GSTR-1 Paste data'!$B:$B,'GSTR-1'!$B84)</f>
        <v>0</v>
      </c>
      <c r="X84" s="122">
        <f>ROUND(SUM(C84:K84),2)</f>
        <v>0</v>
      </c>
      <c r="Y84" s="122">
        <f>ROUND(SUM(L84:W84),2)</f>
        <v>0</v>
      </c>
      <c r="Z84" s="122">
        <f>ROUND(SUM(C84:W84),2)</f>
        <v>0</v>
      </c>
    </row>
    <row r="85" spans="1:26" s="14" customFormat="1" ht="15.75" hidden="1" thickBot="1" x14ac:dyDescent="0.35">
      <c r="A85" s="259"/>
      <c r="B85" s="13"/>
      <c r="C85" s="26"/>
      <c r="D85" s="26"/>
      <c r="E85" s="26"/>
      <c r="F85" s="26"/>
      <c r="G85" s="26"/>
      <c r="H85" s="26"/>
      <c r="I85" s="26"/>
      <c r="J85" s="26"/>
      <c r="K85" s="103"/>
      <c r="L85" s="103"/>
      <c r="M85" s="103"/>
      <c r="N85" s="103"/>
      <c r="O85" s="103"/>
      <c r="P85" s="103"/>
      <c r="Q85" s="103"/>
      <c r="R85" s="103"/>
      <c r="S85" s="103"/>
      <c r="T85" s="103"/>
      <c r="U85" s="103"/>
      <c r="V85" s="103"/>
      <c r="W85" s="103"/>
      <c r="X85" s="102"/>
      <c r="Y85" s="102"/>
      <c r="Z85" s="102"/>
    </row>
    <row r="86" spans="1:26" s="14" customFormat="1" ht="15.75" hidden="1" thickBot="1" x14ac:dyDescent="0.3">
      <c r="A86" s="259" t="str">
        <f>B86</f>
        <v>B2B Advances</v>
      </c>
      <c r="B86" s="112" t="s">
        <v>307</v>
      </c>
      <c r="C86" s="113"/>
      <c r="D86" s="113"/>
      <c r="E86" s="113"/>
      <c r="F86" s="113"/>
      <c r="G86" s="113"/>
      <c r="H86" s="113"/>
      <c r="I86" s="113"/>
      <c r="J86" s="113"/>
      <c r="K86" s="113"/>
      <c r="L86" s="113"/>
      <c r="M86" s="113"/>
      <c r="N86" s="113"/>
      <c r="O86" s="113"/>
      <c r="P86" s="113"/>
      <c r="Q86" s="113"/>
      <c r="R86" s="113"/>
      <c r="S86" s="113"/>
      <c r="T86" s="113"/>
      <c r="U86" s="113"/>
      <c r="V86" s="113"/>
      <c r="W86" s="113"/>
      <c r="X86" s="114"/>
      <c r="Y86" s="114"/>
      <c r="Z86" s="114"/>
    </row>
    <row r="87" spans="1:26" s="14" customFormat="1" ht="15.75" hidden="1" thickBot="1" x14ac:dyDescent="0.35">
      <c r="A87" s="259" t="str">
        <f>A86</f>
        <v>B2B Advances</v>
      </c>
      <c r="B87" s="115" t="s">
        <v>17</v>
      </c>
      <c r="C87" s="102">
        <f>SUMIFS('GSTR-1 Paste data'!F:F,'GSTR-1 Paste data'!$A:$A,$A87,'GSTR-1 Paste data'!$B:$B,'GSTR-1'!$B87)</f>
        <v>2436.8200000000002</v>
      </c>
      <c r="D87" s="102">
        <f>SUMIFS('GSTR-1 Paste data'!G:G,'GSTR-1 Paste data'!$A:$A,$A87,'GSTR-1 Paste data'!$B:$B,'GSTR-1'!$B87)</f>
        <v>25021.38</v>
      </c>
      <c r="E87" s="102">
        <f>SUMIFS('GSTR-1 Paste data'!H:H,'GSTR-1 Paste data'!$A:$A,$A87,'GSTR-1 Paste data'!$B:$B,'GSTR-1'!$B87)</f>
        <v>717096</v>
      </c>
      <c r="F87" s="102">
        <f>SUMIFS('GSTR-1 Paste data'!I:I,'GSTR-1 Paste data'!$A:$A,$A87,'GSTR-1 Paste data'!$B:$B,'GSTR-1'!$B87)</f>
        <v>676798</v>
      </c>
      <c r="G87" s="102">
        <f>SUMIFS('GSTR-1 Paste data'!J:J,'GSTR-1 Paste data'!$A:$A,$A87,'GSTR-1 Paste data'!$B:$B,'GSTR-1'!$B87)</f>
        <v>1703892</v>
      </c>
      <c r="H87" s="102">
        <f>SUMIFS('GSTR-1 Paste data'!K:K,'GSTR-1 Paste data'!$A:$A,$A87,'GSTR-1 Paste data'!$B:$B,'GSTR-1'!$B87)</f>
        <v>8030419</v>
      </c>
      <c r="I87" s="102">
        <f>SUMIFS('GSTR-1 Paste data'!L:L,'GSTR-1 Paste data'!$A:$A,$A87,'GSTR-1 Paste data'!$B:$B,'GSTR-1'!$B87)</f>
        <v>0</v>
      </c>
      <c r="J87" s="102">
        <f>SUMIFS('GSTR-1 Paste data'!M:M,'GSTR-1 Paste data'!$A:$A,$A87,'GSTR-1 Paste data'!$B:$B,'GSTR-1'!$B87)</f>
        <v>646701</v>
      </c>
      <c r="K87" s="106">
        <f>SUMIFS('GSTR-1 Paste data'!N:N,'GSTR-1 Paste data'!$A:$A,$A87,'GSTR-1 Paste data'!$B:$B,'GSTR-1'!$B87)</f>
        <v>0</v>
      </c>
      <c r="L87" s="106">
        <f>SUMIFS('GSTR-1 Paste data'!O:O,'GSTR-1 Paste data'!$A:$A,$A87,'GSTR-1 Paste data'!$B:$B,'GSTR-1'!$B87)</f>
        <v>0</v>
      </c>
      <c r="M87" s="106">
        <f>SUMIFS('GSTR-1 Paste data'!P:P,'GSTR-1 Paste data'!$A:$A,$A87,'GSTR-1 Paste data'!$B:$B,'GSTR-1'!$B87)</f>
        <v>0</v>
      </c>
      <c r="N87" s="106">
        <f>SUMIFS('GSTR-1 Paste data'!Q:Q,'GSTR-1 Paste data'!$A:$A,$A87,'GSTR-1 Paste data'!$B:$B,'GSTR-1'!$B87)</f>
        <v>0</v>
      </c>
      <c r="O87" s="106">
        <f>SUMIFS('GSTR-1 Paste data'!R:R,'GSTR-1 Paste data'!$A:$A,$A87,'GSTR-1 Paste data'!$B:$B,'GSTR-1'!$B87)</f>
        <v>0</v>
      </c>
      <c r="P87" s="106">
        <f>SUMIFS('GSTR-1 Paste data'!S:S,'GSTR-1 Paste data'!$A:$A,$A87,'GSTR-1 Paste data'!$B:$B,'GSTR-1'!$B87)</f>
        <v>0</v>
      </c>
      <c r="Q87" s="106">
        <f>SUMIFS('GSTR-1 Paste data'!T:T,'GSTR-1 Paste data'!$A:$A,$A87,'GSTR-1 Paste data'!$B:$B,'GSTR-1'!$B87)</f>
        <v>0</v>
      </c>
      <c r="R87" s="106">
        <f>SUMIFS('GSTR-1 Paste data'!U:U,'GSTR-1 Paste data'!$A:$A,$A87,'GSTR-1 Paste data'!$B:$B,'GSTR-1'!$B87)</f>
        <v>0</v>
      </c>
      <c r="S87" s="106">
        <f>SUMIFS('GSTR-1 Paste data'!V:V,'GSTR-1 Paste data'!$A:$A,$A87,'GSTR-1 Paste data'!$B:$B,'GSTR-1'!$B87)</f>
        <v>0</v>
      </c>
      <c r="T87" s="106">
        <f>SUMIFS('GSTR-1 Paste data'!W:W,'GSTR-1 Paste data'!$A:$A,$A87,'GSTR-1 Paste data'!$B:$B,'GSTR-1'!$B87)</f>
        <v>0</v>
      </c>
      <c r="U87" s="106">
        <f>SUMIFS('GSTR-1 Paste data'!X:X,'GSTR-1 Paste data'!$A:$A,$A87,'GSTR-1 Paste data'!$B:$B,'GSTR-1'!$B87)</f>
        <v>0</v>
      </c>
      <c r="V87" s="106">
        <f>SUMIFS('GSTR-1 Paste data'!Y:Y,'GSTR-1 Paste data'!$A:$A,$A87,'GSTR-1 Paste data'!$B:$B,'GSTR-1'!$B87)</f>
        <v>0</v>
      </c>
      <c r="W87" s="106">
        <f>SUMIFS('GSTR-1 Paste data'!Z:Z,'GSTR-1 Paste data'!$A:$A,$A87,'GSTR-1 Paste data'!$B:$B,'GSTR-1'!$B87)</f>
        <v>0</v>
      </c>
      <c r="X87" s="116">
        <f>ROUND(SUM(C87:K87),2)</f>
        <v>11802364.199999999</v>
      </c>
      <c r="Y87" s="116">
        <f>ROUND(SUM(L87:W87),2)</f>
        <v>0</v>
      </c>
      <c r="Z87" s="116">
        <f>ROUND(SUM(C87:W87),2)</f>
        <v>11802364.199999999</v>
      </c>
    </row>
    <row r="88" spans="1:26" s="14" customFormat="1" ht="15.75" hidden="1" thickBot="1" x14ac:dyDescent="0.35">
      <c r="A88" s="259" t="str">
        <f>A87</f>
        <v>B2B Advances</v>
      </c>
      <c r="B88" s="115" t="s">
        <v>18</v>
      </c>
      <c r="C88" s="26">
        <f>SUMIFS('GSTR-1 Paste data'!F:F,'GSTR-1 Paste data'!$A:$A,$A88,'GSTR-1 Paste data'!$B:$B,'GSTR-1'!$B88)</f>
        <v>0</v>
      </c>
      <c r="D88" s="26">
        <f>SUMIFS('GSTR-1 Paste data'!G:G,'GSTR-1 Paste data'!$A:$A,$A88,'GSTR-1 Paste data'!$B:$B,'GSTR-1'!$B88)</f>
        <v>0</v>
      </c>
      <c r="E88" s="26">
        <f>SUMIFS('GSTR-1 Paste data'!H:H,'GSTR-1 Paste data'!$A:$A,$A88,'GSTR-1 Paste data'!$B:$B,'GSTR-1'!$B88)</f>
        <v>0</v>
      </c>
      <c r="F88" s="26">
        <f>SUMIFS('GSTR-1 Paste data'!I:I,'GSTR-1 Paste data'!$A:$A,$A88,'GSTR-1 Paste data'!$B:$B,'GSTR-1'!$B88)</f>
        <v>0</v>
      </c>
      <c r="G88" s="26">
        <f>SUMIFS('GSTR-1 Paste data'!J:J,'GSTR-1 Paste data'!$A:$A,$A88,'GSTR-1 Paste data'!$B:$B,'GSTR-1'!$B88)</f>
        <v>0</v>
      </c>
      <c r="H88" s="26">
        <f>SUMIFS('GSTR-1 Paste data'!K:K,'GSTR-1 Paste data'!$A:$A,$A88,'GSTR-1 Paste data'!$B:$B,'GSTR-1'!$B88)</f>
        <v>0</v>
      </c>
      <c r="I88" s="26">
        <f>SUMIFS('GSTR-1 Paste data'!L:L,'GSTR-1 Paste data'!$A:$A,$A88,'GSTR-1 Paste data'!$B:$B,'GSTR-1'!$B88)</f>
        <v>0</v>
      </c>
      <c r="J88" s="26">
        <f>SUMIFS('GSTR-1 Paste data'!M:M,'GSTR-1 Paste data'!$A:$A,$A88,'GSTR-1 Paste data'!$B:$B,'GSTR-1'!$B88)</f>
        <v>0</v>
      </c>
      <c r="K88" s="103">
        <f>SUMIFS('GSTR-1 Paste data'!N:N,'GSTR-1 Paste data'!$A:$A,$A88,'GSTR-1 Paste data'!$B:$B,'GSTR-1'!$B88)</f>
        <v>0</v>
      </c>
      <c r="L88" s="103">
        <f>SUMIFS('GSTR-1 Paste data'!O:O,'GSTR-1 Paste data'!$A:$A,$A88,'GSTR-1 Paste data'!$B:$B,'GSTR-1'!$B88)</f>
        <v>0</v>
      </c>
      <c r="M88" s="103">
        <f>SUMIFS('GSTR-1 Paste data'!P:P,'GSTR-1 Paste data'!$A:$A,$A88,'GSTR-1 Paste data'!$B:$B,'GSTR-1'!$B88)</f>
        <v>0</v>
      </c>
      <c r="N88" s="103">
        <f>SUMIFS('GSTR-1 Paste data'!Q:Q,'GSTR-1 Paste data'!$A:$A,$A88,'GSTR-1 Paste data'!$B:$B,'GSTR-1'!$B88)</f>
        <v>0</v>
      </c>
      <c r="O88" s="103">
        <f>SUMIFS('GSTR-1 Paste data'!R:R,'GSTR-1 Paste data'!$A:$A,$A88,'GSTR-1 Paste data'!$B:$B,'GSTR-1'!$B88)</f>
        <v>0</v>
      </c>
      <c r="P88" s="103">
        <f>SUMIFS('GSTR-1 Paste data'!S:S,'GSTR-1 Paste data'!$A:$A,$A88,'GSTR-1 Paste data'!$B:$B,'GSTR-1'!$B88)</f>
        <v>0</v>
      </c>
      <c r="Q88" s="103">
        <f>SUMIFS('GSTR-1 Paste data'!T:T,'GSTR-1 Paste data'!$A:$A,$A88,'GSTR-1 Paste data'!$B:$B,'GSTR-1'!$B88)</f>
        <v>0</v>
      </c>
      <c r="R88" s="103">
        <f>SUMIFS('GSTR-1 Paste data'!U:U,'GSTR-1 Paste data'!$A:$A,$A88,'GSTR-1 Paste data'!$B:$B,'GSTR-1'!$B88)</f>
        <v>0</v>
      </c>
      <c r="S88" s="103">
        <f>SUMIFS('GSTR-1 Paste data'!V:V,'GSTR-1 Paste data'!$A:$A,$A88,'GSTR-1 Paste data'!$B:$B,'GSTR-1'!$B88)</f>
        <v>0</v>
      </c>
      <c r="T88" s="103">
        <f>SUMIFS('GSTR-1 Paste data'!W:W,'GSTR-1 Paste data'!$A:$A,$A88,'GSTR-1 Paste data'!$B:$B,'GSTR-1'!$B88)</f>
        <v>0</v>
      </c>
      <c r="U88" s="103">
        <f>SUMIFS('GSTR-1 Paste data'!X:X,'GSTR-1 Paste data'!$A:$A,$A88,'GSTR-1 Paste data'!$B:$B,'GSTR-1'!$B88)</f>
        <v>0</v>
      </c>
      <c r="V88" s="103">
        <f>SUMIFS('GSTR-1 Paste data'!Y:Y,'GSTR-1 Paste data'!$A:$A,$A88,'GSTR-1 Paste data'!$B:$B,'GSTR-1'!$B88)</f>
        <v>0</v>
      </c>
      <c r="W88" s="103">
        <f>SUMIFS('GSTR-1 Paste data'!Z:Z,'GSTR-1 Paste data'!$A:$A,$A88,'GSTR-1 Paste data'!$B:$B,'GSTR-1'!$B88)</f>
        <v>0</v>
      </c>
      <c r="X88" s="116">
        <f>ROUND(SUM(C88:K88),2)</f>
        <v>0</v>
      </c>
      <c r="Y88" s="116">
        <f>ROUND(SUM(L88:W88),2)</f>
        <v>0</v>
      </c>
      <c r="Z88" s="116">
        <f>ROUND(SUM(C88:W88),2)</f>
        <v>0</v>
      </c>
    </row>
    <row r="89" spans="1:26" s="14" customFormat="1" ht="15.75" hidden="1" thickBot="1" x14ac:dyDescent="0.35">
      <c r="A89" s="259" t="str">
        <f>A88</f>
        <v>B2B Advances</v>
      </c>
      <c r="B89" s="115" t="s">
        <v>19</v>
      </c>
      <c r="C89" s="26">
        <f>SUMIFS('GSTR-1 Paste data'!F:F,'GSTR-1 Paste data'!$A:$A,$A89,'GSTR-1 Paste data'!$B:$B,'GSTR-1'!$B89)</f>
        <v>341.15</v>
      </c>
      <c r="D89" s="26">
        <f>SUMIFS('GSTR-1 Paste data'!G:G,'GSTR-1 Paste data'!$A:$A,$A89,'GSTR-1 Paste data'!$B:$B,'GSTR-1'!$B89)</f>
        <v>3502.99</v>
      </c>
      <c r="E89" s="26">
        <f>SUMIFS('GSTR-1 Paste data'!H:H,'GSTR-1 Paste data'!$A:$A,$A89,'GSTR-1 Paste data'!$B:$B,'GSTR-1'!$B89)</f>
        <v>100393.44</v>
      </c>
      <c r="F89" s="26">
        <f>SUMIFS('GSTR-1 Paste data'!I:I,'GSTR-1 Paste data'!$A:$A,$A89,'GSTR-1 Paste data'!$B:$B,'GSTR-1'!$B89)</f>
        <v>94751.72</v>
      </c>
      <c r="G89" s="26">
        <f>SUMIFS('GSTR-1 Paste data'!J:J,'GSTR-1 Paste data'!$A:$A,$A89,'GSTR-1 Paste data'!$B:$B,'GSTR-1'!$B89)</f>
        <v>238544.88</v>
      </c>
      <c r="H89" s="26">
        <f>SUMIFS('GSTR-1 Paste data'!K:K,'GSTR-1 Paste data'!$A:$A,$A89,'GSTR-1 Paste data'!$B:$B,'GSTR-1'!$B89)</f>
        <v>1124258.6599999999</v>
      </c>
      <c r="I89" s="26">
        <f>SUMIFS('GSTR-1 Paste data'!L:L,'GSTR-1 Paste data'!$A:$A,$A89,'GSTR-1 Paste data'!$B:$B,'GSTR-1'!$B89)</f>
        <v>0</v>
      </c>
      <c r="J89" s="26">
        <f>SUMIFS('GSTR-1 Paste data'!M:M,'GSTR-1 Paste data'!$A:$A,$A89,'GSTR-1 Paste data'!$B:$B,'GSTR-1'!$B89)</f>
        <v>58203.09</v>
      </c>
      <c r="K89" s="103">
        <f>SUMIFS('GSTR-1 Paste data'!N:N,'GSTR-1 Paste data'!$A:$A,$A89,'GSTR-1 Paste data'!$B:$B,'GSTR-1'!$B89)</f>
        <v>0</v>
      </c>
      <c r="L89" s="103">
        <f>SUMIFS('GSTR-1 Paste data'!O:O,'GSTR-1 Paste data'!$A:$A,$A89,'GSTR-1 Paste data'!$B:$B,'GSTR-1'!$B89)</f>
        <v>0</v>
      </c>
      <c r="M89" s="103">
        <f>SUMIFS('GSTR-1 Paste data'!P:P,'GSTR-1 Paste data'!$A:$A,$A89,'GSTR-1 Paste data'!$B:$B,'GSTR-1'!$B89)</f>
        <v>0</v>
      </c>
      <c r="N89" s="103">
        <f>SUMIFS('GSTR-1 Paste data'!Q:Q,'GSTR-1 Paste data'!$A:$A,$A89,'GSTR-1 Paste data'!$B:$B,'GSTR-1'!$B89)</f>
        <v>0</v>
      </c>
      <c r="O89" s="103">
        <f>SUMIFS('GSTR-1 Paste data'!R:R,'GSTR-1 Paste data'!$A:$A,$A89,'GSTR-1 Paste data'!$B:$B,'GSTR-1'!$B89)</f>
        <v>0</v>
      </c>
      <c r="P89" s="103">
        <f>SUMIFS('GSTR-1 Paste data'!S:S,'GSTR-1 Paste data'!$A:$A,$A89,'GSTR-1 Paste data'!$B:$B,'GSTR-1'!$B89)</f>
        <v>0</v>
      </c>
      <c r="Q89" s="103">
        <f>SUMIFS('GSTR-1 Paste data'!T:T,'GSTR-1 Paste data'!$A:$A,$A89,'GSTR-1 Paste data'!$B:$B,'GSTR-1'!$B89)</f>
        <v>0</v>
      </c>
      <c r="R89" s="103">
        <f>SUMIFS('GSTR-1 Paste data'!U:U,'GSTR-1 Paste data'!$A:$A,$A89,'GSTR-1 Paste data'!$B:$B,'GSTR-1'!$B89)</f>
        <v>0</v>
      </c>
      <c r="S89" s="103">
        <f>SUMIFS('GSTR-1 Paste data'!V:V,'GSTR-1 Paste data'!$A:$A,$A89,'GSTR-1 Paste data'!$B:$B,'GSTR-1'!$B89)</f>
        <v>0</v>
      </c>
      <c r="T89" s="103">
        <f>SUMIFS('GSTR-1 Paste data'!W:W,'GSTR-1 Paste data'!$A:$A,$A89,'GSTR-1 Paste data'!$B:$B,'GSTR-1'!$B89)</f>
        <v>0</v>
      </c>
      <c r="U89" s="103">
        <f>SUMIFS('GSTR-1 Paste data'!X:X,'GSTR-1 Paste data'!$A:$A,$A89,'GSTR-1 Paste data'!$B:$B,'GSTR-1'!$B89)</f>
        <v>0</v>
      </c>
      <c r="V89" s="103">
        <f>SUMIFS('GSTR-1 Paste data'!Y:Y,'GSTR-1 Paste data'!$A:$A,$A89,'GSTR-1 Paste data'!$B:$B,'GSTR-1'!$B89)</f>
        <v>0</v>
      </c>
      <c r="W89" s="103">
        <f>SUMIFS('GSTR-1 Paste data'!Z:Z,'GSTR-1 Paste data'!$A:$A,$A89,'GSTR-1 Paste data'!$B:$B,'GSTR-1'!$B89)</f>
        <v>0</v>
      </c>
      <c r="X89" s="116">
        <f>ROUND(SUM(C89:K89),2)</f>
        <v>1619995.93</v>
      </c>
      <c r="Y89" s="116">
        <f>ROUND(SUM(L89:W89),2)</f>
        <v>0</v>
      </c>
      <c r="Z89" s="116">
        <f>ROUND(SUM(C89:W89),2)</f>
        <v>1619995.93</v>
      </c>
    </row>
    <row r="90" spans="1:26" s="14" customFormat="1" ht="15.75" hidden="1" thickBot="1" x14ac:dyDescent="0.35">
      <c r="A90" s="259" t="str">
        <f>A89</f>
        <v>B2B Advances</v>
      </c>
      <c r="B90" s="115" t="s">
        <v>20</v>
      </c>
      <c r="C90" s="26">
        <f>SUMIFS('GSTR-1 Paste data'!F:F,'GSTR-1 Paste data'!$A:$A,$A90,'GSTR-1 Paste data'!$B:$B,'GSTR-1'!$B90)</f>
        <v>341.15</v>
      </c>
      <c r="D90" s="26">
        <f>SUMIFS('GSTR-1 Paste data'!G:G,'GSTR-1 Paste data'!$A:$A,$A90,'GSTR-1 Paste data'!$B:$B,'GSTR-1'!$B90)</f>
        <v>3502.99</v>
      </c>
      <c r="E90" s="26">
        <f>SUMIFS('GSTR-1 Paste data'!H:H,'GSTR-1 Paste data'!$A:$A,$A90,'GSTR-1 Paste data'!$B:$B,'GSTR-1'!$B90)</f>
        <v>100393.44</v>
      </c>
      <c r="F90" s="26">
        <f>SUMIFS('GSTR-1 Paste data'!I:I,'GSTR-1 Paste data'!$A:$A,$A90,'GSTR-1 Paste data'!$B:$B,'GSTR-1'!$B90)</f>
        <v>94751.72</v>
      </c>
      <c r="G90" s="26">
        <f>SUMIFS('GSTR-1 Paste data'!J:J,'GSTR-1 Paste data'!$A:$A,$A90,'GSTR-1 Paste data'!$B:$B,'GSTR-1'!$B90)</f>
        <v>238544.88</v>
      </c>
      <c r="H90" s="26">
        <f>SUMIFS('GSTR-1 Paste data'!K:K,'GSTR-1 Paste data'!$A:$A,$A90,'GSTR-1 Paste data'!$B:$B,'GSTR-1'!$B90)</f>
        <v>1124258.6599999999</v>
      </c>
      <c r="I90" s="26">
        <f>SUMIFS('GSTR-1 Paste data'!L:L,'GSTR-1 Paste data'!$A:$A,$A90,'GSTR-1 Paste data'!$B:$B,'GSTR-1'!$B90)</f>
        <v>0</v>
      </c>
      <c r="J90" s="26">
        <f>SUMIFS('GSTR-1 Paste data'!M:M,'GSTR-1 Paste data'!$A:$A,$A90,'GSTR-1 Paste data'!$B:$B,'GSTR-1'!$B90)</f>
        <v>58203.09</v>
      </c>
      <c r="K90" s="103">
        <f>SUMIFS('GSTR-1 Paste data'!N:N,'GSTR-1 Paste data'!$A:$A,$A90,'GSTR-1 Paste data'!$B:$B,'GSTR-1'!$B90)</f>
        <v>0</v>
      </c>
      <c r="L90" s="103">
        <f>SUMIFS('GSTR-1 Paste data'!O:O,'GSTR-1 Paste data'!$A:$A,$A90,'GSTR-1 Paste data'!$B:$B,'GSTR-1'!$B90)</f>
        <v>0</v>
      </c>
      <c r="M90" s="103">
        <f>SUMIFS('GSTR-1 Paste data'!P:P,'GSTR-1 Paste data'!$A:$A,$A90,'GSTR-1 Paste data'!$B:$B,'GSTR-1'!$B90)</f>
        <v>0</v>
      </c>
      <c r="N90" s="103">
        <f>SUMIFS('GSTR-1 Paste data'!Q:Q,'GSTR-1 Paste data'!$A:$A,$A90,'GSTR-1 Paste data'!$B:$B,'GSTR-1'!$B90)</f>
        <v>0</v>
      </c>
      <c r="O90" s="103">
        <f>SUMIFS('GSTR-1 Paste data'!R:R,'GSTR-1 Paste data'!$A:$A,$A90,'GSTR-1 Paste data'!$B:$B,'GSTR-1'!$B90)</f>
        <v>0</v>
      </c>
      <c r="P90" s="103">
        <f>SUMIFS('GSTR-1 Paste data'!S:S,'GSTR-1 Paste data'!$A:$A,$A90,'GSTR-1 Paste data'!$B:$B,'GSTR-1'!$B90)</f>
        <v>0</v>
      </c>
      <c r="Q90" s="103">
        <f>SUMIFS('GSTR-1 Paste data'!T:T,'GSTR-1 Paste data'!$A:$A,$A90,'GSTR-1 Paste data'!$B:$B,'GSTR-1'!$B90)</f>
        <v>0</v>
      </c>
      <c r="R90" s="103">
        <f>SUMIFS('GSTR-1 Paste data'!U:U,'GSTR-1 Paste data'!$A:$A,$A90,'GSTR-1 Paste data'!$B:$B,'GSTR-1'!$B90)</f>
        <v>0</v>
      </c>
      <c r="S90" s="103">
        <f>SUMIFS('GSTR-1 Paste data'!V:V,'GSTR-1 Paste data'!$A:$A,$A90,'GSTR-1 Paste data'!$B:$B,'GSTR-1'!$B90)</f>
        <v>0</v>
      </c>
      <c r="T90" s="103">
        <f>SUMIFS('GSTR-1 Paste data'!W:W,'GSTR-1 Paste data'!$A:$A,$A90,'GSTR-1 Paste data'!$B:$B,'GSTR-1'!$B90)</f>
        <v>0</v>
      </c>
      <c r="U90" s="103">
        <f>SUMIFS('GSTR-1 Paste data'!X:X,'GSTR-1 Paste data'!$A:$A,$A90,'GSTR-1 Paste data'!$B:$B,'GSTR-1'!$B90)</f>
        <v>0</v>
      </c>
      <c r="V90" s="103">
        <f>SUMIFS('GSTR-1 Paste data'!Y:Y,'GSTR-1 Paste data'!$A:$A,$A90,'GSTR-1 Paste data'!$B:$B,'GSTR-1'!$B90)</f>
        <v>0</v>
      </c>
      <c r="W90" s="103">
        <f>SUMIFS('GSTR-1 Paste data'!Z:Z,'GSTR-1 Paste data'!$A:$A,$A90,'GSTR-1 Paste data'!$B:$B,'GSTR-1'!$B90)</f>
        <v>0</v>
      </c>
      <c r="X90" s="116">
        <f>ROUND(SUM(C90:K90),2)</f>
        <v>1619995.93</v>
      </c>
      <c r="Y90" s="116">
        <f>ROUND(SUM(L90:W90),2)</f>
        <v>0</v>
      </c>
      <c r="Z90" s="116">
        <f>ROUND(SUM(C90:W90),2)</f>
        <v>1619995.93</v>
      </c>
    </row>
    <row r="91" spans="1:26" s="14" customFormat="1" ht="15.75" hidden="1" thickBot="1" x14ac:dyDescent="0.35">
      <c r="A91" s="259" t="str">
        <f>A90</f>
        <v>B2B Advances</v>
      </c>
      <c r="B91" s="119" t="s">
        <v>36</v>
      </c>
      <c r="C91" s="120">
        <f>SUMIFS('GSTR-1 Paste data'!F:F,'GSTR-1 Paste data'!$A:$A,$A91,'GSTR-1 Paste data'!$B:$B,'GSTR-1'!$B91)</f>
        <v>0</v>
      </c>
      <c r="D91" s="120">
        <f>SUMIFS('GSTR-1 Paste data'!G:G,'GSTR-1 Paste data'!$A:$A,$A91,'GSTR-1 Paste data'!$B:$B,'GSTR-1'!$B91)</f>
        <v>0</v>
      </c>
      <c r="E91" s="120">
        <f>SUMIFS('GSTR-1 Paste data'!H:H,'GSTR-1 Paste data'!$A:$A,$A91,'GSTR-1 Paste data'!$B:$B,'GSTR-1'!$B91)</f>
        <v>0</v>
      </c>
      <c r="F91" s="120">
        <f>SUMIFS('GSTR-1 Paste data'!I:I,'GSTR-1 Paste data'!$A:$A,$A91,'GSTR-1 Paste data'!$B:$B,'GSTR-1'!$B91)</f>
        <v>0</v>
      </c>
      <c r="G91" s="120">
        <f>SUMIFS('GSTR-1 Paste data'!J:J,'GSTR-1 Paste data'!$A:$A,$A91,'GSTR-1 Paste data'!$B:$B,'GSTR-1'!$B91)</f>
        <v>0</v>
      </c>
      <c r="H91" s="120">
        <f>SUMIFS('GSTR-1 Paste data'!K:K,'GSTR-1 Paste data'!$A:$A,$A91,'GSTR-1 Paste data'!$B:$B,'GSTR-1'!$B91)</f>
        <v>0</v>
      </c>
      <c r="I91" s="120">
        <f>SUMIFS('GSTR-1 Paste data'!L:L,'GSTR-1 Paste data'!$A:$A,$A91,'GSTR-1 Paste data'!$B:$B,'GSTR-1'!$B91)</f>
        <v>0</v>
      </c>
      <c r="J91" s="120">
        <f>SUMIFS('GSTR-1 Paste data'!M:M,'GSTR-1 Paste data'!$A:$A,$A91,'GSTR-1 Paste data'!$B:$B,'GSTR-1'!$B91)</f>
        <v>0</v>
      </c>
      <c r="K91" s="121">
        <f>SUMIFS('GSTR-1 Paste data'!N:N,'GSTR-1 Paste data'!$A:$A,$A91,'GSTR-1 Paste data'!$B:$B,'GSTR-1'!$B91)</f>
        <v>0</v>
      </c>
      <c r="L91" s="121">
        <f>SUMIFS('GSTR-1 Paste data'!O:O,'GSTR-1 Paste data'!$A:$A,$A91,'GSTR-1 Paste data'!$B:$B,'GSTR-1'!$B91)</f>
        <v>0</v>
      </c>
      <c r="M91" s="121">
        <f>SUMIFS('GSTR-1 Paste data'!P:P,'GSTR-1 Paste data'!$A:$A,$A91,'GSTR-1 Paste data'!$B:$B,'GSTR-1'!$B91)</f>
        <v>0</v>
      </c>
      <c r="N91" s="121">
        <f>SUMIFS('GSTR-1 Paste data'!Q:Q,'GSTR-1 Paste data'!$A:$A,$A91,'GSTR-1 Paste data'!$B:$B,'GSTR-1'!$B91)</f>
        <v>0</v>
      </c>
      <c r="O91" s="121">
        <f>SUMIFS('GSTR-1 Paste data'!R:R,'GSTR-1 Paste data'!$A:$A,$A91,'GSTR-1 Paste data'!$B:$B,'GSTR-1'!$B91)</f>
        <v>0</v>
      </c>
      <c r="P91" s="121">
        <f>SUMIFS('GSTR-1 Paste data'!S:S,'GSTR-1 Paste data'!$A:$A,$A91,'GSTR-1 Paste data'!$B:$B,'GSTR-1'!$B91)</f>
        <v>0</v>
      </c>
      <c r="Q91" s="121">
        <f>SUMIFS('GSTR-1 Paste data'!T:T,'GSTR-1 Paste data'!$A:$A,$A91,'GSTR-1 Paste data'!$B:$B,'GSTR-1'!$B91)</f>
        <v>0</v>
      </c>
      <c r="R91" s="121">
        <f>SUMIFS('GSTR-1 Paste data'!U:U,'GSTR-1 Paste data'!$A:$A,$A91,'GSTR-1 Paste data'!$B:$B,'GSTR-1'!$B91)</f>
        <v>0</v>
      </c>
      <c r="S91" s="121">
        <f>SUMIFS('GSTR-1 Paste data'!V:V,'GSTR-1 Paste data'!$A:$A,$A91,'GSTR-1 Paste data'!$B:$B,'GSTR-1'!$B91)</f>
        <v>0</v>
      </c>
      <c r="T91" s="121">
        <f>SUMIFS('GSTR-1 Paste data'!W:W,'GSTR-1 Paste data'!$A:$A,$A91,'GSTR-1 Paste data'!$B:$B,'GSTR-1'!$B91)</f>
        <v>0</v>
      </c>
      <c r="U91" s="121">
        <f>SUMIFS('GSTR-1 Paste data'!X:X,'GSTR-1 Paste data'!$A:$A,$A91,'GSTR-1 Paste data'!$B:$B,'GSTR-1'!$B91)</f>
        <v>0</v>
      </c>
      <c r="V91" s="121">
        <f>SUMIFS('GSTR-1 Paste data'!Y:Y,'GSTR-1 Paste data'!$A:$A,$A91,'GSTR-1 Paste data'!$B:$B,'GSTR-1'!$B91)</f>
        <v>0</v>
      </c>
      <c r="W91" s="121">
        <f>SUMIFS('GSTR-1 Paste data'!Z:Z,'GSTR-1 Paste data'!$A:$A,$A91,'GSTR-1 Paste data'!$B:$B,'GSTR-1'!$B91)</f>
        <v>0</v>
      </c>
      <c r="X91" s="122">
        <f>ROUND(SUM(C91:K91),2)</f>
        <v>0</v>
      </c>
      <c r="Y91" s="122">
        <f>ROUND(SUM(L91:W91),2)</f>
        <v>0</v>
      </c>
      <c r="Z91" s="122">
        <f>ROUND(SUM(C91:W91),2)</f>
        <v>0</v>
      </c>
    </row>
    <row r="92" spans="1:26" s="14" customFormat="1" ht="15.75" hidden="1" thickBot="1" x14ac:dyDescent="0.35">
      <c r="A92" s="259"/>
      <c r="B92" s="13"/>
      <c r="C92" s="26"/>
      <c r="D92" s="26"/>
      <c r="E92" s="26"/>
      <c r="F92" s="26"/>
      <c r="G92" s="26"/>
      <c r="H92" s="26"/>
      <c r="I92" s="26"/>
      <c r="J92" s="26"/>
      <c r="K92" s="103"/>
      <c r="L92" s="103"/>
      <c r="M92" s="103"/>
      <c r="N92" s="103"/>
      <c r="O92" s="103"/>
      <c r="P92" s="103"/>
      <c r="Q92" s="103"/>
      <c r="R92" s="103"/>
      <c r="S92" s="103"/>
      <c r="T92" s="103"/>
      <c r="U92" s="103"/>
      <c r="V92" s="103"/>
      <c r="W92" s="103"/>
      <c r="X92" s="102"/>
      <c r="Y92" s="102"/>
      <c r="Z92" s="102"/>
    </row>
    <row r="93" spans="1:26" s="14" customFormat="1" ht="15.75" hidden="1" thickBot="1" x14ac:dyDescent="0.3">
      <c r="A93" s="259" t="str">
        <f>B93</f>
        <v>B2B Advances Amendments</v>
      </c>
      <c r="B93" s="204" t="s">
        <v>348</v>
      </c>
      <c r="C93" s="205"/>
      <c r="D93" s="205"/>
      <c r="E93" s="205"/>
      <c r="F93" s="205"/>
      <c r="G93" s="205"/>
      <c r="H93" s="205"/>
      <c r="I93" s="205"/>
      <c r="J93" s="205"/>
      <c r="K93" s="205"/>
      <c r="L93" s="205"/>
      <c r="M93" s="205"/>
      <c r="N93" s="205"/>
      <c r="O93" s="205"/>
      <c r="P93" s="205"/>
      <c r="Q93" s="205"/>
      <c r="R93" s="205"/>
      <c r="S93" s="205"/>
      <c r="T93" s="205"/>
      <c r="U93" s="205"/>
      <c r="V93" s="205"/>
      <c r="W93" s="205"/>
      <c r="X93" s="222"/>
      <c r="Y93" s="222"/>
      <c r="Z93" s="222"/>
    </row>
    <row r="94" spans="1:26" s="14" customFormat="1" ht="15.75" hidden="1" thickBot="1" x14ac:dyDescent="0.35">
      <c r="A94" s="259" t="str">
        <f>A93</f>
        <v>B2B Advances Amendments</v>
      </c>
      <c r="B94" s="115" t="s">
        <v>17</v>
      </c>
      <c r="C94" s="102">
        <f>SUMIFS('GSTR-1 Paste data'!F:F,'GSTR-1 Paste data'!$A:$A,$A94,'GSTR-1 Paste data'!$B:$B,'GSTR-1'!$B94)</f>
        <v>0</v>
      </c>
      <c r="D94" s="102">
        <f>SUMIFS('GSTR-1 Paste data'!G:G,'GSTR-1 Paste data'!$A:$A,$A94,'GSTR-1 Paste data'!$B:$B,'GSTR-1'!$B94)</f>
        <v>0</v>
      </c>
      <c r="E94" s="102">
        <f>SUMIFS('GSTR-1 Paste data'!H:H,'GSTR-1 Paste data'!$A:$A,$A94,'GSTR-1 Paste data'!$B:$B,'GSTR-1'!$B94)</f>
        <v>0</v>
      </c>
      <c r="F94" s="102">
        <f>SUMIFS('GSTR-1 Paste data'!I:I,'GSTR-1 Paste data'!$A:$A,$A94,'GSTR-1 Paste data'!$B:$B,'GSTR-1'!$B94)</f>
        <v>0</v>
      </c>
      <c r="G94" s="102">
        <f>SUMIFS('GSTR-1 Paste data'!J:J,'GSTR-1 Paste data'!$A:$A,$A94,'GSTR-1 Paste data'!$B:$B,'GSTR-1'!$B94)</f>
        <v>0</v>
      </c>
      <c r="H94" s="102">
        <f>SUMIFS('GSTR-1 Paste data'!K:K,'GSTR-1 Paste data'!$A:$A,$A94,'GSTR-1 Paste data'!$B:$B,'GSTR-1'!$B94)</f>
        <v>0</v>
      </c>
      <c r="I94" s="102">
        <f>SUMIFS('GSTR-1 Paste data'!L:L,'GSTR-1 Paste data'!$A:$A,$A94,'GSTR-1 Paste data'!$B:$B,'GSTR-1'!$B94)</f>
        <v>0</v>
      </c>
      <c r="J94" s="102">
        <f>SUMIFS('GSTR-1 Paste data'!M:M,'GSTR-1 Paste data'!$A:$A,$A94,'GSTR-1 Paste data'!$B:$B,'GSTR-1'!$B94)</f>
        <v>0</v>
      </c>
      <c r="K94" s="106">
        <f>SUMIFS('GSTR-1 Paste data'!N:N,'GSTR-1 Paste data'!$A:$A,$A94,'GSTR-1 Paste data'!$B:$B,'GSTR-1'!$B94)</f>
        <v>0</v>
      </c>
      <c r="L94" s="106">
        <f>SUMIFS('GSTR-1 Paste data'!O:O,'GSTR-1 Paste data'!$A:$A,$A94,'GSTR-1 Paste data'!$B:$B,'GSTR-1'!$B94)</f>
        <v>0</v>
      </c>
      <c r="M94" s="106">
        <f>SUMIFS('GSTR-1 Paste data'!P:P,'GSTR-1 Paste data'!$A:$A,$A94,'GSTR-1 Paste data'!$B:$B,'GSTR-1'!$B94)</f>
        <v>0</v>
      </c>
      <c r="N94" s="106">
        <f>SUMIFS('GSTR-1 Paste data'!Q:Q,'GSTR-1 Paste data'!$A:$A,$A94,'GSTR-1 Paste data'!$B:$B,'GSTR-1'!$B94)</f>
        <v>0</v>
      </c>
      <c r="O94" s="106">
        <f>SUMIFS('GSTR-1 Paste data'!R:R,'GSTR-1 Paste data'!$A:$A,$A94,'GSTR-1 Paste data'!$B:$B,'GSTR-1'!$B94)</f>
        <v>0</v>
      </c>
      <c r="P94" s="106">
        <f>SUMIFS('GSTR-1 Paste data'!S:S,'GSTR-1 Paste data'!$A:$A,$A94,'GSTR-1 Paste data'!$B:$B,'GSTR-1'!$B94)</f>
        <v>0</v>
      </c>
      <c r="Q94" s="106">
        <f>SUMIFS('GSTR-1 Paste data'!T:T,'GSTR-1 Paste data'!$A:$A,$A94,'GSTR-1 Paste data'!$B:$B,'GSTR-1'!$B94)</f>
        <v>0</v>
      </c>
      <c r="R94" s="106">
        <f>SUMIFS('GSTR-1 Paste data'!U:U,'GSTR-1 Paste data'!$A:$A,$A94,'GSTR-1 Paste data'!$B:$B,'GSTR-1'!$B94)</f>
        <v>0</v>
      </c>
      <c r="S94" s="106">
        <f>SUMIFS('GSTR-1 Paste data'!V:V,'GSTR-1 Paste data'!$A:$A,$A94,'GSTR-1 Paste data'!$B:$B,'GSTR-1'!$B94)</f>
        <v>0</v>
      </c>
      <c r="T94" s="106">
        <f>SUMIFS('GSTR-1 Paste data'!W:W,'GSTR-1 Paste data'!$A:$A,$A94,'GSTR-1 Paste data'!$B:$B,'GSTR-1'!$B94)</f>
        <v>0</v>
      </c>
      <c r="U94" s="106">
        <f>SUMIFS('GSTR-1 Paste data'!X:X,'GSTR-1 Paste data'!$A:$A,$A94,'GSTR-1 Paste data'!$B:$B,'GSTR-1'!$B94)</f>
        <v>0</v>
      </c>
      <c r="V94" s="106">
        <f>SUMIFS('GSTR-1 Paste data'!Y:Y,'GSTR-1 Paste data'!$A:$A,$A94,'GSTR-1 Paste data'!$B:$B,'GSTR-1'!$B94)</f>
        <v>0</v>
      </c>
      <c r="W94" s="106">
        <f>SUMIFS('GSTR-1 Paste data'!Z:Z,'GSTR-1 Paste data'!$A:$A,$A94,'GSTR-1 Paste data'!$B:$B,'GSTR-1'!$B94)</f>
        <v>0</v>
      </c>
      <c r="X94" s="130">
        <f>ROUND(SUM(C94:K94),2)</f>
        <v>0</v>
      </c>
      <c r="Y94" s="130">
        <f>ROUND(SUM(L94:W94),2)</f>
        <v>0</v>
      </c>
      <c r="Z94" s="130">
        <f>ROUND(SUM(C94:W94),2)</f>
        <v>0</v>
      </c>
    </row>
    <row r="95" spans="1:26" s="14" customFormat="1" ht="15.75" hidden="1" thickBot="1" x14ac:dyDescent="0.35">
      <c r="A95" s="259" t="str">
        <f>A94</f>
        <v>B2B Advances Amendments</v>
      </c>
      <c r="B95" s="115" t="s">
        <v>18</v>
      </c>
      <c r="C95" s="26">
        <f>SUMIFS('GSTR-1 Paste data'!F:F,'GSTR-1 Paste data'!$A:$A,$A95,'GSTR-1 Paste data'!$B:$B,'GSTR-1'!$B95)</f>
        <v>0</v>
      </c>
      <c r="D95" s="26">
        <f>SUMIFS('GSTR-1 Paste data'!G:G,'GSTR-1 Paste data'!$A:$A,$A95,'GSTR-1 Paste data'!$B:$B,'GSTR-1'!$B95)</f>
        <v>0</v>
      </c>
      <c r="E95" s="26">
        <f>SUMIFS('GSTR-1 Paste data'!H:H,'GSTR-1 Paste data'!$A:$A,$A95,'GSTR-1 Paste data'!$B:$B,'GSTR-1'!$B95)</f>
        <v>0</v>
      </c>
      <c r="F95" s="26">
        <f>SUMIFS('GSTR-1 Paste data'!I:I,'GSTR-1 Paste data'!$A:$A,$A95,'GSTR-1 Paste data'!$B:$B,'GSTR-1'!$B95)</f>
        <v>0</v>
      </c>
      <c r="G95" s="26">
        <f>SUMIFS('GSTR-1 Paste data'!J:J,'GSTR-1 Paste data'!$A:$A,$A95,'GSTR-1 Paste data'!$B:$B,'GSTR-1'!$B95)</f>
        <v>0</v>
      </c>
      <c r="H95" s="26">
        <f>SUMIFS('GSTR-1 Paste data'!K:K,'GSTR-1 Paste data'!$A:$A,$A95,'GSTR-1 Paste data'!$B:$B,'GSTR-1'!$B95)</f>
        <v>0</v>
      </c>
      <c r="I95" s="26">
        <f>SUMIFS('GSTR-1 Paste data'!L:L,'GSTR-1 Paste data'!$A:$A,$A95,'GSTR-1 Paste data'!$B:$B,'GSTR-1'!$B95)</f>
        <v>0</v>
      </c>
      <c r="J95" s="26">
        <f>SUMIFS('GSTR-1 Paste data'!M:M,'GSTR-1 Paste data'!$A:$A,$A95,'GSTR-1 Paste data'!$B:$B,'GSTR-1'!$B95)</f>
        <v>0</v>
      </c>
      <c r="K95" s="103">
        <f>SUMIFS('GSTR-1 Paste data'!N:N,'GSTR-1 Paste data'!$A:$A,$A95,'GSTR-1 Paste data'!$B:$B,'GSTR-1'!$B95)</f>
        <v>0</v>
      </c>
      <c r="L95" s="103">
        <f>SUMIFS('GSTR-1 Paste data'!O:O,'GSTR-1 Paste data'!$A:$A,$A95,'GSTR-1 Paste data'!$B:$B,'GSTR-1'!$B95)</f>
        <v>0</v>
      </c>
      <c r="M95" s="103">
        <f>SUMIFS('GSTR-1 Paste data'!P:P,'GSTR-1 Paste data'!$A:$A,$A95,'GSTR-1 Paste data'!$B:$B,'GSTR-1'!$B95)</f>
        <v>0</v>
      </c>
      <c r="N95" s="103">
        <f>SUMIFS('GSTR-1 Paste data'!Q:Q,'GSTR-1 Paste data'!$A:$A,$A95,'GSTR-1 Paste data'!$B:$B,'GSTR-1'!$B95)</f>
        <v>0</v>
      </c>
      <c r="O95" s="103">
        <f>SUMIFS('GSTR-1 Paste data'!R:R,'GSTR-1 Paste data'!$A:$A,$A95,'GSTR-1 Paste data'!$B:$B,'GSTR-1'!$B95)</f>
        <v>0</v>
      </c>
      <c r="P95" s="103">
        <f>SUMIFS('GSTR-1 Paste data'!S:S,'GSTR-1 Paste data'!$A:$A,$A95,'GSTR-1 Paste data'!$B:$B,'GSTR-1'!$B95)</f>
        <v>0</v>
      </c>
      <c r="Q95" s="103">
        <f>SUMIFS('GSTR-1 Paste data'!T:T,'GSTR-1 Paste data'!$A:$A,$A95,'GSTR-1 Paste data'!$B:$B,'GSTR-1'!$B95)</f>
        <v>0</v>
      </c>
      <c r="R95" s="103">
        <f>SUMIFS('GSTR-1 Paste data'!U:U,'GSTR-1 Paste data'!$A:$A,$A95,'GSTR-1 Paste data'!$B:$B,'GSTR-1'!$B95)</f>
        <v>0</v>
      </c>
      <c r="S95" s="103">
        <f>SUMIFS('GSTR-1 Paste data'!V:V,'GSTR-1 Paste data'!$A:$A,$A95,'GSTR-1 Paste data'!$B:$B,'GSTR-1'!$B95)</f>
        <v>0</v>
      </c>
      <c r="T95" s="103">
        <f>SUMIFS('GSTR-1 Paste data'!W:W,'GSTR-1 Paste data'!$A:$A,$A95,'GSTR-1 Paste data'!$B:$B,'GSTR-1'!$B95)</f>
        <v>0</v>
      </c>
      <c r="U95" s="103">
        <f>SUMIFS('GSTR-1 Paste data'!X:X,'GSTR-1 Paste data'!$A:$A,$A95,'GSTR-1 Paste data'!$B:$B,'GSTR-1'!$B95)</f>
        <v>0</v>
      </c>
      <c r="V95" s="103">
        <f>SUMIFS('GSTR-1 Paste data'!Y:Y,'GSTR-1 Paste data'!$A:$A,$A95,'GSTR-1 Paste data'!$B:$B,'GSTR-1'!$B95)</f>
        <v>0</v>
      </c>
      <c r="W95" s="103">
        <f>SUMIFS('GSTR-1 Paste data'!Z:Z,'GSTR-1 Paste data'!$A:$A,$A95,'GSTR-1 Paste data'!$B:$B,'GSTR-1'!$B95)</f>
        <v>0</v>
      </c>
      <c r="X95" s="130">
        <f>ROUND(SUM(C95:K95),2)</f>
        <v>0</v>
      </c>
      <c r="Y95" s="130">
        <f>ROUND(SUM(L95:W95),2)</f>
        <v>0</v>
      </c>
      <c r="Z95" s="130">
        <f>ROUND(SUM(C95:W95),2)</f>
        <v>0</v>
      </c>
    </row>
    <row r="96" spans="1:26" s="14" customFormat="1" ht="15.75" hidden="1" thickBot="1" x14ac:dyDescent="0.35">
      <c r="A96" s="259" t="str">
        <f>A95</f>
        <v>B2B Advances Amendments</v>
      </c>
      <c r="B96" s="115" t="s">
        <v>19</v>
      </c>
      <c r="C96" s="26">
        <f>SUMIFS('GSTR-1 Paste data'!F:F,'GSTR-1 Paste data'!$A:$A,$A96,'GSTR-1 Paste data'!$B:$B,'GSTR-1'!$B96)</f>
        <v>0</v>
      </c>
      <c r="D96" s="26">
        <f>SUMIFS('GSTR-1 Paste data'!G:G,'GSTR-1 Paste data'!$A:$A,$A96,'GSTR-1 Paste data'!$B:$B,'GSTR-1'!$B96)</f>
        <v>0</v>
      </c>
      <c r="E96" s="26">
        <f>SUMIFS('GSTR-1 Paste data'!H:H,'GSTR-1 Paste data'!$A:$A,$A96,'GSTR-1 Paste data'!$B:$B,'GSTR-1'!$B96)</f>
        <v>0</v>
      </c>
      <c r="F96" s="26">
        <f>SUMIFS('GSTR-1 Paste data'!I:I,'GSTR-1 Paste data'!$A:$A,$A96,'GSTR-1 Paste data'!$B:$B,'GSTR-1'!$B96)</f>
        <v>0</v>
      </c>
      <c r="G96" s="26">
        <f>SUMIFS('GSTR-1 Paste data'!J:J,'GSTR-1 Paste data'!$A:$A,$A96,'GSTR-1 Paste data'!$B:$B,'GSTR-1'!$B96)</f>
        <v>0</v>
      </c>
      <c r="H96" s="26">
        <f>SUMIFS('GSTR-1 Paste data'!K:K,'GSTR-1 Paste data'!$A:$A,$A96,'GSTR-1 Paste data'!$B:$B,'GSTR-1'!$B96)</f>
        <v>0</v>
      </c>
      <c r="I96" s="26">
        <f>SUMIFS('GSTR-1 Paste data'!L:L,'GSTR-1 Paste data'!$A:$A,$A96,'GSTR-1 Paste data'!$B:$B,'GSTR-1'!$B96)</f>
        <v>0</v>
      </c>
      <c r="J96" s="26">
        <f>SUMIFS('GSTR-1 Paste data'!M:M,'GSTR-1 Paste data'!$A:$A,$A96,'GSTR-1 Paste data'!$B:$B,'GSTR-1'!$B96)</f>
        <v>0</v>
      </c>
      <c r="K96" s="103">
        <f>SUMIFS('GSTR-1 Paste data'!N:N,'GSTR-1 Paste data'!$A:$A,$A96,'GSTR-1 Paste data'!$B:$B,'GSTR-1'!$B96)</f>
        <v>0</v>
      </c>
      <c r="L96" s="103">
        <f>SUMIFS('GSTR-1 Paste data'!O:O,'GSTR-1 Paste data'!$A:$A,$A96,'GSTR-1 Paste data'!$B:$B,'GSTR-1'!$B96)</f>
        <v>0</v>
      </c>
      <c r="M96" s="103">
        <f>SUMIFS('GSTR-1 Paste data'!P:P,'GSTR-1 Paste data'!$A:$A,$A96,'GSTR-1 Paste data'!$B:$B,'GSTR-1'!$B96)</f>
        <v>0</v>
      </c>
      <c r="N96" s="103">
        <f>SUMIFS('GSTR-1 Paste data'!Q:Q,'GSTR-1 Paste data'!$A:$A,$A96,'GSTR-1 Paste data'!$B:$B,'GSTR-1'!$B96)</f>
        <v>0</v>
      </c>
      <c r="O96" s="103">
        <f>SUMIFS('GSTR-1 Paste data'!R:R,'GSTR-1 Paste data'!$A:$A,$A96,'GSTR-1 Paste data'!$B:$B,'GSTR-1'!$B96)</f>
        <v>0</v>
      </c>
      <c r="P96" s="103">
        <f>SUMIFS('GSTR-1 Paste data'!S:S,'GSTR-1 Paste data'!$A:$A,$A96,'GSTR-1 Paste data'!$B:$B,'GSTR-1'!$B96)</f>
        <v>0</v>
      </c>
      <c r="Q96" s="103">
        <f>SUMIFS('GSTR-1 Paste data'!T:T,'GSTR-1 Paste data'!$A:$A,$A96,'GSTR-1 Paste data'!$B:$B,'GSTR-1'!$B96)</f>
        <v>0</v>
      </c>
      <c r="R96" s="103">
        <f>SUMIFS('GSTR-1 Paste data'!U:U,'GSTR-1 Paste data'!$A:$A,$A96,'GSTR-1 Paste data'!$B:$B,'GSTR-1'!$B96)</f>
        <v>0</v>
      </c>
      <c r="S96" s="103">
        <f>SUMIFS('GSTR-1 Paste data'!V:V,'GSTR-1 Paste data'!$A:$A,$A96,'GSTR-1 Paste data'!$B:$B,'GSTR-1'!$B96)</f>
        <v>0</v>
      </c>
      <c r="T96" s="103">
        <f>SUMIFS('GSTR-1 Paste data'!W:W,'GSTR-1 Paste data'!$A:$A,$A96,'GSTR-1 Paste data'!$B:$B,'GSTR-1'!$B96)</f>
        <v>0</v>
      </c>
      <c r="U96" s="103">
        <f>SUMIFS('GSTR-1 Paste data'!X:X,'GSTR-1 Paste data'!$A:$A,$A96,'GSTR-1 Paste data'!$B:$B,'GSTR-1'!$B96)</f>
        <v>0</v>
      </c>
      <c r="V96" s="103">
        <f>SUMIFS('GSTR-1 Paste data'!Y:Y,'GSTR-1 Paste data'!$A:$A,$A96,'GSTR-1 Paste data'!$B:$B,'GSTR-1'!$B96)</f>
        <v>0</v>
      </c>
      <c r="W96" s="103">
        <f>SUMIFS('GSTR-1 Paste data'!Z:Z,'GSTR-1 Paste data'!$A:$A,$A96,'GSTR-1 Paste data'!$B:$B,'GSTR-1'!$B96)</f>
        <v>0</v>
      </c>
      <c r="X96" s="130">
        <f>ROUND(SUM(C96:K96),2)</f>
        <v>0</v>
      </c>
      <c r="Y96" s="130">
        <f>ROUND(SUM(L96:W96),2)</f>
        <v>0</v>
      </c>
      <c r="Z96" s="130">
        <f>ROUND(SUM(C96:W96),2)</f>
        <v>0</v>
      </c>
    </row>
    <row r="97" spans="1:26" s="14" customFormat="1" ht="15.75" hidden="1" thickBot="1" x14ac:dyDescent="0.35">
      <c r="A97" s="259" t="str">
        <f>A96</f>
        <v>B2B Advances Amendments</v>
      </c>
      <c r="B97" s="115" t="s">
        <v>20</v>
      </c>
      <c r="C97" s="26">
        <f>SUMIFS('GSTR-1 Paste data'!F:F,'GSTR-1 Paste data'!$A:$A,$A97,'GSTR-1 Paste data'!$B:$B,'GSTR-1'!$B97)</f>
        <v>0</v>
      </c>
      <c r="D97" s="26">
        <f>SUMIFS('GSTR-1 Paste data'!G:G,'GSTR-1 Paste data'!$A:$A,$A97,'GSTR-1 Paste data'!$B:$B,'GSTR-1'!$B97)</f>
        <v>0</v>
      </c>
      <c r="E97" s="26">
        <f>SUMIFS('GSTR-1 Paste data'!H:H,'GSTR-1 Paste data'!$A:$A,$A97,'GSTR-1 Paste data'!$B:$B,'GSTR-1'!$B97)</f>
        <v>0</v>
      </c>
      <c r="F97" s="26">
        <f>SUMIFS('GSTR-1 Paste data'!I:I,'GSTR-1 Paste data'!$A:$A,$A97,'GSTR-1 Paste data'!$B:$B,'GSTR-1'!$B97)</f>
        <v>0</v>
      </c>
      <c r="G97" s="26">
        <f>SUMIFS('GSTR-1 Paste data'!J:J,'GSTR-1 Paste data'!$A:$A,$A97,'GSTR-1 Paste data'!$B:$B,'GSTR-1'!$B97)</f>
        <v>0</v>
      </c>
      <c r="H97" s="26">
        <f>SUMIFS('GSTR-1 Paste data'!K:K,'GSTR-1 Paste data'!$A:$A,$A97,'GSTR-1 Paste data'!$B:$B,'GSTR-1'!$B97)</f>
        <v>0</v>
      </c>
      <c r="I97" s="26">
        <f>SUMIFS('GSTR-1 Paste data'!L:L,'GSTR-1 Paste data'!$A:$A,$A97,'GSTR-1 Paste data'!$B:$B,'GSTR-1'!$B97)</f>
        <v>0</v>
      </c>
      <c r="J97" s="26">
        <f>SUMIFS('GSTR-1 Paste data'!M:M,'GSTR-1 Paste data'!$A:$A,$A97,'GSTR-1 Paste data'!$B:$B,'GSTR-1'!$B97)</f>
        <v>0</v>
      </c>
      <c r="K97" s="103">
        <f>SUMIFS('GSTR-1 Paste data'!N:N,'GSTR-1 Paste data'!$A:$A,$A97,'GSTR-1 Paste data'!$B:$B,'GSTR-1'!$B97)</f>
        <v>0</v>
      </c>
      <c r="L97" s="103">
        <f>SUMIFS('GSTR-1 Paste data'!O:O,'GSTR-1 Paste data'!$A:$A,$A97,'GSTR-1 Paste data'!$B:$B,'GSTR-1'!$B97)</f>
        <v>0</v>
      </c>
      <c r="M97" s="103">
        <f>SUMIFS('GSTR-1 Paste data'!P:P,'GSTR-1 Paste data'!$A:$A,$A97,'GSTR-1 Paste data'!$B:$B,'GSTR-1'!$B97)</f>
        <v>0</v>
      </c>
      <c r="N97" s="103">
        <f>SUMIFS('GSTR-1 Paste data'!Q:Q,'GSTR-1 Paste data'!$A:$A,$A97,'GSTR-1 Paste data'!$B:$B,'GSTR-1'!$B97)</f>
        <v>0</v>
      </c>
      <c r="O97" s="103">
        <f>SUMIFS('GSTR-1 Paste data'!R:R,'GSTR-1 Paste data'!$A:$A,$A97,'GSTR-1 Paste data'!$B:$B,'GSTR-1'!$B97)</f>
        <v>0</v>
      </c>
      <c r="P97" s="103">
        <f>SUMIFS('GSTR-1 Paste data'!S:S,'GSTR-1 Paste data'!$A:$A,$A97,'GSTR-1 Paste data'!$B:$B,'GSTR-1'!$B97)</f>
        <v>0</v>
      </c>
      <c r="Q97" s="103">
        <f>SUMIFS('GSTR-1 Paste data'!T:T,'GSTR-1 Paste data'!$A:$A,$A97,'GSTR-1 Paste data'!$B:$B,'GSTR-1'!$B97)</f>
        <v>0</v>
      </c>
      <c r="R97" s="103">
        <f>SUMIFS('GSTR-1 Paste data'!U:U,'GSTR-1 Paste data'!$A:$A,$A97,'GSTR-1 Paste data'!$B:$B,'GSTR-1'!$B97)</f>
        <v>0</v>
      </c>
      <c r="S97" s="103">
        <f>SUMIFS('GSTR-1 Paste data'!V:V,'GSTR-1 Paste data'!$A:$A,$A97,'GSTR-1 Paste data'!$B:$B,'GSTR-1'!$B97)</f>
        <v>0</v>
      </c>
      <c r="T97" s="103">
        <f>SUMIFS('GSTR-1 Paste data'!W:W,'GSTR-1 Paste data'!$A:$A,$A97,'GSTR-1 Paste data'!$B:$B,'GSTR-1'!$B97)</f>
        <v>0</v>
      </c>
      <c r="U97" s="103">
        <f>SUMIFS('GSTR-1 Paste data'!X:X,'GSTR-1 Paste data'!$A:$A,$A97,'GSTR-1 Paste data'!$B:$B,'GSTR-1'!$B97)</f>
        <v>0</v>
      </c>
      <c r="V97" s="103">
        <f>SUMIFS('GSTR-1 Paste data'!Y:Y,'GSTR-1 Paste data'!$A:$A,$A97,'GSTR-1 Paste data'!$B:$B,'GSTR-1'!$B97)</f>
        <v>0</v>
      </c>
      <c r="W97" s="103">
        <f>SUMIFS('GSTR-1 Paste data'!Z:Z,'GSTR-1 Paste data'!$A:$A,$A97,'GSTR-1 Paste data'!$B:$B,'GSTR-1'!$B97)</f>
        <v>0</v>
      </c>
      <c r="X97" s="130">
        <f>ROUND(SUM(C97:K97),2)</f>
        <v>0</v>
      </c>
      <c r="Y97" s="130">
        <f>ROUND(SUM(L97:W97),2)</f>
        <v>0</v>
      </c>
      <c r="Z97" s="130">
        <f>ROUND(SUM(C97:W97),2)</f>
        <v>0</v>
      </c>
    </row>
    <row r="98" spans="1:26" s="14" customFormat="1" ht="15.75" hidden="1" thickBot="1" x14ac:dyDescent="0.35">
      <c r="A98" s="259" t="str">
        <f>A97</f>
        <v>B2B Advances Amendments</v>
      </c>
      <c r="B98" s="119" t="s">
        <v>36</v>
      </c>
      <c r="C98" s="120">
        <f>SUMIFS('GSTR-1 Paste data'!F:F,'GSTR-1 Paste data'!$A:$A,$A98,'GSTR-1 Paste data'!$B:$B,'GSTR-1'!$B98)</f>
        <v>0</v>
      </c>
      <c r="D98" s="120">
        <f>SUMIFS('GSTR-1 Paste data'!G:G,'GSTR-1 Paste data'!$A:$A,$A98,'GSTR-1 Paste data'!$B:$B,'GSTR-1'!$B98)</f>
        <v>0</v>
      </c>
      <c r="E98" s="120">
        <f>SUMIFS('GSTR-1 Paste data'!H:H,'GSTR-1 Paste data'!$A:$A,$A98,'GSTR-1 Paste data'!$B:$B,'GSTR-1'!$B98)</f>
        <v>0</v>
      </c>
      <c r="F98" s="120">
        <f>SUMIFS('GSTR-1 Paste data'!I:I,'GSTR-1 Paste data'!$A:$A,$A98,'GSTR-1 Paste data'!$B:$B,'GSTR-1'!$B98)</f>
        <v>0</v>
      </c>
      <c r="G98" s="120">
        <f>SUMIFS('GSTR-1 Paste data'!J:J,'GSTR-1 Paste data'!$A:$A,$A98,'GSTR-1 Paste data'!$B:$B,'GSTR-1'!$B98)</f>
        <v>0</v>
      </c>
      <c r="H98" s="120">
        <f>SUMIFS('GSTR-1 Paste data'!K:K,'GSTR-1 Paste data'!$A:$A,$A98,'GSTR-1 Paste data'!$B:$B,'GSTR-1'!$B98)</f>
        <v>0</v>
      </c>
      <c r="I98" s="120">
        <f>SUMIFS('GSTR-1 Paste data'!L:L,'GSTR-1 Paste data'!$A:$A,$A98,'GSTR-1 Paste data'!$B:$B,'GSTR-1'!$B98)</f>
        <v>0</v>
      </c>
      <c r="J98" s="120">
        <f>SUMIFS('GSTR-1 Paste data'!M:M,'GSTR-1 Paste data'!$A:$A,$A98,'GSTR-1 Paste data'!$B:$B,'GSTR-1'!$B98)</f>
        <v>0</v>
      </c>
      <c r="K98" s="121">
        <f>SUMIFS('GSTR-1 Paste data'!N:N,'GSTR-1 Paste data'!$A:$A,$A98,'GSTR-1 Paste data'!$B:$B,'GSTR-1'!$B98)</f>
        <v>0</v>
      </c>
      <c r="L98" s="121">
        <f>SUMIFS('GSTR-1 Paste data'!O:O,'GSTR-1 Paste data'!$A:$A,$A98,'GSTR-1 Paste data'!$B:$B,'GSTR-1'!$B98)</f>
        <v>0</v>
      </c>
      <c r="M98" s="121">
        <f>SUMIFS('GSTR-1 Paste data'!P:P,'GSTR-1 Paste data'!$A:$A,$A98,'GSTR-1 Paste data'!$B:$B,'GSTR-1'!$B98)</f>
        <v>0</v>
      </c>
      <c r="N98" s="121">
        <f>SUMIFS('GSTR-1 Paste data'!Q:Q,'GSTR-1 Paste data'!$A:$A,$A98,'GSTR-1 Paste data'!$B:$B,'GSTR-1'!$B98)</f>
        <v>0</v>
      </c>
      <c r="O98" s="121">
        <f>SUMIFS('GSTR-1 Paste data'!R:R,'GSTR-1 Paste data'!$A:$A,$A98,'GSTR-1 Paste data'!$B:$B,'GSTR-1'!$B98)</f>
        <v>0</v>
      </c>
      <c r="P98" s="121">
        <f>SUMIFS('GSTR-1 Paste data'!S:S,'GSTR-1 Paste data'!$A:$A,$A98,'GSTR-1 Paste data'!$B:$B,'GSTR-1'!$B98)</f>
        <v>0</v>
      </c>
      <c r="Q98" s="121">
        <f>SUMIFS('GSTR-1 Paste data'!T:T,'GSTR-1 Paste data'!$A:$A,$A98,'GSTR-1 Paste data'!$B:$B,'GSTR-1'!$B98)</f>
        <v>0</v>
      </c>
      <c r="R98" s="121">
        <f>SUMIFS('GSTR-1 Paste data'!U:U,'GSTR-1 Paste data'!$A:$A,$A98,'GSTR-1 Paste data'!$B:$B,'GSTR-1'!$B98)</f>
        <v>0</v>
      </c>
      <c r="S98" s="121">
        <f>SUMIFS('GSTR-1 Paste data'!V:V,'GSTR-1 Paste data'!$A:$A,$A98,'GSTR-1 Paste data'!$B:$B,'GSTR-1'!$B98)</f>
        <v>0</v>
      </c>
      <c r="T98" s="121">
        <f>SUMIFS('GSTR-1 Paste data'!W:W,'GSTR-1 Paste data'!$A:$A,$A98,'GSTR-1 Paste data'!$B:$B,'GSTR-1'!$B98)</f>
        <v>0</v>
      </c>
      <c r="U98" s="121">
        <f>SUMIFS('GSTR-1 Paste data'!X:X,'GSTR-1 Paste data'!$A:$A,$A98,'GSTR-1 Paste data'!$B:$B,'GSTR-1'!$B98)</f>
        <v>0</v>
      </c>
      <c r="V98" s="121">
        <f>SUMIFS('GSTR-1 Paste data'!Y:Y,'GSTR-1 Paste data'!$A:$A,$A98,'GSTR-1 Paste data'!$B:$B,'GSTR-1'!$B98)</f>
        <v>0</v>
      </c>
      <c r="W98" s="121">
        <f>SUMIFS('GSTR-1 Paste data'!Z:Z,'GSTR-1 Paste data'!$A:$A,$A98,'GSTR-1 Paste data'!$B:$B,'GSTR-1'!$B98)</f>
        <v>0</v>
      </c>
      <c r="X98" s="133">
        <f>ROUND(SUM(C98:K98),2)</f>
        <v>0</v>
      </c>
      <c r="Y98" s="133">
        <f>ROUND(SUM(L98:W98),2)</f>
        <v>0</v>
      </c>
      <c r="Z98" s="133">
        <f>ROUND(SUM(C98:W98),2)</f>
        <v>0</v>
      </c>
    </row>
    <row r="99" spans="1:26" s="14" customFormat="1" ht="15.75" hidden="1" thickBot="1" x14ac:dyDescent="0.35">
      <c r="A99" s="259"/>
      <c r="B99" s="115"/>
      <c r="C99" s="26"/>
      <c r="D99" s="26"/>
      <c r="E99" s="26"/>
      <c r="F99" s="26"/>
      <c r="G99" s="26"/>
      <c r="H99" s="26"/>
      <c r="I99" s="26"/>
      <c r="J99" s="26"/>
      <c r="K99" s="103"/>
      <c r="L99" s="103"/>
      <c r="M99" s="103"/>
      <c r="N99" s="103"/>
      <c r="O99" s="103"/>
      <c r="P99" s="103"/>
      <c r="Q99" s="103"/>
      <c r="R99" s="103"/>
      <c r="S99" s="103"/>
      <c r="T99" s="103"/>
      <c r="U99" s="103"/>
      <c r="V99" s="103"/>
      <c r="W99" s="103"/>
      <c r="X99" s="102"/>
      <c r="Y99" s="102"/>
      <c r="Z99" s="102"/>
    </row>
    <row r="100" spans="1:26" s="14" customFormat="1" ht="15.75" hidden="1" thickBot="1" x14ac:dyDescent="0.3">
      <c r="A100" s="259" t="str">
        <f>B100</f>
        <v>B2B Credit Notes</v>
      </c>
      <c r="B100" s="112" t="s">
        <v>33</v>
      </c>
      <c r="C100" s="113"/>
      <c r="D100" s="113"/>
      <c r="E100" s="113"/>
      <c r="F100" s="113"/>
      <c r="G100" s="113"/>
      <c r="H100" s="113"/>
      <c r="I100" s="113"/>
      <c r="J100" s="113"/>
      <c r="K100" s="113"/>
      <c r="L100" s="113"/>
      <c r="M100" s="113"/>
      <c r="N100" s="113"/>
      <c r="O100" s="113"/>
      <c r="P100" s="113"/>
      <c r="Q100" s="113"/>
      <c r="R100" s="113"/>
      <c r="S100" s="113"/>
      <c r="T100" s="113"/>
      <c r="U100" s="113"/>
      <c r="V100" s="113"/>
      <c r="W100" s="113"/>
      <c r="X100" s="224"/>
      <c r="Y100" s="224"/>
      <c r="Z100" s="224"/>
    </row>
    <row r="101" spans="1:26" s="14" customFormat="1" ht="15.75" hidden="1" thickBot="1" x14ac:dyDescent="0.35">
      <c r="A101" s="259" t="str">
        <f>A100</f>
        <v>B2B Credit Notes</v>
      </c>
      <c r="B101" s="115" t="s">
        <v>17</v>
      </c>
      <c r="C101" s="102">
        <f>SUMIFS('GSTR-1 Paste data'!F:F,'GSTR-1 Paste data'!$A:$A,$A101,'GSTR-1 Paste data'!$B:$B,'GSTR-1'!$B101)</f>
        <v>0</v>
      </c>
      <c r="D101" s="102">
        <f>SUMIFS('GSTR-1 Paste data'!G:G,'GSTR-1 Paste data'!$A:$A,$A101,'GSTR-1 Paste data'!$B:$B,'GSTR-1'!$B101)</f>
        <v>0</v>
      </c>
      <c r="E101" s="102">
        <f>SUMIFS('GSTR-1 Paste data'!H:H,'GSTR-1 Paste data'!$A:$A,$A101,'GSTR-1 Paste data'!$B:$B,'GSTR-1'!$B101)</f>
        <v>1283250</v>
      </c>
      <c r="F101" s="102">
        <f>SUMIFS('GSTR-1 Paste data'!I:I,'GSTR-1 Paste data'!$A:$A,$A101,'GSTR-1 Paste data'!$B:$B,'GSTR-1'!$B101)</f>
        <v>0</v>
      </c>
      <c r="G101" s="102">
        <f>SUMIFS('GSTR-1 Paste data'!J:J,'GSTR-1 Paste data'!$A:$A,$A101,'GSTR-1 Paste data'!$B:$B,'GSTR-1'!$B101)</f>
        <v>799662</v>
      </c>
      <c r="H101" s="102">
        <f>SUMIFS('GSTR-1 Paste data'!K:K,'GSTR-1 Paste data'!$A:$A,$A101,'GSTR-1 Paste data'!$B:$B,'GSTR-1'!$B101)</f>
        <v>459606.19</v>
      </c>
      <c r="I101" s="102">
        <f>SUMIFS('GSTR-1 Paste data'!L:L,'GSTR-1 Paste data'!$A:$A,$A101,'GSTR-1 Paste data'!$B:$B,'GSTR-1'!$B101)</f>
        <v>1149764.3799999999</v>
      </c>
      <c r="J101" s="102">
        <f>SUMIFS('GSTR-1 Paste data'!M:M,'GSTR-1 Paste data'!$A:$A,$A101,'GSTR-1 Paste data'!$B:$B,'GSTR-1'!$B101)</f>
        <v>0</v>
      </c>
      <c r="K101" s="106">
        <f>SUMIFS('GSTR-1 Paste data'!N:N,'GSTR-1 Paste data'!$A:$A,$A101,'GSTR-1 Paste data'!$B:$B,'GSTR-1'!$B101)</f>
        <v>61898</v>
      </c>
      <c r="L101" s="106">
        <f>SUMIFS('GSTR-1 Paste data'!O:O,'GSTR-1 Paste data'!$A:$A,$A101,'GSTR-1 Paste data'!$B:$B,'GSTR-1'!$B101)</f>
        <v>0</v>
      </c>
      <c r="M101" s="106">
        <f>SUMIFS('GSTR-1 Paste data'!P:P,'GSTR-1 Paste data'!$A:$A,$A101,'GSTR-1 Paste data'!$B:$B,'GSTR-1'!$B101)</f>
        <v>0</v>
      </c>
      <c r="N101" s="106">
        <f>SUMIFS('GSTR-1 Paste data'!Q:Q,'GSTR-1 Paste data'!$A:$A,$A101,'GSTR-1 Paste data'!$B:$B,'GSTR-1'!$B101)</f>
        <v>0</v>
      </c>
      <c r="O101" s="106">
        <f>SUMIFS('GSTR-1 Paste data'!R:R,'GSTR-1 Paste data'!$A:$A,$A101,'GSTR-1 Paste data'!$B:$B,'GSTR-1'!$B101)</f>
        <v>0</v>
      </c>
      <c r="P101" s="106">
        <f>SUMIFS('GSTR-1 Paste data'!S:S,'GSTR-1 Paste data'!$A:$A,$A101,'GSTR-1 Paste data'!$B:$B,'GSTR-1'!$B101)</f>
        <v>0</v>
      </c>
      <c r="Q101" s="106">
        <f>SUMIFS('GSTR-1 Paste data'!T:T,'GSTR-1 Paste data'!$A:$A,$A101,'GSTR-1 Paste data'!$B:$B,'GSTR-1'!$B101)</f>
        <v>0</v>
      </c>
      <c r="R101" s="106">
        <f>SUMIFS('GSTR-1 Paste data'!U:U,'GSTR-1 Paste data'!$A:$A,$A101,'GSTR-1 Paste data'!$B:$B,'GSTR-1'!$B101)</f>
        <v>0</v>
      </c>
      <c r="S101" s="106">
        <f>SUMIFS('GSTR-1 Paste data'!V:V,'GSTR-1 Paste data'!$A:$A,$A101,'GSTR-1 Paste data'!$B:$B,'GSTR-1'!$B101)</f>
        <v>0</v>
      </c>
      <c r="T101" s="106">
        <f>SUMIFS('GSTR-1 Paste data'!W:W,'GSTR-1 Paste data'!$A:$A,$A101,'GSTR-1 Paste data'!$B:$B,'GSTR-1'!$B101)</f>
        <v>0</v>
      </c>
      <c r="U101" s="106">
        <f>SUMIFS('GSTR-1 Paste data'!X:X,'GSTR-1 Paste data'!$A:$A,$A101,'GSTR-1 Paste data'!$B:$B,'GSTR-1'!$B101)</f>
        <v>0</v>
      </c>
      <c r="V101" s="106">
        <f>SUMIFS('GSTR-1 Paste data'!Y:Y,'GSTR-1 Paste data'!$A:$A,$A101,'GSTR-1 Paste data'!$B:$B,'GSTR-1'!$B101)</f>
        <v>0</v>
      </c>
      <c r="W101" s="106">
        <f>SUMIFS('GSTR-1 Paste data'!Z:Z,'GSTR-1 Paste data'!$A:$A,$A101,'GSTR-1 Paste data'!$B:$B,'GSTR-1'!$B101)</f>
        <v>0</v>
      </c>
      <c r="X101" s="130">
        <f>ROUND(SUM(C101:K101),2)</f>
        <v>3754180.57</v>
      </c>
      <c r="Y101" s="130">
        <f>ROUND(SUM(L101:W101),2)</f>
        <v>0</v>
      </c>
      <c r="Z101" s="130">
        <f>ROUND(SUM(C101:W101),2)</f>
        <v>3754180.57</v>
      </c>
    </row>
    <row r="102" spans="1:26" s="14" customFormat="1" ht="15.75" hidden="1" thickBot="1" x14ac:dyDescent="0.35">
      <c r="A102" s="259" t="str">
        <f>A101</f>
        <v>B2B Credit Notes</v>
      </c>
      <c r="B102" s="115" t="s">
        <v>18</v>
      </c>
      <c r="C102" s="26">
        <f>SUMIFS('GSTR-1 Paste data'!F:F,'GSTR-1 Paste data'!$A:$A,$A102,'GSTR-1 Paste data'!$B:$B,'GSTR-1'!$B102)</f>
        <v>0</v>
      </c>
      <c r="D102" s="26">
        <f>SUMIFS('GSTR-1 Paste data'!G:G,'GSTR-1 Paste data'!$A:$A,$A102,'GSTR-1 Paste data'!$B:$B,'GSTR-1'!$B102)</f>
        <v>0</v>
      </c>
      <c r="E102" s="26">
        <f>SUMIFS('GSTR-1 Paste data'!H:H,'GSTR-1 Paste data'!$A:$A,$A102,'GSTR-1 Paste data'!$B:$B,'GSTR-1'!$B102)</f>
        <v>0</v>
      </c>
      <c r="F102" s="26">
        <f>SUMIFS('GSTR-1 Paste data'!I:I,'GSTR-1 Paste data'!$A:$A,$A102,'GSTR-1 Paste data'!$B:$B,'GSTR-1'!$B102)</f>
        <v>0</v>
      </c>
      <c r="G102" s="26">
        <f>SUMIFS('GSTR-1 Paste data'!J:J,'GSTR-1 Paste data'!$A:$A,$A102,'GSTR-1 Paste data'!$B:$B,'GSTR-1'!$B102)</f>
        <v>0</v>
      </c>
      <c r="H102" s="26">
        <f>SUMIFS('GSTR-1 Paste data'!K:K,'GSTR-1 Paste data'!$A:$A,$A102,'GSTR-1 Paste data'!$B:$B,'GSTR-1'!$B102)</f>
        <v>8652.02</v>
      </c>
      <c r="I102" s="26">
        <f>SUMIFS('GSTR-1 Paste data'!L:L,'GSTR-1 Paste data'!$A:$A,$A102,'GSTR-1 Paste data'!$B:$B,'GSTR-1'!$B102)</f>
        <v>0</v>
      </c>
      <c r="J102" s="26">
        <f>SUMIFS('GSTR-1 Paste data'!M:M,'GSTR-1 Paste data'!$A:$A,$A102,'GSTR-1 Paste data'!$B:$B,'GSTR-1'!$B102)</f>
        <v>0</v>
      </c>
      <c r="K102" s="103">
        <f>SUMIFS('GSTR-1 Paste data'!N:N,'GSTR-1 Paste data'!$A:$A,$A102,'GSTR-1 Paste data'!$B:$B,'GSTR-1'!$B102)</f>
        <v>0</v>
      </c>
      <c r="L102" s="103">
        <f>SUMIFS('GSTR-1 Paste data'!O:O,'GSTR-1 Paste data'!$A:$A,$A102,'GSTR-1 Paste data'!$B:$B,'GSTR-1'!$B102)</f>
        <v>0</v>
      </c>
      <c r="M102" s="103">
        <f>SUMIFS('GSTR-1 Paste data'!P:P,'GSTR-1 Paste data'!$A:$A,$A102,'GSTR-1 Paste data'!$B:$B,'GSTR-1'!$B102)</f>
        <v>0</v>
      </c>
      <c r="N102" s="103">
        <f>SUMIFS('GSTR-1 Paste data'!Q:Q,'GSTR-1 Paste data'!$A:$A,$A102,'GSTR-1 Paste data'!$B:$B,'GSTR-1'!$B102)</f>
        <v>0</v>
      </c>
      <c r="O102" s="103">
        <f>SUMIFS('GSTR-1 Paste data'!R:R,'GSTR-1 Paste data'!$A:$A,$A102,'GSTR-1 Paste data'!$B:$B,'GSTR-1'!$B102)</f>
        <v>0</v>
      </c>
      <c r="P102" s="103">
        <f>SUMIFS('GSTR-1 Paste data'!S:S,'GSTR-1 Paste data'!$A:$A,$A102,'GSTR-1 Paste data'!$B:$B,'GSTR-1'!$B102)</f>
        <v>0</v>
      </c>
      <c r="Q102" s="103">
        <f>SUMIFS('GSTR-1 Paste data'!T:T,'GSTR-1 Paste data'!$A:$A,$A102,'GSTR-1 Paste data'!$B:$B,'GSTR-1'!$B102)</f>
        <v>0</v>
      </c>
      <c r="R102" s="103">
        <f>SUMIFS('GSTR-1 Paste data'!U:U,'GSTR-1 Paste data'!$A:$A,$A102,'GSTR-1 Paste data'!$B:$B,'GSTR-1'!$B102)</f>
        <v>0</v>
      </c>
      <c r="S102" s="103">
        <f>SUMIFS('GSTR-1 Paste data'!V:V,'GSTR-1 Paste data'!$A:$A,$A102,'GSTR-1 Paste data'!$B:$B,'GSTR-1'!$B102)</f>
        <v>0</v>
      </c>
      <c r="T102" s="103">
        <f>SUMIFS('GSTR-1 Paste data'!W:W,'GSTR-1 Paste data'!$A:$A,$A102,'GSTR-1 Paste data'!$B:$B,'GSTR-1'!$B102)</f>
        <v>0</v>
      </c>
      <c r="U102" s="103">
        <f>SUMIFS('GSTR-1 Paste data'!X:X,'GSTR-1 Paste data'!$A:$A,$A102,'GSTR-1 Paste data'!$B:$B,'GSTR-1'!$B102)</f>
        <v>0</v>
      </c>
      <c r="V102" s="103">
        <f>SUMIFS('GSTR-1 Paste data'!Y:Y,'GSTR-1 Paste data'!$A:$A,$A102,'GSTR-1 Paste data'!$B:$B,'GSTR-1'!$B102)</f>
        <v>0</v>
      </c>
      <c r="W102" s="103">
        <f>SUMIFS('GSTR-1 Paste data'!Z:Z,'GSTR-1 Paste data'!$A:$A,$A102,'GSTR-1 Paste data'!$B:$B,'GSTR-1'!$B102)</f>
        <v>0</v>
      </c>
      <c r="X102" s="130">
        <f>ROUND(SUM(C102:K102),2)</f>
        <v>8652.02</v>
      </c>
      <c r="Y102" s="130">
        <f>ROUND(SUM(L102:W102),2)</f>
        <v>0</v>
      </c>
      <c r="Z102" s="130">
        <f>ROUND(SUM(C102:W102),2)</f>
        <v>8652.02</v>
      </c>
    </row>
    <row r="103" spans="1:26" s="14" customFormat="1" ht="15.75" hidden="1" thickBot="1" x14ac:dyDescent="0.35">
      <c r="A103" s="259" t="str">
        <f>A102</f>
        <v>B2B Credit Notes</v>
      </c>
      <c r="B103" s="115" t="s">
        <v>19</v>
      </c>
      <c r="C103" s="26">
        <f>SUMIFS('GSTR-1 Paste data'!F:F,'GSTR-1 Paste data'!$A:$A,$A103,'GSTR-1 Paste data'!$B:$B,'GSTR-1'!$B103)</f>
        <v>0</v>
      </c>
      <c r="D103" s="26">
        <f>SUMIFS('GSTR-1 Paste data'!G:G,'GSTR-1 Paste data'!$A:$A,$A103,'GSTR-1 Paste data'!$B:$B,'GSTR-1'!$B103)</f>
        <v>0</v>
      </c>
      <c r="E103" s="26">
        <f>SUMIFS('GSTR-1 Paste data'!H:H,'GSTR-1 Paste data'!$A:$A,$A103,'GSTR-1 Paste data'!$B:$B,'GSTR-1'!$B103)</f>
        <v>115492.5</v>
      </c>
      <c r="F103" s="26">
        <f>SUMIFS('GSTR-1 Paste data'!I:I,'GSTR-1 Paste data'!$A:$A,$A103,'GSTR-1 Paste data'!$B:$B,'GSTR-1'!$B103)</f>
        <v>0</v>
      </c>
      <c r="G103" s="26">
        <f>SUMIFS('GSTR-1 Paste data'!J:J,'GSTR-1 Paste data'!$A:$A,$A103,'GSTR-1 Paste data'!$B:$B,'GSTR-1'!$B103)</f>
        <v>110015.98</v>
      </c>
      <c r="H103" s="26">
        <f>SUMIFS('GSTR-1 Paste data'!K:K,'GSTR-1 Paste data'!$A:$A,$A103,'GSTR-1 Paste data'!$B:$B,'GSTR-1'!$B103)</f>
        <v>38422.85</v>
      </c>
      <c r="I103" s="26">
        <f>SUMIFS('GSTR-1 Paste data'!L:L,'GSTR-1 Paste data'!$A:$A,$A103,'GSTR-1 Paste data'!$B:$B,'GSTR-1'!$B103)</f>
        <v>154211.74</v>
      </c>
      <c r="J103" s="26">
        <f>SUMIFS('GSTR-1 Paste data'!M:M,'GSTR-1 Paste data'!$A:$A,$A103,'GSTR-1 Paste data'!$B:$B,'GSTR-1'!$B103)</f>
        <v>0</v>
      </c>
      <c r="K103" s="103">
        <f>SUMIFS('GSTR-1 Paste data'!N:N,'GSTR-1 Paste data'!$A:$A,$A103,'GSTR-1 Paste data'!$B:$B,'GSTR-1'!$B103)</f>
        <v>5584.47</v>
      </c>
      <c r="L103" s="103">
        <f>SUMIFS('GSTR-1 Paste data'!O:O,'GSTR-1 Paste data'!$A:$A,$A103,'GSTR-1 Paste data'!$B:$B,'GSTR-1'!$B103)</f>
        <v>0</v>
      </c>
      <c r="M103" s="103">
        <f>SUMIFS('GSTR-1 Paste data'!P:P,'GSTR-1 Paste data'!$A:$A,$A103,'GSTR-1 Paste data'!$B:$B,'GSTR-1'!$B103)</f>
        <v>0</v>
      </c>
      <c r="N103" s="103">
        <f>SUMIFS('GSTR-1 Paste data'!Q:Q,'GSTR-1 Paste data'!$A:$A,$A103,'GSTR-1 Paste data'!$B:$B,'GSTR-1'!$B103)</f>
        <v>0</v>
      </c>
      <c r="O103" s="103">
        <f>SUMIFS('GSTR-1 Paste data'!R:R,'GSTR-1 Paste data'!$A:$A,$A103,'GSTR-1 Paste data'!$B:$B,'GSTR-1'!$B103)</f>
        <v>0</v>
      </c>
      <c r="P103" s="103">
        <f>SUMIFS('GSTR-1 Paste data'!S:S,'GSTR-1 Paste data'!$A:$A,$A103,'GSTR-1 Paste data'!$B:$B,'GSTR-1'!$B103)</f>
        <v>0</v>
      </c>
      <c r="Q103" s="103">
        <f>SUMIFS('GSTR-1 Paste data'!T:T,'GSTR-1 Paste data'!$A:$A,$A103,'GSTR-1 Paste data'!$B:$B,'GSTR-1'!$B103)</f>
        <v>0</v>
      </c>
      <c r="R103" s="103">
        <f>SUMIFS('GSTR-1 Paste data'!U:U,'GSTR-1 Paste data'!$A:$A,$A103,'GSTR-1 Paste data'!$B:$B,'GSTR-1'!$B103)</f>
        <v>0</v>
      </c>
      <c r="S103" s="103">
        <f>SUMIFS('GSTR-1 Paste data'!V:V,'GSTR-1 Paste data'!$A:$A,$A103,'GSTR-1 Paste data'!$B:$B,'GSTR-1'!$B103)</f>
        <v>0</v>
      </c>
      <c r="T103" s="103">
        <f>SUMIFS('GSTR-1 Paste data'!W:W,'GSTR-1 Paste data'!$A:$A,$A103,'GSTR-1 Paste data'!$B:$B,'GSTR-1'!$B103)</f>
        <v>0</v>
      </c>
      <c r="U103" s="103">
        <f>SUMIFS('GSTR-1 Paste data'!X:X,'GSTR-1 Paste data'!$A:$A,$A103,'GSTR-1 Paste data'!$B:$B,'GSTR-1'!$B103)</f>
        <v>0</v>
      </c>
      <c r="V103" s="103">
        <f>SUMIFS('GSTR-1 Paste data'!Y:Y,'GSTR-1 Paste data'!$A:$A,$A103,'GSTR-1 Paste data'!$B:$B,'GSTR-1'!$B103)</f>
        <v>0</v>
      </c>
      <c r="W103" s="103">
        <f>SUMIFS('GSTR-1 Paste data'!Z:Z,'GSTR-1 Paste data'!$A:$A,$A103,'GSTR-1 Paste data'!$B:$B,'GSTR-1'!$B103)</f>
        <v>0</v>
      </c>
      <c r="X103" s="130">
        <f>ROUND(SUM(C103:K103),2)</f>
        <v>423727.54</v>
      </c>
      <c r="Y103" s="130">
        <f>ROUND(SUM(L103:W103),2)</f>
        <v>0</v>
      </c>
      <c r="Z103" s="130">
        <f>ROUND(SUM(C103:W103),2)</f>
        <v>423727.54</v>
      </c>
    </row>
    <row r="104" spans="1:26" s="14" customFormat="1" ht="15.75" hidden="1" thickBot="1" x14ac:dyDescent="0.35">
      <c r="A104" s="259" t="str">
        <f>A103</f>
        <v>B2B Credit Notes</v>
      </c>
      <c r="B104" s="115" t="s">
        <v>20</v>
      </c>
      <c r="C104" s="26">
        <f>SUMIFS('GSTR-1 Paste data'!F:F,'GSTR-1 Paste data'!$A:$A,$A104,'GSTR-1 Paste data'!$B:$B,'GSTR-1'!$B104)</f>
        <v>0</v>
      </c>
      <c r="D104" s="26">
        <f>SUMIFS('GSTR-1 Paste data'!G:G,'GSTR-1 Paste data'!$A:$A,$A104,'GSTR-1 Paste data'!$B:$B,'GSTR-1'!$B104)</f>
        <v>0</v>
      </c>
      <c r="E104" s="26">
        <f>SUMIFS('GSTR-1 Paste data'!H:H,'GSTR-1 Paste data'!$A:$A,$A104,'GSTR-1 Paste data'!$B:$B,'GSTR-1'!$B104)</f>
        <v>115492.5</v>
      </c>
      <c r="F104" s="26">
        <f>SUMIFS('GSTR-1 Paste data'!I:I,'GSTR-1 Paste data'!$A:$A,$A104,'GSTR-1 Paste data'!$B:$B,'GSTR-1'!$B104)</f>
        <v>0</v>
      </c>
      <c r="G104" s="26">
        <f>SUMIFS('GSTR-1 Paste data'!J:J,'GSTR-1 Paste data'!$A:$A,$A104,'GSTR-1 Paste data'!$B:$B,'GSTR-1'!$B104)</f>
        <v>110015.98</v>
      </c>
      <c r="H104" s="26">
        <f>SUMIFS('GSTR-1 Paste data'!K:K,'GSTR-1 Paste data'!$A:$A,$A104,'GSTR-1 Paste data'!$B:$B,'GSTR-1'!$B104)</f>
        <v>38422.85</v>
      </c>
      <c r="I104" s="26">
        <f>SUMIFS('GSTR-1 Paste data'!L:L,'GSTR-1 Paste data'!$A:$A,$A104,'GSTR-1 Paste data'!$B:$B,'GSTR-1'!$B104)</f>
        <v>154211.74</v>
      </c>
      <c r="J104" s="26">
        <f>SUMIFS('GSTR-1 Paste data'!M:M,'GSTR-1 Paste data'!$A:$A,$A104,'GSTR-1 Paste data'!$B:$B,'GSTR-1'!$B104)</f>
        <v>0</v>
      </c>
      <c r="K104" s="103">
        <f>SUMIFS('GSTR-1 Paste data'!N:N,'GSTR-1 Paste data'!$A:$A,$A104,'GSTR-1 Paste data'!$B:$B,'GSTR-1'!$B104)</f>
        <v>5584.47</v>
      </c>
      <c r="L104" s="103">
        <f>SUMIFS('GSTR-1 Paste data'!O:O,'GSTR-1 Paste data'!$A:$A,$A104,'GSTR-1 Paste data'!$B:$B,'GSTR-1'!$B104)</f>
        <v>0</v>
      </c>
      <c r="M104" s="103">
        <f>SUMIFS('GSTR-1 Paste data'!P:P,'GSTR-1 Paste data'!$A:$A,$A104,'GSTR-1 Paste data'!$B:$B,'GSTR-1'!$B104)</f>
        <v>0</v>
      </c>
      <c r="N104" s="103">
        <f>SUMIFS('GSTR-1 Paste data'!Q:Q,'GSTR-1 Paste data'!$A:$A,$A104,'GSTR-1 Paste data'!$B:$B,'GSTR-1'!$B104)</f>
        <v>0</v>
      </c>
      <c r="O104" s="103">
        <f>SUMIFS('GSTR-1 Paste data'!R:R,'GSTR-1 Paste data'!$A:$A,$A104,'GSTR-1 Paste data'!$B:$B,'GSTR-1'!$B104)</f>
        <v>0</v>
      </c>
      <c r="P104" s="103">
        <f>SUMIFS('GSTR-1 Paste data'!S:S,'GSTR-1 Paste data'!$A:$A,$A104,'GSTR-1 Paste data'!$B:$B,'GSTR-1'!$B104)</f>
        <v>0</v>
      </c>
      <c r="Q104" s="103">
        <f>SUMIFS('GSTR-1 Paste data'!T:T,'GSTR-1 Paste data'!$A:$A,$A104,'GSTR-1 Paste data'!$B:$B,'GSTR-1'!$B104)</f>
        <v>0</v>
      </c>
      <c r="R104" s="103">
        <f>SUMIFS('GSTR-1 Paste data'!U:U,'GSTR-1 Paste data'!$A:$A,$A104,'GSTR-1 Paste data'!$B:$B,'GSTR-1'!$B104)</f>
        <v>0</v>
      </c>
      <c r="S104" s="103">
        <f>SUMIFS('GSTR-1 Paste data'!V:V,'GSTR-1 Paste data'!$A:$A,$A104,'GSTR-1 Paste data'!$B:$B,'GSTR-1'!$B104)</f>
        <v>0</v>
      </c>
      <c r="T104" s="103">
        <f>SUMIFS('GSTR-1 Paste data'!W:W,'GSTR-1 Paste data'!$A:$A,$A104,'GSTR-1 Paste data'!$B:$B,'GSTR-1'!$B104)</f>
        <v>0</v>
      </c>
      <c r="U104" s="103">
        <f>SUMIFS('GSTR-1 Paste data'!X:X,'GSTR-1 Paste data'!$A:$A,$A104,'GSTR-1 Paste data'!$B:$B,'GSTR-1'!$B104)</f>
        <v>0</v>
      </c>
      <c r="V104" s="103">
        <f>SUMIFS('GSTR-1 Paste data'!Y:Y,'GSTR-1 Paste data'!$A:$A,$A104,'GSTR-1 Paste data'!$B:$B,'GSTR-1'!$B104)</f>
        <v>0</v>
      </c>
      <c r="W104" s="103">
        <f>SUMIFS('GSTR-1 Paste data'!Z:Z,'GSTR-1 Paste data'!$A:$A,$A104,'GSTR-1 Paste data'!$B:$B,'GSTR-1'!$B104)</f>
        <v>0</v>
      </c>
      <c r="X104" s="130">
        <f>ROUND(SUM(C104:K104),2)</f>
        <v>423727.54</v>
      </c>
      <c r="Y104" s="130">
        <f>ROUND(SUM(L104:W104),2)</f>
        <v>0</v>
      </c>
      <c r="Z104" s="130">
        <f>ROUND(SUM(C104:W104),2)</f>
        <v>423727.54</v>
      </c>
    </row>
    <row r="105" spans="1:26" s="14" customFormat="1" ht="15.75" hidden="1" thickBot="1" x14ac:dyDescent="0.35">
      <c r="A105" s="259" t="str">
        <f>A104</f>
        <v>B2B Credit Notes</v>
      </c>
      <c r="B105" s="119" t="s">
        <v>36</v>
      </c>
      <c r="C105" s="120">
        <f>SUMIFS('GSTR-1 Paste data'!F:F,'GSTR-1 Paste data'!$A:$A,$A105,'GSTR-1 Paste data'!$B:$B,'GSTR-1'!$B105)</f>
        <v>0</v>
      </c>
      <c r="D105" s="120">
        <f>SUMIFS('GSTR-1 Paste data'!G:G,'GSTR-1 Paste data'!$A:$A,$A105,'GSTR-1 Paste data'!$B:$B,'GSTR-1'!$B105)</f>
        <v>0</v>
      </c>
      <c r="E105" s="120">
        <f>SUMIFS('GSTR-1 Paste data'!H:H,'GSTR-1 Paste data'!$A:$A,$A105,'GSTR-1 Paste data'!$B:$B,'GSTR-1'!$B105)</f>
        <v>0</v>
      </c>
      <c r="F105" s="120">
        <f>SUMIFS('GSTR-1 Paste data'!I:I,'GSTR-1 Paste data'!$A:$A,$A105,'GSTR-1 Paste data'!$B:$B,'GSTR-1'!$B105)</f>
        <v>0</v>
      </c>
      <c r="G105" s="120">
        <f>SUMIFS('GSTR-1 Paste data'!J:J,'GSTR-1 Paste data'!$A:$A,$A105,'GSTR-1 Paste data'!$B:$B,'GSTR-1'!$B105)</f>
        <v>0</v>
      </c>
      <c r="H105" s="120">
        <f>SUMIFS('GSTR-1 Paste data'!K:K,'GSTR-1 Paste data'!$A:$A,$A105,'GSTR-1 Paste data'!$B:$B,'GSTR-1'!$B105)</f>
        <v>0</v>
      </c>
      <c r="I105" s="120">
        <f>SUMIFS('GSTR-1 Paste data'!L:L,'GSTR-1 Paste data'!$A:$A,$A105,'GSTR-1 Paste data'!$B:$B,'GSTR-1'!$B105)</f>
        <v>0</v>
      </c>
      <c r="J105" s="120">
        <f>SUMIFS('GSTR-1 Paste data'!M:M,'GSTR-1 Paste data'!$A:$A,$A105,'GSTR-1 Paste data'!$B:$B,'GSTR-1'!$B105)</f>
        <v>0</v>
      </c>
      <c r="K105" s="121">
        <f>SUMIFS('GSTR-1 Paste data'!N:N,'GSTR-1 Paste data'!$A:$A,$A105,'GSTR-1 Paste data'!$B:$B,'GSTR-1'!$B105)</f>
        <v>0</v>
      </c>
      <c r="L105" s="121">
        <f>SUMIFS('GSTR-1 Paste data'!O:O,'GSTR-1 Paste data'!$A:$A,$A105,'GSTR-1 Paste data'!$B:$B,'GSTR-1'!$B105)</f>
        <v>0</v>
      </c>
      <c r="M105" s="121">
        <f>SUMIFS('GSTR-1 Paste data'!P:P,'GSTR-1 Paste data'!$A:$A,$A105,'GSTR-1 Paste data'!$B:$B,'GSTR-1'!$B105)</f>
        <v>0</v>
      </c>
      <c r="N105" s="121">
        <f>SUMIFS('GSTR-1 Paste data'!Q:Q,'GSTR-1 Paste data'!$A:$A,$A105,'GSTR-1 Paste data'!$B:$B,'GSTR-1'!$B105)</f>
        <v>0</v>
      </c>
      <c r="O105" s="121">
        <f>SUMIFS('GSTR-1 Paste data'!R:R,'GSTR-1 Paste data'!$A:$A,$A105,'GSTR-1 Paste data'!$B:$B,'GSTR-1'!$B105)</f>
        <v>0</v>
      </c>
      <c r="P105" s="121">
        <f>SUMIFS('GSTR-1 Paste data'!S:S,'GSTR-1 Paste data'!$A:$A,$A105,'GSTR-1 Paste data'!$B:$B,'GSTR-1'!$B105)</f>
        <v>0</v>
      </c>
      <c r="Q105" s="121">
        <f>SUMIFS('GSTR-1 Paste data'!T:T,'GSTR-1 Paste data'!$A:$A,$A105,'GSTR-1 Paste data'!$B:$B,'GSTR-1'!$B105)</f>
        <v>0</v>
      </c>
      <c r="R105" s="121">
        <f>SUMIFS('GSTR-1 Paste data'!U:U,'GSTR-1 Paste data'!$A:$A,$A105,'GSTR-1 Paste data'!$B:$B,'GSTR-1'!$B105)</f>
        <v>0</v>
      </c>
      <c r="S105" s="121">
        <f>SUMIFS('GSTR-1 Paste data'!V:V,'GSTR-1 Paste data'!$A:$A,$A105,'GSTR-1 Paste data'!$B:$B,'GSTR-1'!$B105)</f>
        <v>0</v>
      </c>
      <c r="T105" s="121">
        <f>SUMIFS('GSTR-1 Paste data'!W:W,'GSTR-1 Paste data'!$A:$A,$A105,'GSTR-1 Paste data'!$B:$B,'GSTR-1'!$B105)</f>
        <v>0</v>
      </c>
      <c r="U105" s="121">
        <f>SUMIFS('GSTR-1 Paste data'!X:X,'GSTR-1 Paste data'!$A:$A,$A105,'GSTR-1 Paste data'!$B:$B,'GSTR-1'!$B105)</f>
        <v>0</v>
      </c>
      <c r="V105" s="121">
        <f>SUMIFS('GSTR-1 Paste data'!Y:Y,'GSTR-1 Paste data'!$A:$A,$A105,'GSTR-1 Paste data'!$B:$B,'GSTR-1'!$B105)</f>
        <v>0</v>
      </c>
      <c r="W105" s="121">
        <f>SUMIFS('GSTR-1 Paste data'!Z:Z,'GSTR-1 Paste data'!$A:$A,$A105,'GSTR-1 Paste data'!$B:$B,'GSTR-1'!$B105)</f>
        <v>0</v>
      </c>
      <c r="X105" s="133">
        <f>ROUND(SUM(C105:K105),2)</f>
        <v>0</v>
      </c>
      <c r="Y105" s="133">
        <f>ROUND(SUM(L105:W105),2)</f>
        <v>0</v>
      </c>
      <c r="Z105" s="133">
        <f>ROUND(SUM(C105:W105),2)</f>
        <v>0</v>
      </c>
    </row>
    <row r="106" spans="1:26" s="14" customFormat="1" ht="15.75" hidden="1" thickBot="1" x14ac:dyDescent="0.35">
      <c r="A106" s="259"/>
      <c r="B106" s="13"/>
      <c r="C106" s="26"/>
      <c r="D106" s="26"/>
      <c r="E106" s="26"/>
      <c r="F106" s="26"/>
      <c r="G106" s="26"/>
      <c r="H106" s="26"/>
      <c r="I106" s="26"/>
      <c r="J106" s="26"/>
      <c r="K106" s="103"/>
      <c r="L106" s="103"/>
      <c r="M106" s="103"/>
      <c r="N106" s="103"/>
      <c r="O106" s="103"/>
      <c r="P106" s="103"/>
      <c r="Q106" s="103"/>
      <c r="R106" s="103"/>
      <c r="S106" s="103"/>
      <c r="T106" s="103"/>
      <c r="U106" s="103"/>
      <c r="V106" s="103"/>
      <c r="W106" s="103"/>
      <c r="X106" s="102"/>
      <c r="Y106" s="102"/>
      <c r="Z106" s="102"/>
    </row>
    <row r="107" spans="1:26" s="14" customFormat="1" ht="15.75" hidden="1" thickBot="1" x14ac:dyDescent="0.3">
      <c r="A107" s="259" t="str">
        <f>B107</f>
        <v>B2B Credit Notes Amendments</v>
      </c>
      <c r="B107" s="204" t="s">
        <v>331</v>
      </c>
      <c r="C107" s="205"/>
      <c r="D107" s="205"/>
      <c r="E107" s="205"/>
      <c r="F107" s="205"/>
      <c r="G107" s="205"/>
      <c r="H107" s="205"/>
      <c r="I107" s="205"/>
      <c r="J107" s="205"/>
      <c r="K107" s="205"/>
      <c r="L107" s="205"/>
      <c r="M107" s="205"/>
      <c r="N107" s="205"/>
      <c r="O107" s="205"/>
      <c r="P107" s="205"/>
      <c r="Q107" s="205"/>
      <c r="R107" s="205"/>
      <c r="S107" s="205"/>
      <c r="T107" s="205"/>
      <c r="U107" s="205"/>
      <c r="V107" s="205"/>
      <c r="W107" s="205"/>
      <c r="X107" s="222"/>
      <c r="Y107" s="222"/>
      <c r="Z107" s="222"/>
    </row>
    <row r="108" spans="1:26" s="14" customFormat="1" ht="15.75" hidden="1" thickBot="1" x14ac:dyDescent="0.35">
      <c r="A108" s="259" t="str">
        <f>A107</f>
        <v>B2B Credit Notes Amendments</v>
      </c>
      <c r="B108" s="115" t="s">
        <v>17</v>
      </c>
      <c r="C108" s="102">
        <f>SUMIFS('GSTR-1 Paste data'!F:F,'GSTR-1 Paste data'!$A:$A,$A108,'GSTR-1 Paste data'!$B:$B,'GSTR-1'!$B108)</f>
        <v>0</v>
      </c>
      <c r="D108" s="102">
        <f>SUMIFS('GSTR-1 Paste data'!G:G,'GSTR-1 Paste data'!$A:$A,$A108,'GSTR-1 Paste data'!$B:$B,'GSTR-1'!$B108)</f>
        <v>0</v>
      </c>
      <c r="E108" s="102">
        <f>SUMIFS('GSTR-1 Paste data'!H:H,'GSTR-1 Paste data'!$A:$A,$A108,'GSTR-1 Paste data'!$B:$B,'GSTR-1'!$B108)</f>
        <v>0</v>
      </c>
      <c r="F108" s="102">
        <f>SUMIFS('GSTR-1 Paste data'!I:I,'GSTR-1 Paste data'!$A:$A,$A108,'GSTR-1 Paste data'!$B:$B,'GSTR-1'!$B108)</f>
        <v>0</v>
      </c>
      <c r="G108" s="102">
        <f>SUMIFS('GSTR-1 Paste data'!J:J,'GSTR-1 Paste data'!$A:$A,$A108,'GSTR-1 Paste data'!$B:$B,'GSTR-1'!$B108)</f>
        <v>0</v>
      </c>
      <c r="H108" s="102">
        <f>SUMIFS('GSTR-1 Paste data'!K:K,'GSTR-1 Paste data'!$A:$A,$A108,'GSTR-1 Paste data'!$B:$B,'GSTR-1'!$B108)</f>
        <v>0</v>
      </c>
      <c r="I108" s="102">
        <f>SUMIFS('GSTR-1 Paste data'!L:L,'GSTR-1 Paste data'!$A:$A,$A108,'GSTR-1 Paste data'!$B:$B,'GSTR-1'!$B108)</f>
        <v>0</v>
      </c>
      <c r="J108" s="102">
        <f>SUMIFS('GSTR-1 Paste data'!M:M,'GSTR-1 Paste data'!$A:$A,$A108,'GSTR-1 Paste data'!$B:$B,'GSTR-1'!$B108)</f>
        <v>0</v>
      </c>
      <c r="K108" s="106">
        <f>SUMIFS('GSTR-1 Paste data'!N:N,'GSTR-1 Paste data'!$A:$A,$A108,'GSTR-1 Paste data'!$B:$B,'GSTR-1'!$B108)</f>
        <v>0</v>
      </c>
      <c r="L108" s="106">
        <f>SUMIFS('GSTR-1 Paste data'!O:O,'GSTR-1 Paste data'!$A:$A,$A108,'GSTR-1 Paste data'!$B:$B,'GSTR-1'!$B108)</f>
        <v>0</v>
      </c>
      <c r="M108" s="106">
        <f>SUMIFS('GSTR-1 Paste data'!P:P,'GSTR-1 Paste data'!$A:$A,$A108,'GSTR-1 Paste data'!$B:$B,'GSTR-1'!$B108)</f>
        <v>0</v>
      </c>
      <c r="N108" s="106">
        <f>SUMIFS('GSTR-1 Paste data'!Q:Q,'GSTR-1 Paste data'!$A:$A,$A108,'GSTR-1 Paste data'!$B:$B,'GSTR-1'!$B108)</f>
        <v>0</v>
      </c>
      <c r="O108" s="106">
        <f>SUMIFS('GSTR-1 Paste data'!R:R,'GSTR-1 Paste data'!$A:$A,$A108,'GSTR-1 Paste data'!$B:$B,'GSTR-1'!$B108)</f>
        <v>0</v>
      </c>
      <c r="P108" s="106">
        <f>SUMIFS('GSTR-1 Paste data'!S:S,'GSTR-1 Paste data'!$A:$A,$A108,'GSTR-1 Paste data'!$B:$B,'GSTR-1'!$B108)</f>
        <v>0</v>
      </c>
      <c r="Q108" s="106">
        <f>SUMIFS('GSTR-1 Paste data'!T:T,'GSTR-1 Paste data'!$A:$A,$A108,'GSTR-1 Paste data'!$B:$B,'GSTR-1'!$B108)</f>
        <v>0</v>
      </c>
      <c r="R108" s="106">
        <f>SUMIFS('GSTR-1 Paste data'!U:U,'GSTR-1 Paste data'!$A:$A,$A108,'GSTR-1 Paste data'!$B:$B,'GSTR-1'!$B108)</f>
        <v>0</v>
      </c>
      <c r="S108" s="106">
        <f>SUMIFS('GSTR-1 Paste data'!V:V,'GSTR-1 Paste data'!$A:$A,$A108,'GSTR-1 Paste data'!$B:$B,'GSTR-1'!$B108)</f>
        <v>0</v>
      </c>
      <c r="T108" s="106">
        <f>SUMIFS('GSTR-1 Paste data'!W:W,'GSTR-1 Paste data'!$A:$A,$A108,'GSTR-1 Paste data'!$B:$B,'GSTR-1'!$B108)</f>
        <v>0</v>
      </c>
      <c r="U108" s="106">
        <f>SUMIFS('GSTR-1 Paste data'!X:X,'GSTR-1 Paste data'!$A:$A,$A108,'GSTR-1 Paste data'!$B:$B,'GSTR-1'!$B108)</f>
        <v>0</v>
      </c>
      <c r="V108" s="106">
        <f>SUMIFS('GSTR-1 Paste data'!Y:Y,'GSTR-1 Paste data'!$A:$A,$A108,'GSTR-1 Paste data'!$B:$B,'GSTR-1'!$B108)</f>
        <v>0</v>
      </c>
      <c r="W108" s="106">
        <f>SUMIFS('GSTR-1 Paste data'!Z:Z,'GSTR-1 Paste data'!$A:$A,$A108,'GSTR-1 Paste data'!$B:$B,'GSTR-1'!$B108)</f>
        <v>0</v>
      </c>
      <c r="X108" s="130">
        <f>ROUND(SUM(C108:K108),2)</f>
        <v>0</v>
      </c>
      <c r="Y108" s="130">
        <f>ROUND(SUM(L108:W108),2)</f>
        <v>0</v>
      </c>
      <c r="Z108" s="130">
        <f>ROUND(SUM(C108:W108),2)</f>
        <v>0</v>
      </c>
    </row>
    <row r="109" spans="1:26" s="14" customFormat="1" ht="15.75" hidden="1" thickBot="1" x14ac:dyDescent="0.35">
      <c r="A109" s="259" t="str">
        <f>A108</f>
        <v>B2B Credit Notes Amendments</v>
      </c>
      <c r="B109" s="115" t="s">
        <v>18</v>
      </c>
      <c r="C109" s="26">
        <f>SUMIFS('GSTR-1 Paste data'!F:F,'GSTR-1 Paste data'!$A:$A,$A109,'GSTR-1 Paste data'!$B:$B,'GSTR-1'!$B109)</f>
        <v>0</v>
      </c>
      <c r="D109" s="26">
        <f>SUMIFS('GSTR-1 Paste data'!G:G,'GSTR-1 Paste data'!$A:$A,$A109,'GSTR-1 Paste data'!$B:$B,'GSTR-1'!$B109)</f>
        <v>0</v>
      </c>
      <c r="E109" s="26">
        <f>SUMIFS('GSTR-1 Paste data'!H:H,'GSTR-1 Paste data'!$A:$A,$A109,'GSTR-1 Paste data'!$B:$B,'GSTR-1'!$B109)</f>
        <v>0</v>
      </c>
      <c r="F109" s="26">
        <f>SUMIFS('GSTR-1 Paste data'!I:I,'GSTR-1 Paste data'!$A:$A,$A109,'GSTR-1 Paste data'!$B:$B,'GSTR-1'!$B109)</f>
        <v>0</v>
      </c>
      <c r="G109" s="26">
        <f>SUMIFS('GSTR-1 Paste data'!J:J,'GSTR-1 Paste data'!$A:$A,$A109,'GSTR-1 Paste data'!$B:$B,'GSTR-1'!$B109)</f>
        <v>0</v>
      </c>
      <c r="H109" s="26">
        <f>SUMIFS('GSTR-1 Paste data'!K:K,'GSTR-1 Paste data'!$A:$A,$A109,'GSTR-1 Paste data'!$B:$B,'GSTR-1'!$B109)</f>
        <v>0</v>
      </c>
      <c r="I109" s="26">
        <f>SUMIFS('GSTR-1 Paste data'!L:L,'GSTR-1 Paste data'!$A:$A,$A109,'GSTR-1 Paste data'!$B:$B,'GSTR-1'!$B109)</f>
        <v>0</v>
      </c>
      <c r="J109" s="26">
        <f>SUMIFS('GSTR-1 Paste data'!M:M,'GSTR-1 Paste data'!$A:$A,$A109,'GSTR-1 Paste data'!$B:$B,'GSTR-1'!$B109)</f>
        <v>0</v>
      </c>
      <c r="K109" s="103">
        <f>SUMIFS('GSTR-1 Paste data'!N:N,'GSTR-1 Paste data'!$A:$A,$A109,'GSTR-1 Paste data'!$B:$B,'GSTR-1'!$B109)</f>
        <v>0</v>
      </c>
      <c r="L109" s="103">
        <f>SUMIFS('GSTR-1 Paste data'!O:O,'GSTR-1 Paste data'!$A:$A,$A109,'GSTR-1 Paste data'!$B:$B,'GSTR-1'!$B109)</f>
        <v>0</v>
      </c>
      <c r="M109" s="103">
        <f>SUMIFS('GSTR-1 Paste data'!P:P,'GSTR-1 Paste data'!$A:$A,$A109,'GSTR-1 Paste data'!$B:$B,'GSTR-1'!$B109)</f>
        <v>0</v>
      </c>
      <c r="N109" s="103">
        <f>SUMIFS('GSTR-1 Paste data'!Q:Q,'GSTR-1 Paste data'!$A:$A,$A109,'GSTR-1 Paste data'!$B:$B,'GSTR-1'!$B109)</f>
        <v>0</v>
      </c>
      <c r="O109" s="103">
        <f>SUMIFS('GSTR-1 Paste data'!R:R,'GSTR-1 Paste data'!$A:$A,$A109,'GSTR-1 Paste data'!$B:$B,'GSTR-1'!$B109)</f>
        <v>0</v>
      </c>
      <c r="P109" s="103">
        <f>SUMIFS('GSTR-1 Paste data'!S:S,'GSTR-1 Paste data'!$A:$A,$A109,'GSTR-1 Paste data'!$B:$B,'GSTR-1'!$B109)</f>
        <v>0</v>
      </c>
      <c r="Q109" s="103">
        <f>SUMIFS('GSTR-1 Paste data'!T:T,'GSTR-1 Paste data'!$A:$A,$A109,'GSTR-1 Paste data'!$B:$B,'GSTR-1'!$B109)</f>
        <v>0</v>
      </c>
      <c r="R109" s="103">
        <f>SUMIFS('GSTR-1 Paste data'!U:U,'GSTR-1 Paste data'!$A:$A,$A109,'GSTR-1 Paste data'!$B:$B,'GSTR-1'!$B109)</f>
        <v>0</v>
      </c>
      <c r="S109" s="103">
        <f>SUMIFS('GSTR-1 Paste data'!V:V,'GSTR-1 Paste data'!$A:$A,$A109,'GSTR-1 Paste data'!$B:$B,'GSTR-1'!$B109)</f>
        <v>0</v>
      </c>
      <c r="T109" s="103">
        <f>SUMIFS('GSTR-1 Paste data'!W:W,'GSTR-1 Paste data'!$A:$A,$A109,'GSTR-1 Paste data'!$B:$B,'GSTR-1'!$B109)</f>
        <v>0</v>
      </c>
      <c r="U109" s="103">
        <f>SUMIFS('GSTR-1 Paste data'!X:X,'GSTR-1 Paste data'!$A:$A,$A109,'GSTR-1 Paste data'!$B:$B,'GSTR-1'!$B109)</f>
        <v>0</v>
      </c>
      <c r="V109" s="103">
        <f>SUMIFS('GSTR-1 Paste data'!Y:Y,'GSTR-1 Paste data'!$A:$A,$A109,'GSTR-1 Paste data'!$B:$B,'GSTR-1'!$B109)</f>
        <v>0</v>
      </c>
      <c r="W109" s="103">
        <f>SUMIFS('GSTR-1 Paste data'!Z:Z,'GSTR-1 Paste data'!$A:$A,$A109,'GSTR-1 Paste data'!$B:$B,'GSTR-1'!$B109)</f>
        <v>0</v>
      </c>
      <c r="X109" s="130">
        <f>ROUND(SUM(C109:K109),2)</f>
        <v>0</v>
      </c>
      <c r="Y109" s="130">
        <f>ROUND(SUM(L109:W109),2)</f>
        <v>0</v>
      </c>
      <c r="Z109" s="130">
        <f>ROUND(SUM(C109:W109),2)</f>
        <v>0</v>
      </c>
    </row>
    <row r="110" spans="1:26" s="14" customFormat="1" ht="15.75" hidden="1" thickBot="1" x14ac:dyDescent="0.35">
      <c r="A110" s="259" t="str">
        <f>A109</f>
        <v>B2B Credit Notes Amendments</v>
      </c>
      <c r="B110" s="115" t="s">
        <v>19</v>
      </c>
      <c r="C110" s="26">
        <f>SUMIFS('GSTR-1 Paste data'!F:F,'GSTR-1 Paste data'!$A:$A,$A110,'GSTR-1 Paste data'!$B:$B,'GSTR-1'!$B110)</f>
        <v>0</v>
      </c>
      <c r="D110" s="26">
        <f>SUMIFS('GSTR-1 Paste data'!G:G,'GSTR-1 Paste data'!$A:$A,$A110,'GSTR-1 Paste data'!$B:$B,'GSTR-1'!$B110)</f>
        <v>0</v>
      </c>
      <c r="E110" s="26">
        <f>SUMIFS('GSTR-1 Paste data'!H:H,'GSTR-1 Paste data'!$A:$A,$A110,'GSTR-1 Paste data'!$B:$B,'GSTR-1'!$B110)</f>
        <v>0</v>
      </c>
      <c r="F110" s="26">
        <f>SUMIFS('GSTR-1 Paste data'!I:I,'GSTR-1 Paste data'!$A:$A,$A110,'GSTR-1 Paste data'!$B:$B,'GSTR-1'!$B110)</f>
        <v>0</v>
      </c>
      <c r="G110" s="26">
        <f>SUMIFS('GSTR-1 Paste data'!J:J,'GSTR-1 Paste data'!$A:$A,$A110,'GSTR-1 Paste data'!$B:$B,'GSTR-1'!$B110)</f>
        <v>0</v>
      </c>
      <c r="H110" s="26">
        <f>SUMIFS('GSTR-1 Paste data'!K:K,'GSTR-1 Paste data'!$A:$A,$A110,'GSTR-1 Paste data'!$B:$B,'GSTR-1'!$B110)</f>
        <v>0</v>
      </c>
      <c r="I110" s="26">
        <f>SUMIFS('GSTR-1 Paste data'!L:L,'GSTR-1 Paste data'!$A:$A,$A110,'GSTR-1 Paste data'!$B:$B,'GSTR-1'!$B110)</f>
        <v>0</v>
      </c>
      <c r="J110" s="26">
        <f>SUMIFS('GSTR-1 Paste data'!M:M,'GSTR-1 Paste data'!$A:$A,$A110,'GSTR-1 Paste data'!$B:$B,'GSTR-1'!$B110)</f>
        <v>0</v>
      </c>
      <c r="K110" s="103">
        <f>SUMIFS('GSTR-1 Paste data'!N:N,'GSTR-1 Paste data'!$A:$A,$A110,'GSTR-1 Paste data'!$B:$B,'GSTR-1'!$B110)</f>
        <v>0</v>
      </c>
      <c r="L110" s="103">
        <f>SUMIFS('GSTR-1 Paste data'!O:O,'GSTR-1 Paste data'!$A:$A,$A110,'GSTR-1 Paste data'!$B:$B,'GSTR-1'!$B110)</f>
        <v>0</v>
      </c>
      <c r="M110" s="103">
        <f>SUMIFS('GSTR-1 Paste data'!P:P,'GSTR-1 Paste data'!$A:$A,$A110,'GSTR-1 Paste data'!$B:$B,'GSTR-1'!$B110)</f>
        <v>0</v>
      </c>
      <c r="N110" s="103">
        <f>SUMIFS('GSTR-1 Paste data'!Q:Q,'GSTR-1 Paste data'!$A:$A,$A110,'GSTR-1 Paste data'!$B:$B,'GSTR-1'!$B110)</f>
        <v>0</v>
      </c>
      <c r="O110" s="103">
        <f>SUMIFS('GSTR-1 Paste data'!R:R,'GSTR-1 Paste data'!$A:$A,$A110,'GSTR-1 Paste data'!$B:$B,'GSTR-1'!$B110)</f>
        <v>0</v>
      </c>
      <c r="P110" s="103">
        <f>SUMIFS('GSTR-1 Paste data'!S:S,'GSTR-1 Paste data'!$A:$A,$A110,'GSTR-1 Paste data'!$B:$B,'GSTR-1'!$B110)</f>
        <v>0</v>
      </c>
      <c r="Q110" s="103">
        <f>SUMIFS('GSTR-1 Paste data'!T:T,'GSTR-1 Paste data'!$A:$A,$A110,'GSTR-1 Paste data'!$B:$B,'GSTR-1'!$B110)</f>
        <v>0</v>
      </c>
      <c r="R110" s="103">
        <f>SUMIFS('GSTR-1 Paste data'!U:U,'GSTR-1 Paste data'!$A:$A,$A110,'GSTR-1 Paste data'!$B:$B,'GSTR-1'!$B110)</f>
        <v>0</v>
      </c>
      <c r="S110" s="103">
        <f>SUMIFS('GSTR-1 Paste data'!V:V,'GSTR-1 Paste data'!$A:$A,$A110,'GSTR-1 Paste data'!$B:$B,'GSTR-1'!$B110)</f>
        <v>0</v>
      </c>
      <c r="T110" s="103">
        <f>SUMIFS('GSTR-1 Paste data'!W:W,'GSTR-1 Paste data'!$A:$A,$A110,'GSTR-1 Paste data'!$B:$B,'GSTR-1'!$B110)</f>
        <v>0</v>
      </c>
      <c r="U110" s="103">
        <f>SUMIFS('GSTR-1 Paste data'!X:X,'GSTR-1 Paste data'!$A:$A,$A110,'GSTR-1 Paste data'!$B:$B,'GSTR-1'!$B110)</f>
        <v>0</v>
      </c>
      <c r="V110" s="103">
        <f>SUMIFS('GSTR-1 Paste data'!Y:Y,'GSTR-1 Paste data'!$A:$A,$A110,'GSTR-1 Paste data'!$B:$B,'GSTR-1'!$B110)</f>
        <v>0</v>
      </c>
      <c r="W110" s="103">
        <f>SUMIFS('GSTR-1 Paste data'!Z:Z,'GSTR-1 Paste data'!$A:$A,$A110,'GSTR-1 Paste data'!$B:$B,'GSTR-1'!$B110)</f>
        <v>0</v>
      </c>
      <c r="X110" s="130">
        <f>ROUND(SUM(C110:K110),2)</f>
        <v>0</v>
      </c>
      <c r="Y110" s="130">
        <f>ROUND(SUM(L110:W110),2)</f>
        <v>0</v>
      </c>
      <c r="Z110" s="130">
        <f>ROUND(SUM(C110:W110),2)</f>
        <v>0</v>
      </c>
    </row>
    <row r="111" spans="1:26" s="14" customFormat="1" ht="15.75" hidden="1" thickBot="1" x14ac:dyDescent="0.35">
      <c r="A111" s="259" t="str">
        <f>A110</f>
        <v>B2B Credit Notes Amendments</v>
      </c>
      <c r="B111" s="115" t="s">
        <v>20</v>
      </c>
      <c r="C111" s="26">
        <f>SUMIFS('GSTR-1 Paste data'!F:F,'GSTR-1 Paste data'!$A:$A,$A111,'GSTR-1 Paste data'!$B:$B,'GSTR-1'!$B111)</f>
        <v>0</v>
      </c>
      <c r="D111" s="26">
        <f>SUMIFS('GSTR-1 Paste data'!G:G,'GSTR-1 Paste data'!$A:$A,$A111,'GSTR-1 Paste data'!$B:$B,'GSTR-1'!$B111)</f>
        <v>0</v>
      </c>
      <c r="E111" s="26">
        <f>SUMIFS('GSTR-1 Paste data'!H:H,'GSTR-1 Paste data'!$A:$A,$A111,'GSTR-1 Paste data'!$B:$B,'GSTR-1'!$B111)</f>
        <v>0</v>
      </c>
      <c r="F111" s="26">
        <f>SUMIFS('GSTR-1 Paste data'!I:I,'GSTR-1 Paste data'!$A:$A,$A111,'GSTR-1 Paste data'!$B:$B,'GSTR-1'!$B111)</f>
        <v>0</v>
      </c>
      <c r="G111" s="26">
        <f>SUMIFS('GSTR-1 Paste data'!J:J,'GSTR-1 Paste data'!$A:$A,$A111,'GSTR-1 Paste data'!$B:$B,'GSTR-1'!$B111)</f>
        <v>0</v>
      </c>
      <c r="H111" s="26">
        <f>SUMIFS('GSTR-1 Paste data'!K:K,'GSTR-1 Paste data'!$A:$A,$A111,'GSTR-1 Paste data'!$B:$B,'GSTR-1'!$B111)</f>
        <v>0</v>
      </c>
      <c r="I111" s="26">
        <f>SUMIFS('GSTR-1 Paste data'!L:L,'GSTR-1 Paste data'!$A:$A,$A111,'GSTR-1 Paste data'!$B:$B,'GSTR-1'!$B111)</f>
        <v>0</v>
      </c>
      <c r="J111" s="26">
        <f>SUMIFS('GSTR-1 Paste data'!M:M,'GSTR-1 Paste data'!$A:$A,$A111,'GSTR-1 Paste data'!$B:$B,'GSTR-1'!$B111)</f>
        <v>0</v>
      </c>
      <c r="K111" s="103">
        <f>SUMIFS('GSTR-1 Paste data'!N:N,'GSTR-1 Paste data'!$A:$A,$A111,'GSTR-1 Paste data'!$B:$B,'GSTR-1'!$B111)</f>
        <v>0</v>
      </c>
      <c r="L111" s="103">
        <f>SUMIFS('GSTR-1 Paste data'!O:O,'GSTR-1 Paste data'!$A:$A,$A111,'GSTR-1 Paste data'!$B:$B,'GSTR-1'!$B111)</f>
        <v>0</v>
      </c>
      <c r="M111" s="103">
        <f>SUMIFS('GSTR-1 Paste data'!P:P,'GSTR-1 Paste data'!$A:$A,$A111,'GSTR-1 Paste data'!$B:$B,'GSTR-1'!$B111)</f>
        <v>0</v>
      </c>
      <c r="N111" s="103">
        <f>SUMIFS('GSTR-1 Paste data'!Q:Q,'GSTR-1 Paste data'!$A:$A,$A111,'GSTR-1 Paste data'!$B:$B,'GSTR-1'!$B111)</f>
        <v>0</v>
      </c>
      <c r="O111" s="103">
        <f>SUMIFS('GSTR-1 Paste data'!R:R,'GSTR-1 Paste data'!$A:$A,$A111,'GSTR-1 Paste data'!$B:$B,'GSTR-1'!$B111)</f>
        <v>0</v>
      </c>
      <c r="P111" s="103">
        <f>SUMIFS('GSTR-1 Paste data'!S:S,'GSTR-1 Paste data'!$A:$A,$A111,'GSTR-1 Paste data'!$B:$B,'GSTR-1'!$B111)</f>
        <v>0</v>
      </c>
      <c r="Q111" s="103">
        <f>SUMIFS('GSTR-1 Paste data'!T:T,'GSTR-1 Paste data'!$A:$A,$A111,'GSTR-1 Paste data'!$B:$B,'GSTR-1'!$B111)</f>
        <v>0</v>
      </c>
      <c r="R111" s="103">
        <f>SUMIFS('GSTR-1 Paste data'!U:U,'GSTR-1 Paste data'!$A:$A,$A111,'GSTR-1 Paste data'!$B:$B,'GSTR-1'!$B111)</f>
        <v>0</v>
      </c>
      <c r="S111" s="103">
        <f>SUMIFS('GSTR-1 Paste data'!V:V,'GSTR-1 Paste data'!$A:$A,$A111,'GSTR-1 Paste data'!$B:$B,'GSTR-1'!$B111)</f>
        <v>0</v>
      </c>
      <c r="T111" s="103">
        <f>SUMIFS('GSTR-1 Paste data'!W:W,'GSTR-1 Paste data'!$A:$A,$A111,'GSTR-1 Paste data'!$B:$B,'GSTR-1'!$B111)</f>
        <v>0</v>
      </c>
      <c r="U111" s="103">
        <f>SUMIFS('GSTR-1 Paste data'!X:X,'GSTR-1 Paste data'!$A:$A,$A111,'GSTR-1 Paste data'!$B:$B,'GSTR-1'!$B111)</f>
        <v>0</v>
      </c>
      <c r="V111" s="103">
        <f>SUMIFS('GSTR-1 Paste data'!Y:Y,'GSTR-1 Paste data'!$A:$A,$A111,'GSTR-1 Paste data'!$B:$B,'GSTR-1'!$B111)</f>
        <v>0</v>
      </c>
      <c r="W111" s="103">
        <f>SUMIFS('GSTR-1 Paste data'!Z:Z,'GSTR-1 Paste data'!$A:$A,$A111,'GSTR-1 Paste data'!$B:$B,'GSTR-1'!$B111)</f>
        <v>0</v>
      </c>
      <c r="X111" s="130">
        <f>ROUND(SUM(C111:K111),2)</f>
        <v>0</v>
      </c>
      <c r="Y111" s="130">
        <f>ROUND(SUM(L111:W111),2)</f>
        <v>0</v>
      </c>
      <c r="Z111" s="130">
        <f>ROUND(SUM(C111:W111),2)</f>
        <v>0</v>
      </c>
    </row>
    <row r="112" spans="1:26" s="14" customFormat="1" ht="15.75" hidden="1" thickBot="1" x14ac:dyDescent="0.35">
      <c r="A112" s="259" t="str">
        <f>A111</f>
        <v>B2B Credit Notes Amendments</v>
      </c>
      <c r="B112" s="119" t="s">
        <v>36</v>
      </c>
      <c r="C112" s="120">
        <f>SUMIFS('GSTR-1 Paste data'!F:F,'GSTR-1 Paste data'!$A:$A,$A112,'GSTR-1 Paste data'!$B:$B,'GSTR-1'!$B112)</f>
        <v>0</v>
      </c>
      <c r="D112" s="120">
        <f>SUMIFS('GSTR-1 Paste data'!G:G,'GSTR-1 Paste data'!$A:$A,$A112,'GSTR-1 Paste data'!$B:$B,'GSTR-1'!$B112)</f>
        <v>0</v>
      </c>
      <c r="E112" s="120">
        <f>SUMIFS('GSTR-1 Paste data'!H:H,'GSTR-1 Paste data'!$A:$A,$A112,'GSTR-1 Paste data'!$B:$B,'GSTR-1'!$B112)</f>
        <v>0</v>
      </c>
      <c r="F112" s="120">
        <f>SUMIFS('GSTR-1 Paste data'!I:I,'GSTR-1 Paste data'!$A:$A,$A112,'GSTR-1 Paste data'!$B:$B,'GSTR-1'!$B112)</f>
        <v>0</v>
      </c>
      <c r="G112" s="120">
        <f>SUMIFS('GSTR-1 Paste data'!J:J,'GSTR-1 Paste data'!$A:$A,$A112,'GSTR-1 Paste data'!$B:$B,'GSTR-1'!$B112)</f>
        <v>0</v>
      </c>
      <c r="H112" s="120">
        <f>SUMIFS('GSTR-1 Paste data'!K:K,'GSTR-1 Paste data'!$A:$A,$A112,'GSTR-1 Paste data'!$B:$B,'GSTR-1'!$B112)</f>
        <v>0</v>
      </c>
      <c r="I112" s="120">
        <f>SUMIFS('GSTR-1 Paste data'!L:L,'GSTR-1 Paste data'!$A:$A,$A112,'GSTR-1 Paste data'!$B:$B,'GSTR-1'!$B112)</f>
        <v>0</v>
      </c>
      <c r="J112" s="120">
        <f>SUMIFS('GSTR-1 Paste data'!M:M,'GSTR-1 Paste data'!$A:$A,$A112,'GSTR-1 Paste data'!$B:$B,'GSTR-1'!$B112)</f>
        <v>0</v>
      </c>
      <c r="K112" s="121">
        <f>SUMIFS('GSTR-1 Paste data'!N:N,'GSTR-1 Paste data'!$A:$A,$A112,'GSTR-1 Paste data'!$B:$B,'GSTR-1'!$B112)</f>
        <v>0</v>
      </c>
      <c r="L112" s="121">
        <f>SUMIFS('GSTR-1 Paste data'!O:O,'GSTR-1 Paste data'!$A:$A,$A112,'GSTR-1 Paste data'!$B:$B,'GSTR-1'!$B112)</f>
        <v>0</v>
      </c>
      <c r="M112" s="121">
        <f>SUMIFS('GSTR-1 Paste data'!P:P,'GSTR-1 Paste data'!$A:$A,$A112,'GSTR-1 Paste data'!$B:$B,'GSTR-1'!$B112)</f>
        <v>0</v>
      </c>
      <c r="N112" s="121">
        <f>SUMIFS('GSTR-1 Paste data'!Q:Q,'GSTR-1 Paste data'!$A:$A,$A112,'GSTR-1 Paste data'!$B:$B,'GSTR-1'!$B112)</f>
        <v>0</v>
      </c>
      <c r="O112" s="121">
        <f>SUMIFS('GSTR-1 Paste data'!R:R,'GSTR-1 Paste data'!$A:$A,$A112,'GSTR-1 Paste data'!$B:$B,'GSTR-1'!$B112)</f>
        <v>0</v>
      </c>
      <c r="P112" s="121">
        <f>SUMIFS('GSTR-1 Paste data'!S:S,'GSTR-1 Paste data'!$A:$A,$A112,'GSTR-1 Paste data'!$B:$B,'GSTR-1'!$B112)</f>
        <v>0</v>
      </c>
      <c r="Q112" s="121">
        <f>SUMIFS('GSTR-1 Paste data'!T:T,'GSTR-1 Paste data'!$A:$A,$A112,'GSTR-1 Paste data'!$B:$B,'GSTR-1'!$B112)</f>
        <v>0</v>
      </c>
      <c r="R112" s="121">
        <f>SUMIFS('GSTR-1 Paste data'!U:U,'GSTR-1 Paste data'!$A:$A,$A112,'GSTR-1 Paste data'!$B:$B,'GSTR-1'!$B112)</f>
        <v>0</v>
      </c>
      <c r="S112" s="121">
        <f>SUMIFS('GSTR-1 Paste data'!V:V,'GSTR-1 Paste data'!$A:$A,$A112,'GSTR-1 Paste data'!$B:$B,'GSTR-1'!$B112)</f>
        <v>0</v>
      </c>
      <c r="T112" s="121">
        <f>SUMIFS('GSTR-1 Paste data'!W:W,'GSTR-1 Paste data'!$A:$A,$A112,'GSTR-1 Paste data'!$B:$B,'GSTR-1'!$B112)</f>
        <v>0</v>
      </c>
      <c r="U112" s="121">
        <f>SUMIFS('GSTR-1 Paste data'!X:X,'GSTR-1 Paste data'!$A:$A,$A112,'GSTR-1 Paste data'!$B:$B,'GSTR-1'!$B112)</f>
        <v>0</v>
      </c>
      <c r="V112" s="121">
        <f>SUMIFS('GSTR-1 Paste data'!Y:Y,'GSTR-1 Paste data'!$A:$A,$A112,'GSTR-1 Paste data'!$B:$B,'GSTR-1'!$B112)</f>
        <v>0</v>
      </c>
      <c r="W112" s="121">
        <f>SUMIFS('GSTR-1 Paste data'!Z:Z,'GSTR-1 Paste data'!$A:$A,$A112,'GSTR-1 Paste data'!$B:$B,'GSTR-1'!$B112)</f>
        <v>0</v>
      </c>
      <c r="X112" s="133">
        <f>ROUND(SUM(C112:K112),2)</f>
        <v>0</v>
      </c>
      <c r="Y112" s="133">
        <f>ROUND(SUM(L112:W112),2)</f>
        <v>0</v>
      </c>
      <c r="Z112" s="133">
        <f>ROUND(SUM(C112:W112),2)</f>
        <v>0</v>
      </c>
    </row>
    <row r="113" spans="1:26" s="14" customFormat="1" ht="15.75" hidden="1" thickBot="1" x14ac:dyDescent="0.35">
      <c r="A113" s="259"/>
      <c r="B113" s="13"/>
      <c r="C113" s="26"/>
      <c r="D113" s="26"/>
      <c r="E113" s="26"/>
      <c r="F113" s="26"/>
      <c r="G113" s="26"/>
      <c r="H113" s="26"/>
      <c r="I113" s="26"/>
      <c r="J113" s="26"/>
      <c r="K113" s="103"/>
      <c r="L113" s="103"/>
      <c r="M113" s="103"/>
      <c r="N113" s="103"/>
      <c r="O113" s="103"/>
      <c r="P113" s="103"/>
      <c r="Q113" s="103"/>
      <c r="R113" s="103"/>
      <c r="S113" s="103"/>
      <c r="T113" s="103"/>
      <c r="U113" s="103"/>
      <c r="V113" s="103"/>
      <c r="W113" s="103"/>
      <c r="X113" s="102"/>
      <c r="Y113" s="102"/>
      <c r="Z113" s="102"/>
    </row>
    <row r="114" spans="1:26" s="14" customFormat="1" ht="15.75" hidden="1" thickBot="1" x14ac:dyDescent="0.3">
      <c r="A114" s="259" t="str">
        <f>B114</f>
        <v>SEZ with tax payment Credit Notes</v>
      </c>
      <c r="B114" s="112" t="s">
        <v>339</v>
      </c>
      <c r="C114" s="113"/>
      <c r="D114" s="113"/>
      <c r="E114" s="113"/>
      <c r="F114" s="113"/>
      <c r="G114" s="113"/>
      <c r="H114" s="113"/>
      <c r="I114" s="113"/>
      <c r="J114" s="113"/>
      <c r="K114" s="113"/>
      <c r="L114" s="113"/>
      <c r="M114" s="113"/>
      <c r="N114" s="113"/>
      <c r="O114" s="113"/>
      <c r="P114" s="113"/>
      <c r="Q114" s="113"/>
      <c r="R114" s="113"/>
      <c r="S114" s="113"/>
      <c r="T114" s="113"/>
      <c r="U114" s="113"/>
      <c r="V114" s="113"/>
      <c r="W114" s="113"/>
      <c r="X114" s="224"/>
      <c r="Y114" s="224"/>
      <c r="Z114" s="224"/>
    </row>
    <row r="115" spans="1:26" s="27" customFormat="1" ht="15.75" hidden="1" thickBot="1" x14ac:dyDescent="0.35">
      <c r="A115" s="260" t="str">
        <f>A114</f>
        <v>SEZ with tax payment Credit Notes</v>
      </c>
      <c r="B115" s="115" t="s">
        <v>17</v>
      </c>
      <c r="C115" s="102">
        <f>SUMIFS('GSTR-1 Paste data'!F:F,'GSTR-1 Paste data'!$A:$A,$A115,'GSTR-1 Paste data'!$B:$B,'GSTR-1'!$B115)</f>
        <v>0</v>
      </c>
      <c r="D115" s="102">
        <f>SUMIFS('GSTR-1 Paste data'!G:G,'GSTR-1 Paste data'!$A:$A,$A115,'GSTR-1 Paste data'!$B:$B,'GSTR-1'!$B115)</f>
        <v>0</v>
      </c>
      <c r="E115" s="102">
        <f>SUMIFS('GSTR-1 Paste data'!H:H,'GSTR-1 Paste data'!$A:$A,$A115,'GSTR-1 Paste data'!$B:$B,'GSTR-1'!$B115)</f>
        <v>0</v>
      </c>
      <c r="F115" s="102">
        <f>SUMIFS('GSTR-1 Paste data'!I:I,'GSTR-1 Paste data'!$A:$A,$A115,'GSTR-1 Paste data'!$B:$B,'GSTR-1'!$B115)</f>
        <v>0</v>
      </c>
      <c r="G115" s="102">
        <f>SUMIFS('GSTR-1 Paste data'!J:J,'GSTR-1 Paste data'!$A:$A,$A115,'GSTR-1 Paste data'!$B:$B,'GSTR-1'!$B115)</f>
        <v>0</v>
      </c>
      <c r="H115" s="102">
        <f>SUMIFS('GSTR-1 Paste data'!K:K,'GSTR-1 Paste data'!$A:$A,$A115,'GSTR-1 Paste data'!$B:$B,'GSTR-1'!$B115)</f>
        <v>0</v>
      </c>
      <c r="I115" s="102">
        <f>SUMIFS('GSTR-1 Paste data'!L:L,'GSTR-1 Paste data'!$A:$A,$A115,'GSTR-1 Paste data'!$B:$B,'GSTR-1'!$B115)</f>
        <v>0</v>
      </c>
      <c r="J115" s="102">
        <f>SUMIFS('GSTR-1 Paste data'!M:M,'GSTR-1 Paste data'!$A:$A,$A115,'GSTR-1 Paste data'!$B:$B,'GSTR-1'!$B115)</f>
        <v>0</v>
      </c>
      <c r="K115" s="106">
        <f>SUMIFS('GSTR-1 Paste data'!N:N,'GSTR-1 Paste data'!$A:$A,$A115,'GSTR-1 Paste data'!$B:$B,'GSTR-1'!$B115)</f>
        <v>0</v>
      </c>
      <c r="L115" s="106">
        <f>SUMIFS('GSTR-1 Paste data'!O:O,'GSTR-1 Paste data'!$A:$A,$A115,'GSTR-1 Paste data'!$B:$B,'GSTR-1'!$B115)</f>
        <v>0</v>
      </c>
      <c r="M115" s="106">
        <f>SUMIFS('GSTR-1 Paste data'!P:P,'GSTR-1 Paste data'!$A:$A,$A115,'GSTR-1 Paste data'!$B:$B,'GSTR-1'!$B115)</f>
        <v>0</v>
      </c>
      <c r="N115" s="106">
        <f>SUMIFS('GSTR-1 Paste data'!Q:Q,'GSTR-1 Paste data'!$A:$A,$A115,'GSTR-1 Paste data'!$B:$B,'GSTR-1'!$B115)</f>
        <v>0</v>
      </c>
      <c r="O115" s="106">
        <f>SUMIFS('GSTR-1 Paste data'!R:R,'GSTR-1 Paste data'!$A:$A,$A115,'GSTR-1 Paste data'!$B:$B,'GSTR-1'!$B115)</f>
        <v>0</v>
      </c>
      <c r="P115" s="106">
        <f>SUMIFS('GSTR-1 Paste data'!S:S,'GSTR-1 Paste data'!$A:$A,$A115,'GSTR-1 Paste data'!$B:$B,'GSTR-1'!$B115)</f>
        <v>0</v>
      </c>
      <c r="Q115" s="106">
        <f>SUMIFS('GSTR-1 Paste data'!T:T,'GSTR-1 Paste data'!$A:$A,$A115,'GSTR-1 Paste data'!$B:$B,'GSTR-1'!$B115)</f>
        <v>0</v>
      </c>
      <c r="R115" s="106">
        <f>SUMIFS('GSTR-1 Paste data'!U:U,'GSTR-1 Paste data'!$A:$A,$A115,'GSTR-1 Paste data'!$B:$B,'GSTR-1'!$B115)</f>
        <v>0</v>
      </c>
      <c r="S115" s="106">
        <f>SUMIFS('GSTR-1 Paste data'!V:V,'GSTR-1 Paste data'!$A:$A,$A115,'GSTR-1 Paste data'!$B:$B,'GSTR-1'!$B115)</f>
        <v>0</v>
      </c>
      <c r="T115" s="106">
        <f>SUMIFS('GSTR-1 Paste data'!W:W,'GSTR-1 Paste data'!$A:$A,$A115,'GSTR-1 Paste data'!$B:$B,'GSTR-1'!$B115)</f>
        <v>0</v>
      </c>
      <c r="U115" s="106">
        <f>SUMIFS('GSTR-1 Paste data'!X:X,'GSTR-1 Paste data'!$A:$A,$A115,'GSTR-1 Paste data'!$B:$B,'GSTR-1'!$B115)</f>
        <v>0</v>
      </c>
      <c r="V115" s="106">
        <f>SUMIFS('GSTR-1 Paste data'!Y:Y,'GSTR-1 Paste data'!$A:$A,$A115,'GSTR-1 Paste data'!$B:$B,'GSTR-1'!$B115)</f>
        <v>0</v>
      </c>
      <c r="W115" s="106">
        <f>SUMIFS('GSTR-1 Paste data'!Z:Z,'GSTR-1 Paste data'!$A:$A,$A115,'GSTR-1 Paste data'!$B:$B,'GSTR-1'!$B115)</f>
        <v>0</v>
      </c>
      <c r="X115" s="130">
        <f>ROUND(SUM(C115:K115),2)</f>
        <v>0</v>
      </c>
      <c r="Y115" s="130">
        <f>ROUND(SUM(L115:W115),2)</f>
        <v>0</v>
      </c>
      <c r="Z115" s="130">
        <f>ROUND(SUM(C115:W115),2)</f>
        <v>0</v>
      </c>
    </row>
    <row r="116" spans="1:26" s="14" customFormat="1" ht="15.75" hidden="1" thickBot="1" x14ac:dyDescent="0.35">
      <c r="A116" s="259" t="str">
        <f>A114</f>
        <v>SEZ with tax payment Credit Notes</v>
      </c>
      <c r="B116" s="115" t="s">
        <v>18</v>
      </c>
      <c r="C116" s="26">
        <f>SUMIFS('GSTR-1 Paste data'!F:F,'GSTR-1 Paste data'!$A:$A,$A116,'GSTR-1 Paste data'!$B:$B,'GSTR-1'!$B116)</f>
        <v>0</v>
      </c>
      <c r="D116" s="26">
        <f>SUMIFS('GSTR-1 Paste data'!G:G,'GSTR-1 Paste data'!$A:$A,$A116,'GSTR-1 Paste data'!$B:$B,'GSTR-1'!$B116)</f>
        <v>0</v>
      </c>
      <c r="E116" s="26">
        <f>SUMIFS('GSTR-1 Paste data'!H:H,'GSTR-1 Paste data'!$A:$A,$A116,'GSTR-1 Paste data'!$B:$B,'GSTR-1'!$B116)</f>
        <v>0</v>
      </c>
      <c r="F116" s="26">
        <f>SUMIFS('GSTR-1 Paste data'!I:I,'GSTR-1 Paste data'!$A:$A,$A116,'GSTR-1 Paste data'!$B:$B,'GSTR-1'!$B116)</f>
        <v>0</v>
      </c>
      <c r="G116" s="26">
        <f>SUMIFS('GSTR-1 Paste data'!J:J,'GSTR-1 Paste data'!$A:$A,$A116,'GSTR-1 Paste data'!$B:$B,'GSTR-1'!$B116)</f>
        <v>0</v>
      </c>
      <c r="H116" s="26">
        <f>SUMIFS('GSTR-1 Paste data'!K:K,'GSTR-1 Paste data'!$A:$A,$A116,'GSTR-1 Paste data'!$B:$B,'GSTR-1'!$B116)</f>
        <v>0</v>
      </c>
      <c r="I116" s="26">
        <f>SUMIFS('GSTR-1 Paste data'!L:L,'GSTR-1 Paste data'!$A:$A,$A116,'GSTR-1 Paste data'!$B:$B,'GSTR-1'!$B116)</f>
        <v>0</v>
      </c>
      <c r="J116" s="26">
        <f>SUMIFS('GSTR-1 Paste data'!M:M,'GSTR-1 Paste data'!$A:$A,$A116,'GSTR-1 Paste data'!$B:$B,'GSTR-1'!$B116)</f>
        <v>0</v>
      </c>
      <c r="K116" s="103">
        <f>SUMIFS('GSTR-1 Paste data'!N:N,'GSTR-1 Paste data'!$A:$A,$A116,'GSTR-1 Paste data'!$B:$B,'GSTR-1'!$B116)</f>
        <v>0</v>
      </c>
      <c r="L116" s="103">
        <f>SUMIFS('GSTR-1 Paste data'!O:O,'GSTR-1 Paste data'!$A:$A,$A116,'GSTR-1 Paste data'!$B:$B,'GSTR-1'!$B116)</f>
        <v>0</v>
      </c>
      <c r="M116" s="103">
        <f>SUMIFS('GSTR-1 Paste data'!P:P,'GSTR-1 Paste data'!$A:$A,$A116,'GSTR-1 Paste data'!$B:$B,'GSTR-1'!$B116)</f>
        <v>0</v>
      </c>
      <c r="N116" s="103">
        <f>SUMIFS('GSTR-1 Paste data'!Q:Q,'GSTR-1 Paste data'!$A:$A,$A116,'GSTR-1 Paste data'!$B:$B,'GSTR-1'!$B116)</f>
        <v>0</v>
      </c>
      <c r="O116" s="103">
        <f>SUMIFS('GSTR-1 Paste data'!R:R,'GSTR-1 Paste data'!$A:$A,$A116,'GSTR-1 Paste data'!$B:$B,'GSTR-1'!$B116)</f>
        <v>0</v>
      </c>
      <c r="P116" s="103">
        <f>SUMIFS('GSTR-1 Paste data'!S:S,'GSTR-1 Paste data'!$A:$A,$A116,'GSTR-1 Paste data'!$B:$B,'GSTR-1'!$B116)</f>
        <v>0</v>
      </c>
      <c r="Q116" s="103">
        <f>SUMIFS('GSTR-1 Paste data'!T:T,'GSTR-1 Paste data'!$A:$A,$A116,'GSTR-1 Paste data'!$B:$B,'GSTR-1'!$B116)</f>
        <v>0</v>
      </c>
      <c r="R116" s="103">
        <f>SUMIFS('GSTR-1 Paste data'!U:U,'GSTR-1 Paste data'!$A:$A,$A116,'GSTR-1 Paste data'!$B:$B,'GSTR-1'!$B116)</f>
        <v>0</v>
      </c>
      <c r="S116" s="103">
        <f>SUMIFS('GSTR-1 Paste data'!V:V,'GSTR-1 Paste data'!$A:$A,$A116,'GSTR-1 Paste data'!$B:$B,'GSTR-1'!$B116)</f>
        <v>0</v>
      </c>
      <c r="T116" s="103">
        <f>SUMIFS('GSTR-1 Paste data'!W:W,'GSTR-1 Paste data'!$A:$A,$A116,'GSTR-1 Paste data'!$B:$B,'GSTR-1'!$B116)</f>
        <v>0</v>
      </c>
      <c r="U116" s="103">
        <f>SUMIFS('GSTR-1 Paste data'!X:X,'GSTR-1 Paste data'!$A:$A,$A116,'GSTR-1 Paste data'!$B:$B,'GSTR-1'!$B116)</f>
        <v>0</v>
      </c>
      <c r="V116" s="103">
        <f>SUMIFS('GSTR-1 Paste data'!Y:Y,'GSTR-1 Paste data'!$A:$A,$A116,'GSTR-1 Paste data'!$B:$B,'GSTR-1'!$B116)</f>
        <v>0</v>
      </c>
      <c r="W116" s="103">
        <f>SUMIFS('GSTR-1 Paste data'!Z:Z,'GSTR-1 Paste data'!$A:$A,$A116,'GSTR-1 Paste data'!$B:$B,'GSTR-1'!$B116)</f>
        <v>0</v>
      </c>
      <c r="X116" s="151">
        <f>ROUND(SUM(C116:K116),2)</f>
        <v>0</v>
      </c>
      <c r="Y116" s="151">
        <f>ROUND(SUM(L116:W116),2)</f>
        <v>0</v>
      </c>
      <c r="Z116" s="151">
        <f>ROUND(SUM(C116:W116),2)</f>
        <v>0</v>
      </c>
    </row>
    <row r="117" spans="1:26" s="27" customFormat="1" ht="15.75" hidden="1" thickBot="1" x14ac:dyDescent="0.35">
      <c r="A117" s="259" t="str">
        <f>A115</f>
        <v>SEZ with tax payment Credit Notes</v>
      </c>
      <c r="B117" s="119" t="s">
        <v>36</v>
      </c>
      <c r="C117" s="157">
        <f>SUMIFS('GSTR-1 Paste data'!F:F,'GSTR-1 Paste data'!$A:$A,$A117,'GSTR-1 Paste data'!$B:$B,'GSTR-1'!$B117)</f>
        <v>0</v>
      </c>
      <c r="D117" s="157">
        <f>SUMIFS('GSTR-1 Paste data'!G:G,'GSTR-1 Paste data'!$A:$A,$A117,'GSTR-1 Paste data'!$B:$B,'GSTR-1'!$B117)</f>
        <v>0</v>
      </c>
      <c r="E117" s="157">
        <f>SUMIFS('GSTR-1 Paste data'!H:H,'GSTR-1 Paste data'!$A:$A,$A117,'GSTR-1 Paste data'!$B:$B,'GSTR-1'!$B117)</f>
        <v>0</v>
      </c>
      <c r="F117" s="157">
        <f>SUMIFS('GSTR-1 Paste data'!I:I,'GSTR-1 Paste data'!$A:$A,$A117,'GSTR-1 Paste data'!$B:$B,'GSTR-1'!$B117)</f>
        <v>0</v>
      </c>
      <c r="G117" s="157">
        <f>SUMIFS('GSTR-1 Paste data'!J:J,'GSTR-1 Paste data'!$A:$A,$A117,'GSTR-1 Paste data'!$B:$B,'GSTR-1'!$B117)</f>
        <v>0</v>
      </c>
      <c r="H117" s="157">
        <f>SUMIFS('GSTR-1 Paste data'!K:K,'GSTR-1 Paste data'!$A:$A,$A117,'GSTR-1 Paste data'!$B:$B,'GSTR-1'!$B117)</f>
        <v>0</v>
      </c>
      <c r="I117" s="157">
        <f>SUMIFS('GSTR-1 Paste data'!L:L,'GSTR-1 Paste data'!$A:$A,$A117,'GSTR-1 Paste data'!$B:$B,'GSTR-1'!$B117)</f>
        <v>0</v>
      </c>
      <c r="J117" s="157">
        <f>SUMIFS('GSTR-1 Paste data'!M:M,'GSTR-1 Paste data'!$A:$A,$A117,'GSTR-1 Paste data'!$B:$B,'GSTR-1'!$B117)</f>
        <v>0</v>
      </c>
      <c r="K117" s="142">
        <f>SUMIFS('GSTR-1 Paste data'!N:N,'GSTR-1 Paste data'!$A:$A,$A117,'GSTR-1 Paste data'!$B:$B,'GSTR-1'!$B117)</f>
        <v>0</v>
      </c>
      <c r="L117" s="142">
        <f>SUMIFS('GSTR-1 Paste data'!O:O,'GSTR-1 Paste data'!$A:$A,$A117,'GSTR-1 Paste data'!$B:$B,'GSTR-1'!$B117)</f>
        <v>0</v>
      </c>
      <c r="M117" s="142">
        <f>SUMIFS('GSTR-1 Paste data'!P:P,'GSTR-1 Paste data'!$A:$A,$A117,'GSTR-1 Paste data'!$B:$B,'GSTR-1'!$B117)</f>
        <v>0</v>
      </c>
      <c r="N117" s="142">
        <f>SUMIFS('GSTR-1 Paste data'!Q:Q,'GSTR-1 Paste data'!$A:$A,$A117,'GSTR-1 Paste data'!$B:$B,'GSTR-1'!$B117)</f>
        <v>0</v>
      </c>
      <c r="O117" s="142">
        <f>SUMIFS('GSTR-1 Paste data'!R:R,'GSTR-1 Paste data'!$A:$A,$A117,'GSTR-1 Paste data'!$B:$B,'GSTR-1'!$B117)</f>
        <v>0</v>
      </c>
      <c r="P117" s="142">
        <f>SUMIFS('GSTR-1 Paste data'!S:S,'GSTR-1 Paste data'!$A:$A,$A117,'GSTR-1 Paste data'!$B:$B,'GSTR-1'!$B117)</f>
        <v>0</v>
      </c>
      <c r="Q117" s="142">
        <f>SUMIFS('GSTR-1 Paste data'!T:T,'GSTR-1 Paste data'!$A:$A,$A117,'GSTR-1 Paste data'!$B:$B,'GSTR-1'!$B117)</f>
        <v>0</v>
      </c>
      <c r="R117" s="142">
        <f>SUMIFS('GSTR-1 Paste data'!U:U,'GSTR-1 Paste data'!$A:$A,$A117,'GSTR-1 Paste data'!$B:$B,'GSTR-1'!$B117)</f>
        <v>0</v>
      </c>
      <c r="S117" s="142">
        <f>SUMIFS('GSTR-1 Paste data'!V:V,'GSTR-1 Paste data'!$A:$A,$A117,'GSTR-1 Paste data'!$B:$B,'GSTR-1'!$B117)</f>
        <v>0</v>
      </c>
      <c r="T117" s="142">
        <f>SUMIFS('GSTR-1 Paste data'!W:W,'GSTR-1 Paste data'!$A:$A,$A117,'GSTR-1 Paste data'!$B:$B,'GSTR-1'!$B117)</f>
        <v>0</v>
      </c>
      <c r="U117" s="142">
        <f>SUMIFS('GSTR-1 Paste data'!X:X,'GSTR-1 Paste data'!$A:$A,$A117,'GSTR-1 Paste data'!$B:$B,'GSTR-1'!$B117)</f>
        <v>0</v>
      </c>
      <c r="V117" s="142">
        <f>SUMIFS('GSTR-1 Paste data'!Y:Y,'GSTR-1 Paste data'!$A:$A,$A117,'GSTR-1 Paste data'!$B:$B,'GSTR-1'!$B117)</f>
        <v>0</v>
      </c>
      <c r="W117" s="142">
        <f>SUMIFS('GSTR-1 Paste data'!Z:Z,'GSTR-1 Paste data'!$A:$A,$A117,'GSTR-1 Paste data'!$B:$B,'GSTR-1'!$B117)</f>
        <v>0</v>
      </c>
      <c r="X117" s="133">
        <f>ROUND(SUM(C117:K117),2)</f>
        <v>0</v>
      </c>
      <c r="Y117" s="133">
        <f>ROUND(SUM(L117:W117),2)</f>
        <v>0</v>
      </c>
      <c r="Z117" s="133">
        <f>ROUND(SUM(C117:W117),2)</f>
        <v>0</v>
      </c>
    </row>
    <row r="118" spans="1:26" s="14" customFormat="1" ht="15.75" hidden="1" thickBot="1" x14ac:dyDescent="0.35">
      <c r="A118" s="259"/>
      <c r="B118" s="13"/>
      <c r="C118" s="26"/>
      <c r="D118" s="26"/>
      <c r="E118" s="26"/>
      <c r="F118" s="26"/>
      <c r="G118" s="26"/>
      <c r="H118" s="26"/>
      <c r="I118" s="26"/>
      <c r="J118" s="26"/>
      <c r="K118" s="103"/>
      <c r="L118" s="103"/>
      <c r="M118" s="103"/>
      <c r="N118" s="103"/>
      <c r="O118" s="103"/>
      <c r="P118" s="103"/>
      <c r="Q118" s="103"/>
      <c r="R118" s="103"/>
      <c r="S118" s="103"/>
      <c r="T118" s="103"/>
      <c r="U118" s="103"/>
      <c r="V118" s="103"/>
      <c r="W118" s="103"/>
      <c r="X118" s="102"/>
      <c r="Y118" s="102"/>
      <c r="Z118" s="102"/>
    </row>
    <row r="119" spans="1:26" s="14" customFormat="1" ht="15.75" hidden="1" thickBot="1" x14ac:dyDescent="0.3">
      <c r="A119" s="259" t="str">
        <f>B119</f>
        <v>SEZ without tax payment Credit Notes</v>
      </c>
      <c r="B119" s="112" t="s">
        <v>308</v>
      </c>
      <c r="C119" s="113"/>
      <c r="D119" s="113"/>
      <c r="E119" s="113"/>
      <c r="F119" s="113"/>
      <c r="G119" s="113"/>
      <c r="H119" s="113"/>
      <c r="I119" s="113"/>
      <c r="J119" s="113"/>
      <c r="K119" s="113"/>
      <c r="L119" s="113"/>
      <c r="M119" s="113"/>
      <c r="N119" s="113"/>
      <c r="O119" s="113"/>
      <c r="P119" s="113"/>
      <c r="Q119" s="113"/>
      <c r="R119" s="113"/>
      <c r="S119" s="113"/>
      <c r="T119" s="113"/>
      <c r="U119" s="113"/>
      <c r="V119" s="113"/>
      <c r="W119" s="113"/>
      <c r="X119" s="224"/>
      <c r="Y119" s="224"/>
      <c r="Z119" s="224"/>
    </row>
    <row r="120" spans="1:26" s="27" customFormat="1" ht="15.75" hidden="1" thickBot="1" x14ac:dyDescent="0.35">
      <c r="A120" s="260" t="str">
        <f>A119</f>
        <v>SEZ without tax payment Credit Notes</v>
      </c>
      <c r="B120" s="119" t="s">
        <v>17</v>
      </c>
      <c r="C120" s="157">
        <f>SUMIFS('GSTR-1 Paste data'!F:F,'GSTR-1 Paste data'!$A:$A,$A120,'GSTR-1 Paste data'!$B:$B,'GSTR-1'!$B120)</f>
        <v>0</v>
      </c>
      <c r="D120" s="157">
        <f>SUMIFS('GSTR-1 Paste data'!G:G,'GSTR-1 Paste data'!$A:$A,$A120,'GSTR-1 Paste data'!$B:$B,'GSTR-1'!$B120)</f>
        <v>0</v>
      </c>
      <c r="E120" s="157">
        <f>SUMIFS('GSTR-1 Paste data'!H:H,'GSTR-1 Paste data'!$A:$A,$A120,'GSTR-1 Paste data'!$B:$B,'GSTR-1'!$B120)</f>
        <v>0</v>
      </c>
      <c r="F120" s="157">
        <f>SUMIFS('GSTR-1 Paste data'!I:I,'GSTR-1 Paste data'!$A:$A,$A120,'GSTR-1 Paste data'!$B:$B,'GSTR-1'!$B120)</f>
        <v>0</v>
      </c>
      <c r="G120" s="157">
        <f>SUMIFS('GSTR-1 Paste data'!J:J,'GSTR-1 Paste data'!$A:$A,$A120,'GSTR-1 Paste data'!$B:$B,'GSTR-1'!$B120)</f>
        <v>0</v>
      </c>
      <c r="H120" s="157">
        <f>SUMIFS('GSTR-1 Paste data'!K:K,'GSTR-1 Paste data'!$A:$A,$A120,'GSTR-1 Paste data'!$B:$B,'GSTR-1'!$B120)</f>
        <v>0</v>
      </c>
      <c r="I120" s="157">
        <f>SUMIFS('GSTR-1 Paste data'!L:L,'GSTR-1 Paste data'!$A:$A,$A120,'GSTR-1 Paste data'!$B:$B,'GSTR-1'!$B120)</f>
        <v>0</v>
      </c>
      <c r="J120" s="157">
        <f>SUMIFS('GSTR-1 Paste data'!M:M,'GSTR-1 Paste data'!$A:$A,$A120,'GSTR-1 Paste data'!$B:$B,'GSTR-1'!$B120)</f>
        <v>0</v>
      </c>
      <c r="K120" s="142">
        <f>SUMIFS('GSTR-1 Paste data'!N:N,'GSTR-1 Paste data'!$A:$A,$A120,'GSTR-1 Paste data'!$B:$B,'GSTR-1'!$B120)</f>
        <v>0</v>
      </c>
      <c r="L120" s="142">
        <f>SUMIFS('GSTR-1 Paste data'!O:O,'GSTR-1 Paste data'!$A:$A,$A120,'GSTR-1 Paste data'!$B:$B,'GSTR-1'!$B120)</f>
        <v>0</v>
      </c>
      <c r="M120" s="142">
        <f>SUMIFS('GSTR-1 Paste data'!P:P,'GSTR-1 Paste data'!$A:$A,$A120,'GSTR-1 Paste data'!$B:$B,'GSTR-1'!$B120)</f>
        <v>0</v>
      </c>
      <c r="N120" s="142">
        <f>SUMIFS('GSTR-1 Paste data'!Q:Q,'GSTR-1 Paste data'!$A:$A,$A120,'GSTR-1 Paste data'!$B:$B,'GSTR-1'!$B120)</f>
        <v>0</v>
      </c>
      <c r="O120" s="142">
        <f>SUMIFS('GSTR-1 Paste data'!R:R,'GSTR-1 Paste data'!$A:$A,$A120,'GSTR-1 Paste data'!$B:$B,'GSTR-1'!$B120)</f>
        <v>0</v>
      </c>
      <c r="P120" s="142">
        <f>SUMIFS('GSTR-1 Paste data'!S:S,'GSTR-1 Paste data'!$A:$A,$A120,'GSTR-1 Paste data'!$B:$B,'GSTR-1'!$B120)</f>
        <v>0</v>
      </c>
      <c r="Q120" s="142">
        <f>SUMIFS('GSTR-1 Paste data'!T:T,'GSTR-1 Paste data'!$A:$A,$A120,'GSTR-1 Paste data'!$B:$B,'GSTR-1'!$B120)</f>
        <v>0</v>
      </c>
      <c r="R120" s="142">
        <f>SUMIFS('GSTR-1 Paste data'!U:U,'GSTR-1 Paste data'!$A:$A,$A120,'GSTR-1 Paste data'!$B:$B,'GSTR-1'!$B120)</f>
        <v>0</v>
      </c>
      <c r="S120" s="142">
        <f>SUMIFS('GSTR-1 Paste data'!V:V,'GSTR-1 Paste data'!$A:$A,$A120,'GSTR-1 Paste data'!$B:$B,'GSTR-1'!$B120)</f>
        <v>0</v>
      </c>
      <c r="T120" s="142">
        <f>SUMIFS('GSTR-1 Paste data'!W:W,'GSTR-1 Paste data'!$A:$A,$A120,'GSTR-1 Paste data'!$B:$B,'GSTR-1'!$B120)</f>
        <v>0</v>
      </c>
      <c r="U120" s="142">
        <f>SUMIFS('GSTR-1 Paste data'!X:X,'GSTR-1 Paste data'!$A:$A,$A120,'GSTR-1 Paste data'!$B:$B,'GSTR-1'!$B120)</f>
        <v>0</v>
      </c>
      <c r="V120" s="142">
        <f>SUMIFS('GSTR-1 Paste data'!Y:Y,'GSTR-1 Paste data'!$A:$A,$A120,'GSTR-1 Paste data'!$B:$B,'GSTR-1'!$B120)</f>
        <v>0</v>
      </c>
      <c r="W120" s="142">
        <f>SUMIFS('GSTR-1 Paste data'!Z:Z,'GSTR-1 Paste data'!$A:$A,$A120,'GSTR-1 Paste data'!$B:$B,'GSTR-1'!$B120)</f>
        <v>0</v>
      </c>
      <c r="X120" s="133">
        <f>ROUND(SUM(C120:K120),2)</f>
        <v>0</v>
      </c>
      <c r="Y120" s="133">
        <f>ROUND(SUM(L120:W120),2)</f>
        <v>0</v>
      </c>
      <c r="Z120" s="133">
        <f>ROUND(SUM(C120:W120),2)</f>
        <v>0</v>
      </c>
    </row>
    <row r="121" spans="1:26" s="14" customFormat="1" ht="15.75" hidden="1" thickBot="1" x14ac:dyDescent="0.35">
      <c r="A121" s="259"/>
      <c r="B121" s="115"/>
      <c r="C121" s="26"/>
      <c r="D121" s="26"/>
      <c r="E121" s="26"/>
      <c r="F121" s="26"/>
      <c r="G121" s="26"/>
      <c r="H121" s="26"/>
      <c r="I121" s="26"/>
      <c r="J121" s="26"/>
      <c r="K121" s="103"/>
      <c r="L121" s="103"/>
      <c r="M121" s="103"/>
      <c r="N121" s="103"/>
      <c r="O121" s="103"/>
      <c r="P121" s="103"/>
      <c r="Q121" s="103"/>
      <c r="R121" s="103"/>
      <c r="S121" s="103"/>
      <c r="T121" s="103"/>
      <c r="U121" s="103"/>
      <c r="V121" s="103"/>
      <c r="W121" s="103"/>
      <c r="X121" s="102"/>
      <c r="Y121" s="102"/>
      <c r="Z121" s="102"/>
    </row>
    <row r="122" spans="1:26" s="14" customFormat="1" ht="15.75" hidden="1" thickBot="1" x14ac:dyDescent="0.3">
      <c r="A122" s="259" t="str">
        <f>B122</f>
        <v>SEZ with tax payment Credit Notes Amendments</v>
      </c>
      <c r="B122" s="204" t="s">
        <v>341</v>
      </c>
      <c r="C122" s="205"/>
      <c r="D122" s="205"/>
      <c r="E122" s="205"/>
      <c r="F122" s="205"/>
      <c r="G122" s="205"/>
      <c r="H122" s="205"/>
      <c r="I122" s="205"/>
      <c r="J122" s="205"/>
      <c r="K122" s="205"/>
      <c r="L122" s="205"/>
      <c r="M122" s="205"/>
      <c r="N122" s="205"/>
      <c r="O122" s="205"/>
      <c r="P122" s="205"/>
      <c r="Q122" s="205"/>
      <c r="R122" s="205"/>
      <c r="S122" s="205"/>
      <c r="T122" s="205"/>
      <c r="U122" s="205"/>
      <c r="V122" s="205"/>
      <c r="W122" s="205"/>
      <c r="X122" s="222"/>
      <c r="Y122" s="222"/>
      <c r="Z122" s="222"/>
    </row>
    <row r="123" spans="1:26" s="27" customFormat="1" ht="15.75" hidden="1" thickBot="1" x14ac:dyDescent="0.35">
      <c r="A123" s="260" t="str">
        <f>A122</f>
        <v>SEZ with tax payment Credit Notes Amendments</v>
      </c>
      <c r="B123" s="115" t="s">
        <v>17</v>
      </c>
      <c r="C123" s="102">
        <f>SUMIFS('GSTR-1 Paste data'!F:F,'GSTR-1 Paste data'!$A:$A,$A123,'GSTR-1 Paste data'!$B:$B,'GSTR-1'!$B123)</f>
        <v>0</v>
      </c>
      <c r="D123" s="102">
        <f>SUMIFS('GSTR-1 Paste data'!G:G,'GSTR-1 Paste data'!$A:$A,$A123,'GSTR-1 Paste data'!$B:$B,'GSTR-1'!$B123)</f>
        <v>0</v>
      </c>
      <c r="E123" s="102">
        <f>SUMIFS('GSTR-1 Paste data'!H:H,'GSTR-1 Paste data'!$A:$A,$A123,'GSTR-1 Paste data'!$B:$B,'GSTR-1'!$B123)</f>
        <v>0</v>
      </c>
      <c r="F123" s="102">
        <f>SUMIFS('GSTR-1 Paste data'!I:I,'GSTR-1 Paste data'!$A:$A,$A123,'GSTR-1 Paste data'!$B:$B,'GSTR-1'!$B123)</f>
        <v>0</v>
      </c>
      <c r="G123" s="102">
        <f>SUMIFS('GSTR-1 Paste data'!J:J,'GSTR-1 Paste data'!$A:$A,$A123,'GSTR-1 Paste data'!$B:$B,'GSTR-1'!$B123)</f>
        <v>0</v>
      </c>
      <c r="H123" s="102">
        <f>SUMIFS('GSTR-1 Paste data'!K:K,'GSTR-1 Paste data'!$A:$A,$A123,'GSTR-1 Paste data'!$B:$B,'GSTR-1'!$B123)</f>
        <v>0</v>
      </c>
      <c r="I123" s="102">
        <f>SUMIFS('GSTR-1 Paste data'!L:L,'GSTR-1 Paste data'!$A:$A,$A123,'GSTR-1 Paste data'!$B:$B,'GSTR-1'!$B123)</f>
        <v>0</v>
      </c>
      <c r="J123" s="102">
        <f>SUMIFS('GSTR-1 Paste data'!M:M,'GSTR-1 Paste data'!$A:$A,$A123,'GSTR-1 Paste data'!$B:$B,'GSTR-1'!$B123)</f>
        <v>0</v>
      </c>
      <c r="K123" s="106">
        <f>SUMIFS('GSTR-1 Paste data'!N:N,'GSTR-1 Paste data'!$A:$A,$A123,'GSTR-1 Paste data'!$B:$B,'GSTR-1'!$B123)</f>
        <v>0</v>
      </c>
      <c r="L123" s="106">
        <f>SUMIFS('GSTR-1 Paste data'!O:O,'GSTR-1 Paste data'!$A:$A,$A123,'GSTR-1 Paste data'!$B:$B,'GSTR-1'!$B123)</f>
        <v>0</v>
      </c>
      <c r="M123" s="106">
        <f>SUMIFS('GSTR-1 Paste data'!P:P,'GSTR-1 Paste data'!$A:$A,$A123,'GSTR-1 Paste data'!$B:$B,'GSTR-1'!$B123)</f>
        <v>0</v>
      </c>
      <c r="N123" s="106">
        <f>SUMIFS('GSTR-1 Paste data'!Q:Q,'GSTR-1 Paste data'!$A:$A,$A123,'GSTR-1 Paste data'!$B:$B,'GSTR-1'!$B123)</f>
        <v>0</v>
      </c>
      <c r="O123" s="106">
        <f>SUMIFS('GSTR-1 Paste data'!R:R,'GSTR-1 Paste data'!$A:$A,$A123,'GSTR-1 Paste data'!$B:$B,'GSTR-1'!$B123)</f>
        <v>0</v>
      </c>
      <c r="P123" s="106">
        <f>SUMIFS('GSTR-1 Paste data'!S:S,'GSTR-1 Paste data'!$A:$A,$A123,'GSTR-1 Paste data'!$B:$B,'GSTR-1'!$B123)</f>
        <v>0</v>
      </c>
      <c r="Q123" s="106">
        <f>SUMIFS('GSTR-1 Paste data'!T:T,'GSTR-1 Paste data'!$A:$A,$A123,'GSTR-1 Paste data'!$B:$B,'GSTR-1'!$B123)</f>
        <v>0</v>
      </c>
      <c r="R123" s="106">
        <f>SUMIFS('GSTR-1 Paste data'!U:U,'GSTR-1 Paste data'!$A:$A,$A123,'GSTR-1 Paste data'!$B:$B,'GSTR-1'!$B123)</f>
        <v>0</v>
      </c>
      <c r="S123" s="106">
        <f>SUMIFS('GSTR-1 Paste data'!V:V,'GSTR-1 Paste data'!$A:$A,$A123,'GSTR-1 Paste data'!$B:$B,'GSTR-1'!$B123)</f>
        <v>0</v>
      </c>
      <c r="T123" s="106">
        <f>SUMIFS('GSTR-1 Paste data'!W:W,'GSTR-1 Paste data'!$A:$A,$A123,'GSTR-1 Paste data'!$B:$B,'GSTR-1'!$B123)</f>
        <v>0</v>
      </c>
      <c r="U123" s="106">
        <f>SUMIFS('GSTR-1 Paste data'!X:X,'GSTR-1 Paste data'!$A:$A,$A123,'GSTR-1 Paste data'!$B:$B,'GSTR-1'!$B123)</f>
        <v>0</v>
      </c>
      <c r="V123" s="106">
        <f>SUMIFS('GSTR-1 Paste data'!Y:Y,'GSTR-1 Paste data'!$A:$A,$A123,'GSTR-1 Paste data'!$B:$B,'GSTR-1'!$B123)</f>
        <v>0</v>
      </c>
      <c r="W123" s="106">
        <f>SUMIFS('GSTR-1 Paste data'!Z:Z,'GSTR-1 Paste data'!$A:$A,$A123,'GSTR-1 Paste data'!$B:$B,'GSTR-1'!$B123)</f>
        <v>0</v>
      </c>
      <c r="X123" s="130">
        <f>ROUND(SUM(C123:K123),2)</f>
        <v>0</v>
      </c>
      <c r="Y123" s="130">
        <f>ROUND(SUM(L123:W123),2)</f>
        <v>0</v>
      </c>
      <c r="Z123" s="130">
        <f>ROUND(SUM(C123:W123),2)</f>
        <v>0</v>
      </c>
    </row>
    <row r="124" spans="1:26" s="27" customFormat="1" ht="15.75" hidden="1" thickBot="1" x14ac:dyDescent="0.35">
      <c r="A124" s="260" t="str">
        <f>A122</f>
        <v>SEZ with tax payment Credit Notes Amendments</v>
      </c>
      <c r="B124" s="119" t="s">
        <v>18</v>
      </c>
      <c r="C124" s="157">
        <f>SUMIFS('GSTR-1 Paste data'!F:F,'GSTR-1 Paste data'!$A:$A,$A124,'GSTR-1 Paste data'!$B:$B,'GSTR-1'!$B124)</f>
        <v>0</v>
      </c>
      <c r="D124" s="157">
        <f>SUMIFS('GSTR-1 Paste data'!G:G,'GSTR-1 Paste data'!$A:$A,$A124,'GSTR-1 Paste data'!$B:$B,'GSTR-1'!$B124)</f>
        <v>0</v>
      </c>
      <c r="E124" s="157">
        <f>SUMIFS('GSTR-1 Paste data'!H:H,'GSTR-1 Paste data'!$A:$A,$A124,'GSTR-1 Paste data'!$B:$B,'GSTR-1'!$B124)</f>
        <v>0</v>
      </c>
      <c r="F124" s="157">
        <f>SUMIFS('GSTR-1 Paste data'!I:I,'GSTR-1 Paste data'!$A:$A,$A124,'GSTR-1 Paste data'!$B:$B,'GSTR-1'!$B124)</f>
        <v>0</v>
      </c>
      <c r="G124" s="157">
        <f>SUMIFS('GSTR-1 Paste data'!J:J,'GSTR-1 Paste data'!$A:$A,$A124,'GSTR-1 Paste data'!$B:$B,'GSTR-1'!$B124)</f>
        <v>0</v>
      </c>
      <c r="H124" s="157">
        <f>SUMIFS('GSTR-1 Paste data'!K:K,'GSTR-1 Paste data'!$A:$A,$A124,'GSTR-1 Paste data'!$B:$B,'GSTR-1'!$B124)</f>
        <v>0</v>
      </c>
      <c r="I124" s="157">
        <f>SUMIFS('GSTR-1 Paste data'!L:L,'GSTR-1 Paste data'!$A:$A,$A124,'GSTR-1 Paste data'!$B:$B,'GSTR-1'!$B124)</f>
        <v>0</v>
      </c>
      <c r="J124" s="157">
        <f>SUMIFS('GSTR-1 Paste data'!M:M,'GSTR-1 Paste data'!$A:$A,$A124,'GSTR-1 Paste data'!$B:$B,'GSTR-1'!$B124)</f>
        <v>0</v>
      </c>
      <c r="K124" s="142">
        <f>SUMIFS('GSTR-1 Paste data'!N:N,'GSTR-1 Paste data'!$A:$A,$A124,'GSTR-1 Paste data'!$B:$B,'GSTR-1'!$B124)</f>
        <v>0</v>
      </c>
      <c r="L124" s="142">
        <f>SUMIFS('GSTR-1 Paste data'!O:O,'GSTR-1 Paste data'!$A:$A,$A124,'GSTR-1 Paste data'!$B:$B,'GSTR-1'!$B124)</f>
        <v>0</v>
      </c>
      <c r="M124" s="142">
        <f>SUMIFS('GSTR-1 Paste data'!P:P,'GSTR-1 Paste data'!$A:$A,$A124,'GSTR-1 Paste data'!$B:$B,'GSTR-1'!$B124)</f>
        <v>0</v>
      </c>
      <c r="N124" s="142">
        <f>SUMIFS('GSTR-1 Paste data'!Q:Q,'GSTR-1 Paste data'!$A:$A,$A124,'GSTR-1 Paste data'!$B:$B,'GSTR-1'!$B124)</f>
        <v>0</v>
      </c>
      <c r="O124" s="142">
        <f>SUMIFS('GSTR-1 Paste data'!R:R,'GSTR-1 Paste data'!$A:$A,$A124,'GSTR-1 Paste data'!$B:$B,'GSTR-1'!$B124)</f>
        <v>0</v>
      </c>
      <c r="P124" s="142">
        <f>SUMIFS('GSTR-1 Paste data'!S:S,'GSTR-1 Paste data'!$A:$A,$A124,'GSTR-1 Paste data'!$B:$B,'GSTR-1'!$B124)</f>
        <v>0</v>
      </c>
      <c r="Q124" s="142">
        <f>SUMIFS('GSTR-1 Paste data'!T:T,'GSTR-1 Paste data'!$A:$A,$A124,'GSTR-1 Paste data'!$B:$B,'GSTR-1'!$B124)</f>
        <v>0</v>
      </c>
      <c r="R124" s="142">
        <f>SUMIFS('GSTR-1 Paste data'!U:U,'GSTR-1 Paste data'!$A:$A,$A124,'GSTR-1 Paste data'!$B:$B,'GSTR-1'!$B124)</f>
        <v>0</v>
      </c>
      <c r="S124" s="142">
        <f>SUMIFS('GSTR-1 Paste data'!V:V,'GSTR-1 Paste data'!$A:$A,$A124,'GSTR-1 Paste data'!$B:$B,'GSTR-1'!$B124)</f>
        <v>0</v>
      </c>
      <c r="T124" s="142">
        <f>SUMIFS('GSTR-1 Paste data'!W:W,'GSTR-1 Paste data'!$A:$A,$A124,'GSTR-1 Paste data'!$B:$B,'GSTR-1'!$B124)</f>
        <v>0</v>
      </c>
      <c r="U124" s="142">
        <f>SUMIFS('GSTR-1 Paste data'!X:X,'GSTR-1 Paste data'!$A:$A,$A124,'GSTR-1 Paste data'!$B:$B,'GSTR-1'!$B124)</f>
        <v>0</v>
      </c>
      <c r="V124" s="142">
        <f>SUMIFS('GSTR-1 Paste data'!Y:Y,'GSTR-1 Paste data'!$A:$A,$A124,'GSTR-1 Paste data'!$B:$B,'GSTR-1'!$B124)</f>
        <v>0</v>
      </c>
      <c r="W124" s="142">
        <f>SUMIFS('GSTR-1 Paste data'!Z:Z,'GSTR-1 Paste data'!$A:$A,$A124,'GSTR-1 Paste data'!$B:$B,'GSTR-1'!$B124)</f>
        <v>0</v>
      </c>
      <c r="X124" s="133">
        <f>ROUND(SUM(C124:K124),2)</f>
        <v>0</v>
      </c>
      <c r="Y124" s="133">
        <f>ROUND(SUM(L124:W124),2)</f>
        <v>0</v>
      </c>
      <c r="Z124" s="133">
        <f>ROUND(SUM(C124:W124),2)</f>
        <v>0</v>
      </c>
    </row>
    <row r="125" spans="1:26" s="14" customFormat="1" ht="15.75" hidden="1" thickBot="1" x14ac:dyDescent="0.35">
      <c r="A125" s="259"/>
      <c r="B125" s="13"/>
      <c r="C125" s="26"/>
      <c r="D125" s="26"/>
      <c r="E125" s="26"/>
      <c r="F125" s="26"/>
      <c r="G125" s="26"/>
      <c r="H125" s="26"/>
      <c r="I125" s="26"/>
      <c r="J125" s="26"/>
      <c r="K125" s="103"/>
      <c r="L125" s="103"/>
      <c r="M125" s="103"/>
      <c r="N125" s="103"/>
      <c r="O125" s="103"/>
      <c r="P125" s="103"/>
      <c r="Q125" s="103"/>
      <c r="R125" s="103"/>
      <c r="S125" s="103"/>
      <c r="T125" s="103"/>
      <c r="U125" s="103"/>
      <c r="V125" s="103"/>
      <c r="W125" s="103"/>
      <c r="X125" s="102"/>
      <c r="Y125" s="102"/>
      <c r="Z125" s="102"/>
    </row>
    <row r="126" spans="1:26" s="14" customFormat="1" ht="15.75" hidden="1" thickBot="1" x14ac:dyDescent="0.3">
      <c r="A126" s="259" t="str">
        <f>B126</f>
        <v>SEZ without tax payment Credit Notes Amendments</v>
      </c>
      <c r="B126" s="204" t="s">
        <v>342</v>
      </c>
      <c r="C126" s="205"/>
      <c r="D126" s="205"/>
      <c r="E126" s="205"/>
      <c r="F126" s="205"/>
      <c r="G126" s="205"/>
      <c r="H126" s="205"/>
      <c r="I126" s="205"/>
      <c r="J126" s="205"/>
      <c r="K126" s="205"/>
      <c r="L126" s="205"/>
      <c r="M126" s="205"/>
      <c r="N126" s="205"/>
      <c r="O126" s="205"/>
      <c r="P126" s="205"/>
      <c r="Q126" s="205"/>
      <c r="R126" s="205"/>
      <c r="S126" s="205"/>
      <c r="T126" s="205"/>
      <c r="U126" s="205"/>
      <c r="V126" s="205"/>
      <c r="W126" s="205"/>
      <c r="X126" s="222"/>
      <c r="Y126" s="222"/>
      <c r="Z126" s="222"/>
    </row>
    <row r="127" spans="1:26" s="27" customFormat="1" ht="15.75" hidden="1" thickBot="1" x14ac:dyDescent="0.35">
      <c r="A127" s="260" t="str">
        <f>A126</f>
        <v>SEZ without tax payment Credit Notes Amendments</v>
      </c>
      <c r="B127" s="119" t="s">
        <v>17</v>
      </c>
      <c r="C127" s="157">
        <f>SUMIFS('GSTR-1 Paste data'!F:F,'GSTR-1 Paste data'!$A:$A,$A127,'GSTR-1 Paste data'!$B:$B,'GSTR-1'!$B127)</f>
        <v>0</v>
      </c>
      <c r="D127" s="157">
        <f>SUMIFS('GSTR-1 Paste data'!G:G,'GSTR-1 Paste data'!$A:$A,$A127,'GSTR-1 Paste data'!$B:$B,'GSTR-1'!$B127)</f>
        <v>0</v>
      </c>
      <c r="E127" s="157">
        <f>SUMIFS('GSTR-1 Paste data'!H:H,'GSTR-1 Paste data'!$A:$A,$A127,'GSTR-1 Paste data'!$B:$B,'GSTR-1'!$B127)</f>
        <v>0</v>
      </c>
      <c r="F127" s="157">
        <f>SUMIFS('GSTR-1 Paste data'!I:I,'GSTR-1 Paste data'!$A:$A,$A127,'GSTR-1 Paste data'!$B:$B,'GSTR-1'!$B127)</f>
        <v>0</v>
      </c>
      <c r="G127" s="157">
        <f>SUMIFS('GSTR-1 Paste data'!J:J,'GSTR-1 Paste data'!$A:$A,$A127,'GSTR-1 Paste data'!$B:$B,'GSTR-1'!$B127)</f>
        <v>0</v>
      </c>
      <c r="H127" s="157">
        <f>SUMIFS('GSTR-1 Paste data'!K:K,'GSTR-1 Paste data'!$A:$A,$A127,'GSTR-1 Paste data'!$B:$B,'GSTR-1'!$B127)</f>
        <v>0</v>
      </c>
      <c r="I127" s="157">
        <f>SUMIFS('GSTR-1 Paste data'!L:L,'GSTR-1 Paste data'!$A:$A,$A127,'GSTR-1 Paste data'!$B:$B,'GSTR-1'!$B127)</f>
        <v>0</v>
      </c>
      <c r="J127" s="157">
        <f>SUMIFS('GSTR-1 Paste data'!M:M,'GSTR-1 Paste data'!$A:$A,$A127,'GSTR-1 Paste data'!$B:$B,'GSTR-1'!$B127)</f>
        <v>0</v>
      </c>
      <c r="K127" s="142">
        <f>SUMIFS('GSTR-1 Paste data'!N:N,'GSTR-1 Paste data'!$A:$A,$A127,'GSTR-1 Paste data'!$B:$B,'GSTR-1'!$B127)</f>
        <v>0</v>
      </c>
      <c r="L127" s="142">
        <f>SUMIFS('GSTR-1 Paste data'!O:O,'GSTR-1 Paste data'!$A:$A,$A127,'GSTR-1 Paste data'!$B:$B,'GSTR-1'!$B127)</f>
        <v>0</v>
      </c>
      <c r="M127" s="142">
        <f>SUMIFS('GSTR-1 Paste data'!P:P,'GSTR-1 Paste data'!$A:$A,$A127,'GSTR-1 Paste data'!$B:$B,'GSTR-1'!$B127)</f>
        <v>0</v>
      </c>
      <c r="N127" s="142">
        <f>SUMIFS('GSTR-1 Paste data'!Q:Q,'GSTR-1 Paste data'!$A:$A,$A127,'GSTR-1 Paste data'!$B:$B,'GSTR-1'!$B127)</f>
        <v>0</v>
      </c>
      <c r="O127" s="142">
        <f>SUMIFS('GSTR-1 Paste data'!R:R,'GSTR-1 Paste data'!$A:$A,$A127,'GSTR-1 Paste data'!$B:$B,'GSTR-1'!$B127)</f>
        <v>0</v>
      </c>
      <c r="P127" s="142">
        <f>SUMIFS('GSTR-1 Paste data'!S:S,'GSTR-1 Paste data'!$A:$A,$A127,'GSTR-1 Paste data'!$B:$B,'GSTR-1'!$B127)</f>
        <v>0</v>
      </c>
      <c r="Q127" s="142">
        <f>SUMIFS('GSTR-1 Paste data'!T:T,'GSTR-1 Paste data'!$A:$A,$A127,'GSTR-1 Paste data'!$B:$B,'GSTR-1'!$B127)</f>
        <v>0</v>
      </c>
      <c r="R127" s="142">
        <f>SUMIFS('GSTR-1 Paste data'!U:U,'GSTR-1 Paste data'!$A:$A,$A127,'GSTR-1 Paste data'!$B:$B,'GSTR-1'!$B127)</f>
        <v>0</v>
      </c>
      <c r="S127" s="142">
        <f>SUMIFS('GSTR-1 Paste data'!V:V,'GSTR-1 Paste data'!$A:$A,$A127,'GSTR-1 Paste data'!$B:$B,'GSTR-1'!$B127)</f>
        <v>0</v>
      </c>
      <c r="T127" s="142">
        <f>SUMIFS('GSTR-1 Paste data'!W:W,'GSTR-1 Paste data'!$A:$A,$A127,'GSTR-1 Paste data'!$B:$B,'GSTR-1'!$B127)</f>
        <v>0</v>
      </c>
      <c r="U127" s="142">
        <f>SUMIFS('GSTR-1 Paste data'!X:X,'GSTR-1 Paste data'!$A:$A,$A127,'GSTR-1 Paste data'!$B:$B,'GSTR-1'!$B127)</f>
        <v>0</v>
      </c>
      <c r="V127" s="142">
        <f>SUMIFS('GSTR-1 Paste data'!Y:Y,'GSTR-1 Paste data'!$A:$A,$A127,'GSTR-1 Paste data'!$B:$B,'GSTR-1'!$B127)</f>
        <v>0</v>
      </c>
      <c r="W127" s="142">
        <f>SUMIFS('GSTR-1 Paste data'!Z:Z,'GSTR-1 Paste data'!$A:$A,$A127,'GSTR-1 Paste data'!$B:$B,'GSTR-1'!$B127)</f>
        <v>0</v>
      </c>
      <c r="X127" s="133">
        <f>ROUND(SUM(C127:K127),2)</f>
        <v>0</v>
      </c>
      <c r="Y127" s="133">
        <f>ROUND(SUM(L127:W127),2)</f>
        <v>0</v>
      </c>
      <c r="Z127" s="133">
        <f>ROUND(SUM(C127:W127),2)</f>
        <v>0</v>
      </c>
    </row>
    <row r="128" spans="1:26" s="14" customFormat="1" ht="15.75" hidden="1" thickBot="1" x14ac:dyDescent="0.35">
      <c r="A128" s="259"/>
      <c r="B128" s="115"/>
      <c r="C128" s="26"/>
      <c r="D128" s="26"/>
      <c r="E128" s="26"/>
      <c r="F128" s="26"/>
      <c r="G128" s="26"/>
      <c r="H128" s="26"/>
      <c r="I128" s="26"/>
      <c r="J128" s="26"/>
      <c r="K128" s="103"/>
      <c r="L128" s="103"/>
      <c r="M128" s="103"/>
      <c r="N128" s="103"/>
      <c r="O128" s="103"/>
      <c r="P128" s="103"/>
      <c r="Q128" s="103"/>
      <c r="R128" s="103"/>
      <c r="S128" s="103"/>
      <c r="T128" s="103"/>
      <c r="U128" s="103"/>
      <c r="V128" s="103"/>
      <c r="W128" s="103"/>
      <c r="X128" s="102"/>
      <c r="Y128" s="102"/>
      <c r="Z128" s="102"/>
    </row>
    <row r="129" spans="1:26" s="14" customFormat="1" ht="15.75" hidden="1" thickBot="1" x14ac:dyDescent="0.3">
      <c r="A129" s="259" t="str">
        <f>B129</f>
        <v>B2CL Credit Notes</v>
      </c>
      <c r="B129" s="112" t="s">
        <v>309</v>
      </c>
      <c r="C129" s="113"/>
      <c r="D129" s="113"/>
      <c r="E129" s="113"/>
      <c r="F129" s="113"/>
      <c r="G129" s="113"/>
      <c r="H129" s="113"/>
      <c r="I129" s="113"/>
      <c r="J129" s="113"/>
      <c r="K129" s="113"/>
      <c r="L129" s="113"/>
      <c r="M129" s="113"/>
      <c r="N129" s="113"/>
      <c r="O129" s="113"/>
      <c r="P129" s="113"/>
      <c r="Q129" s="113"/>
      <c r="R129" s="113"/>
      <c r="S129" s="113"/>
      <c r="T129" s="113"/>
      <c r="U129" s="113"/>
      <c r="V129" s="113"/>
      <c r="W129" s="113"/>
      <c r="X129" s="224"/>
      <c r="Y129" s="224"/>
      <c r="Z129" s="224"/>
    </row>
    <row r="130" spans="1:26" s="14" customFormat="1" ht="15.75" hidden="1" thickBot="1" x14ac:dyDescent="0.35">
      <c r="A130" s="259" t="str">
        <f>A129</f>
        <v>B2CL Credit Notes</v>
      </c>
      <c r="B130" s="115" t="s">
        <v>17</v>
      </c>
      <c r="C130" s="102">
        <f>SUMIFS('GSTR-1 Paste data'!F:F,'GSTR-1 Paste data'!$A:$A,$A130,'GSTR-1 Paste data'!$B:$B,'GSTR-1'!$B130)</f>
        <v>0</v>
      </c>
      <c r="D130" s="102">
        <f>SUMIFS('GSTR-1 Paste data'!G:G,'GSTR-1 Paste data'!$A:$A,$A130,'GSTR-1 Paste data'!$B:$B,'GSTR-1'!$B130)</f>
        <v>0</v>
      </c>
      <c r="E130" s="102">
        <f>SUMIFS('GSTR-1 Paste data'!H:H,'GSTR-1 Paste data'!$A:$A,$A130,'GSTR-1 Paste data'!$B:$B,'GSTR-1'!$B130)</f>
        <v>0</v>
      </c>
      <c r="F130" s="102">
        <f>SUMIFS('GSTR-1 Paste data'!I:I,'GSTR-1 Paste data'!$A:$A,$A130,'GSTR-1 Paste data'!$B:$B,'GSTR-1'!$B130)</f>
        <v>0</v>
      </c>
      <c r="G130" s="102">
        <f>SUMIFS('GSTR-1 Paste data'!J:J,'GSTR-1 Paste data'!$A:$A,$A130,'GSTR-1 Paste data'!$B:$B,'GSTR-1'!$B130)</f>
        <v>0</v>
      </c>
      <c r="H130" s="102">
        <f>SUMIFS('GSTR-1 Paste data'!K:K,'GSTR-1 Paste data'!$A:$A,$A130,'GSTR-1 Paste data'!$B:$B,'GSTR-1'!$B130)</f>
        <v>0</v>
      </c>
      <c r="I130" s="102">
        <f>SUMIFS('GSTR-1 Paste data'!L:L,'GSTR-1 Paste data'!$A:$A,$A130,'GSTR-1 Paste data'!$B:$B,'GSTR-1'!$B130)</f>
        <v>0</v>
      </c>
      <c r="J130" s="102">
        <f>SUMIFS('GSTR-1 Paste data'!M:M,'GSTR-1 Paste data'!$A:$A,$A130,'GSTR-1 Paste data'!$B:$B,'GSTR-1'!$B130)</f>
        <v>0</v>
      </c>
      <c r="K130" s="106">
        <f>SUMIFS('GSTR-1 Paste data'!N:N,'GSTR-1 Paste data'!$A:$A,$A130,'GSTR-1 Paste data'!$B:$B,'GSTR-1'!$B130)</f>
        <v>0</v>
      </c>
      <c r="L130" s="106">
        <f>SUMIFS('GSTR-1 Paste data'!O:O,'GSTR-1 Paste data'!$A:$A,$A130,'GSTR-1 Paste data'!$B:$B,'GSTR-1'!$B130)</f>
        <v>0</v>
      </c>
      <c r="M130" s="106">
        <f>SUMIFS('GSTR-1 Paste data'!P:P,'GSTR-1 Paste data'!$A:$A,$A130,'GSTR-1 Paste data'!$B:$B,'GSTR-1'!$B130)</f>
        <v>0</v>
      </c>
      <c r="N130" s="106">
        <f>SUMIFS('GSTR-1 Paste data'!Q:Q,'GSTR-1 Paste data'!$A:$A,$A130,'GSTR-1 Paste data'!$B:$B,'GSTR-1'!$B130)</f>
        <v>0</v>
      </c>
      <c r="O130" s="106">
        <f>SUMIFS('GSTR-1 Paste data'!R:R,'GSTR-1 Paste data'!$A:$A,$A130,'GSTR-1 Paste data'!$B:$B,'GSTR-1'!$B130)</f>
        <v>0</v>
      </c>
      <c r="P130" s="106">
        <f>SUMIFS('GSTR-1 Paste data'!S:S,'GSTR-1 Paste data'!$A:$A,$A130,'GSTR-1 Paste data'!$B:$B,'GSTR-1'!$B130)</f>
        <v>0</v>
      </c>
      <c r="Q130" s="106">
        <f>SUMIFS('GSTR-1 Paste data'!T:T,'GSTR-1 Paste data'!$A:$A,$A130,'GSTR-1 Paste data'!$B:$B,'GSTR-1'!$B130)</f>
        <v>0</v>
      </c>
      <c r="R130" s="106">
        <f>SUMIFS('GSTR-1 Paste data'!U:U,'GSTR-1 Paste data'!$A:$A,$A130,'GSTR-1 Paste data'!$B:$B,'GSTR-1'!$B130)</f>
        <v>0</v>
      </c>
      <c r="S130" s="106">
        <f>SUMIFS('GSTR-1 Paste data'!V:V,'GSTR-1 Paste data'!$A:$A,$A130,'GSTR-1 Paste data'!$B:$B,'GSTR-1'!$B130)</f>
        <v>0</v>
      </c>
      <c r="T130" s="106">
        <f>SUMIFS('GSTR-1 Paste data'!W:W,'GSTR-1 Paste data'!$A:$A,$A130,'GSTR-1 Paste data'!$B:$B,'GSTR-1'!$B130)</f>
        <v>0</v>
      </c>
      <c r="U130" s="106">
        <f>SUMIFS('GSTR-1 Paste data'!X:X,'GSTR-1 Paste data'!$A:$A,$A130,'GSTR-1 Paste data'!$B:$B,'GSTR-1'!$B130)</f>
        <v>0</v>
      </c>
      <c r="V130" s="106">
        <f>SUMIFS('GSTR-1 Paste data'!Y:Y,'GSTR-1 Paste data'!$A:$A,$A130,'GSTR-1 Paste data'!$B:$B,'GSTR-1'!$B130)</f>
        <v>0</v>
      </c>
      <c r="W130" s="106">
        <f>SUMIFS('GSTR-1 Paste data'!Z:Z,'GSTR-1 Paste data'!$A:$A,$A130,'GSTR-1 Paste data'!$B:$B,'GSTR-1'!$B130)</f>
        <v>0</v>
      </c>
      <c r="X130" s="130">
        <f>ROUND(SUM(C130:K130),2)</f>
        <v>0</v>
      </c>
      <c r="Y130" s="130">
        <f>ROUND(SUM(L130:W130),2)</f>
        <v>0</v>
      </c>
      <c r="Z130" s="130">
        <f>ROUND(SUM(C130:W130),2)</f>
        <v>0</v>
      </c>
    </row>
    <row r="131" spans="1:26" s="14" customFormat="1" ht="15.75" hidden="1" thickBot="1" x14ac:dyDescent="0.35">
      <c r="A131" s="259" t="str">
        <f>A130</f>
        <v>B2CL Credit Notes</v>
      </c>
      <c r="B131" s="115" t="s">
        <v>18</v>
      </c>
      <c r="C131" s="26">
        <f>SUMIFS('GSTR-1 Paste data'!F:F,'GSTR-1 Paste data'!$A:$A,$A131,'GSTR-1 Paste data'!$B:$B,'GSTR-1'!$B131)</f>
        <v>0</v>
      </c>
      <c r="D131" s="26">
        <f>SUMIFS('GSTR-1 Paste data'!G:G,'GSTR-1 Paste data'!$A:$A,$A131,'GSTR-1 Paste data'!$B:$B,'GSTR-1'!$B131)</f>
        <v>0</v>
      </c>
      <c r="E131" s="26">
        <f>SUMIFS('GSTR-1 Paste data'!H:H,'GSTR-1 Paste data'!$A:$A,$A131,'GSTR-1 Paste data'!$B:$B,'GSTR-1'!$B131)</f>
        <v>0</v>
      </c>
      <c r="F131" s="26">
        <f>SUMIFS('GSTR-1 Paste data'!I:I,'GSTR-1 Paste data'!$A:$A,$A131,'GSTR-1 Paste data'!$B:$B,'GSTR-1'!$B131)</f>
        <v>0</v>
      </c>
      <c r="G131" s="26">
        <f>SUMIFS('GSTR-1 Paste data'!J:J,'GSTR-1 Paste data'!$A:$A,$A131,'GSTR-1 Paste data'!$B:$B,'GSTR-1'!$B131)</f>
        <v>0</v>
      </c>
      <c r="H131" s="26">
        <f>SUMIFS('GSTR-1 Paste data'!K:K,'GSTR-1 Paste data'!$A:$A,$A131,'GSTR-1 Paste data'!$B:$B,'GSTR-1'!$B131)</f>
        <v>0</v>
      </c>
      <c r="I131" s="26">
        <f>SUMIFS('GSTR-1 Paste data'!L:L,'GSTR-1 Paste data'!$A:$A,$A131,'GSTR-1 Paste data'!$B:$B,'GSTR-1'!$B131)</f>
        <v>0</v>
      </c>
      <c r="J131" s="26">
        <f>SUMIFS('GSTR-1 Paste data'!M:M,'GSTR-1 Paste data'!$A:$A,$A131,'GSTR-1 Paste data'!$B:$B,'GSTR-1'!$B131)</f>
        <v>0</v>
      </c>
      <c r="K131" s="103">
        <f>SUMIFS('GSTR-1 Paste data'!N:N,'GSTR-1 Paste data'!$A:$A,$A131,'GSTR-1 Paste data'!$B:$B,'GSTR-1'!$B131)</f>
        <v>0</v>
      </c>
      <c r="L131" s="103">
        <f>SUMIFS('GSTR-1 Paste data'!O:O,'GSTR-1 Paste data'!$A:$A,$A131,'GSTR-1 Paste data'!$B:$B,'GSTR-1'!$B131)</f>
        <v>0</v>
      </c>
      <c r="M131" s="103">
        <f>SUMIFS('GSTR-1 Paste data'!P:P,'GSTR-1 Paste data'!$A:$A,$A131,'GSTR-1 Paste data'!$B:$B,'GSTR-1'!$B131)</f>
        <v>0</v>
      </c>
      <c r="N131" s="103">
        <f>SUMIFS('GSTR-1 Paste data'!Q:Q,'GSTR-1 Paste data'!$A:$A,$A131,'GSTR-1 Paste data'!$B:$B,'GSTR-1'!$B131)</f>
        <v>0</v>
      </c>
      <c r="O131" s="103">
        <f>SUMIFS('GSTR-1 Paste data'!R:R,'GSTR-1 Paste data'!$A:$A,$A131,'GSTR-1 Paste data'!$B:$B,'GSTR-1'!$B131)</f>
        <v>0</v>
      </c>
      <c r="P131" s="103">
        <f>SUMIFS('GSTR-1 Paste data'!S:S,'GSTR-1 Paste data'!$A:$A,$A131,'GSTR-1 Paste data'!$B:$B,'GSTR-1'!$B131)</f>
        <v>0</v>
      </c>
      <c r="Q131" s="103">
        <f>SUMIFS('GSTR-1 Paste data'!T:T,'GSTR-1 Paste data'!$A:$A,$A131,'GSTR-1 Paste data'!$B:$B,'GSTR-1'!$B131)</f>
        <v>0</v>
      </c>
      <c r="R131" s="103">
        <f>SUMIFS('GSTR-1 Paste data'!U:U,'GSTR-1 Paste data'!$A:$A,$A131,'GSTR-1 Paste data'!$B:$B,'GSTR-1'!$B131)</f>
        <v>0</v>
      </c>
      <c r="S131" s="103">
        <f>SUMIFS('GSTR-1 Paste data'!V:V,'GSTR-1 Paste data'!$A:$A,$A131,'GSTR-1 Paste data'!$B:$B,'GSTR-1'!$B131)</f>
        <v>0</v>
      </c>
      <c r="T131" s="103">
        <f>SUMIFS('GSTR-1 Paste data'!W:W,'GSTR-1 Paste data'!$A:$A,$A131,'GSTR-1 Paste data'!$B:$B,'GSTR-1'!$B131)</f>
        <v>0</v>
      </c>
      <c r="U131" s="103">
        <f>SUMIFS('GSTR-1 Paste data'!X:X,'GSTR-1 Paste data'!$A:$A,$A131,'GSTR-1 Paste data'!$B:$B,'GSTR-1'!$B131)</f>
        <v>0</v>
      </c>
      <c r="V131" s="103">
        <f>SUMIFS('GSTR-1 Paste data'!Y:Y,'GSTR-1 Paste data'!$A:$A,$A131,'GSTR-1 Paste data'!$B:$B,'GSTR-1'!$B131)</f>
        <v>0</v>
      </c>
      <c r="W131" s="103">
        <f>SUMIFS('GSTR-1 Paste data'!Z:Z,'GSTR-1 Paste data'!$A:$A,$A131,'GSTR-1 Paste data'!$B:$B,'GSTR-1'!$B131)</f>
        <v>0</v>
      </c>
      <c r="X131" s="130">
        <f>ROUND(SUM(C131:K131),2)</f>
        <v>0</v>
      </c>
      <c r="Y131" s="130">
        <f>ROUND(SUM(L131:W131),2)</f>
        <v>0</v>
      </c>
      <c r="Z131" s="130">
        <f>ROUND(SUM(C131:W131),2)</f>
        <v>0</v>
      </c>
    </row>
    <row r="132" spans="1:26" s="14" customFormat="1" ht="15.75" hidden="1" thickBot="1" x14ac:dyDescent="0.35">
      <c r="A132" s="259" t="str">
        <f>A131</f>
        <v>B2CL Credit Notes</v>
      </c>
      <c r="B132" s="115" t="s">
        <v>19</v>
      </c>
      <c r="C132" s="26">
        <f>SUMIFS('GSTR-1 Paste data'!F:F,'GSTR-1 Paste data'!$A:$A,$A132,'GSTR-1 Paste data'!$B:$B,'GSTR-1'!$B132)</f>
        <v>0</v>
      </c>
      <c r="D132" s="26">
        <f>SUMIFS('GSTR-1 Paste data'!G:G,'GSTR-1 Paste data'!$A:$A,$A132,'GSTR-1 Paste data'!$B:$B,'GSTR-1'!$B132)</f>
        <v>0</v>
      </c>
      <c r="E132" s="26">
        <f>SUMIFS('GSTR-1 Paste data'!H:H,'GSTR-1 Paste data'!$A:$A,$A132,'GSTR-1 Paste data'!$B:$B,'GSTR-1'!$B132)</f>
        <v>0</v>
      </c>
      <c r="F132" s="26">
        <f>SUMIFS('GSTR-1 Paste data'!I:I,'GSTR-1 Paste data'!$A:$A,$A132,'GSTR-1 Paste data'!$B:$B,'GSTR-1'!$B132)</f>
        <v>0</v>
      </c>
      <c r="G132" s="26">
        <f>SUMIFS('GSTR-1 Paste data'!J:J,'GSTR-1 Paste data'!$A:$A,$A132,'GSTR-1 Paste data'!$B:$B,'GSTR-1'!$B132)</f>
        <v>0</v>
      </c>
      <c r="H132" s="26">
        <f>SUMIFS('GSTR-1 Paste data'!K:K,'GSTR-1 Paste data'!$A:$A,$A132,'GSTR-1 Paste data'!$B:$B,'GSTR-1'!$B132)</f>
        <v>0</v>
      </c>
      <c r="I132" s="26">
        <f>SUMIFS('GSTR-1 Paste data'!L:L,'GSTR-1 Paste data'!$A:$A,$A132,'GSTR-1 Paste data'!$B:$B,'GSTR-1'!$B132)</f>
        <v>0</v>
      </c>
      <c r="J132" s="26">
        <f>SUMIFS('GSTR-1 Paste data'!M:M,'GSTR-1 Paste data'!$A:$A,$A132,'GSTR-1 Paste data'!$B:$B,'GSTR-1'!$B132)</f>
        <v>0</v>
      </c>
      <c r="K132" s="103">
        <f>SUMIFS('GSTR-1 Paste data'!N:N,'GSTR-1 Paste data'!$A:$A,$A132,'GSTR-1 Paste data'!$B:$B,'GSTR-1'!$B132)</f>
        <v>0</v>
      </c>
      <c r="L132" s="103">
        <f>SUMIFS('GSTR-1 Paste data'!O:O,'GSTR-1 Paste data'!$A:$A,$A132,'GSTR-1 Paste data'!$B:$B,'GSTR-1'!$B132)</f>
        <v>0</v>
      </c>
      <c r="M132" s="103">
        <f>SUMIFS('GSTR-1 Paste data'!P:P,'GSTR-1 Paste data'!$A:$A,$A132,'GSTR-1 Paste data'!$B:$B,'GSTR-1'!$B132)</f>
        <v>0</v>
      </c>
      <c r="N132" s="103">
        <f>SUMIFS('GSTR-1 Paste data'!Q:Q,'GSTR-1 Paste data'!$A:$A,$A132,'GSTR-1 Paste data'!$B:$B,'GSTR-1'!$B132)</f>
        <v>0</v>
      </c>
      <c r="O132" s="103">
        <f>SUMIFS('GSTR-1 Paste data'!R:R,'GSTR-1 Paste data'!$A:$A,$A132,'GSTR-1 Paste data'!$B:$B,'GSTR-1'!$B132)</f>
        <v>0</v>
      </c>
      <c r="P132" s="103">
        <f>SUMIFS('GSTR-1 Paste data'!S:S,'GSTR-1 Paste data'!$A:$A,$A132,'GSTR-1 Paste data'!$B:$B,'GSTR-1'!$B132)</f>
        <v>0</v>
      </c>
      <c r="Q132" s="103">
        <f>SUMIFS('GSTR-1 Paste data'!T:T,'GSTR-1 Paste data'!$A:$A,$A132,'GSTR-1 Paste data'!$B:$B,'GSTR-1'!$B132)</f>
        <v>0</v>
      </c>
      <c r="R132" s="103">
        <f>SUMIFS('GSTR-1 Paste data'!U:U,'GSTR-1 Paste data'!$A:$A,$A132,'GSTR-1 Paste data'!$B:$B,'GSTR-1'!$B132)</f>
        <v>0</v>
      </c>
      <c r="S132" s="103">
        <f>SUMIFS('GSTR-1 Paste data'!V:V,'GSTR-1 Paste data'!$A:$A,$A132,'GSTR-1 Paste data'!$B:$B,'GSTR-1'!$B132)</f>
        <v>0</v>
      </c>
      <c r="T132" s="103">
        <f>SUMIFS('GSTR-1 Paste data'!W:W,'GSTR-1 Paste data'!$A:$A,$A132,'GSTR-1 Paste data'!$B:$B,'GSTR-1'!$B132)</f>
        <v>0</v>
      </c>
      <c r="U132" s="103">
        <f>SUMIFS('GSTR-1 Paste data'!X:X,'GSTR-1 Paste data'!$A:$A,$A132,'GSTR-1 Paste data'!$B:$B,'GSTR-1'!$B132)</f>
        <v>0</v>
      </c>
      <c r="V132" s="103">
        <f>SUMIFS('GSTR-1 Paste data'!Y:Y,'GSTR-1 Paste data'!$A:$A,$A132,'GSTR-1 Paste data'!$B:$B,'GSTR-1'!$B132)</f>
        <v>0</v>
      </c>
      <c r="W132" s="103">
        <f>SUMIFS('GSTR-1 Paste data'!Z:Z,'GSTR-1 Paste data'!$A:$A,$A132,'GSTR-1 Paste data'!$B:$B,'GSTR-1'!$B132)</f>
        <v>0</v>
      </c>
      <c r="X132" s="130">
        <f>ROUND(SUM(C132:K132),2)</f>
        <v>0</v>
      </c>
      <c r="Y132" s="130">
        <f>ROUND(SUM(L132:W132),2)</f>
        <v>0</v>
      </c>
      <c r="Z132" s="130">
        <f>ROUND(SUM(C132:W132),2)</f>
        <v>0</v>
      </c>
    </row>
    <row r="133" spans="1:26" s="14" customFormat="1" ht="15.75" hidden="1" thickBot="1" x14ac:dyDescent="0.35">
      <c r="A133" s="259" t="str">
        <f>A132</f>
        <v>B2CL Credit Notes</v>
      </c>
      <c r="B133" s="115" t="s">
        <v>20</v>
      </c>
      <c r="C133" s="26">
        <f>SUMIFS('GSTR-1 Paste data'!F:F,'GSTR-1 Paste data'!$A:$A,$A133,'GSTR-1 Paste data'!$B:$B,'GSTR-1'!$B133)</f>
        <v>0</v>
      </c>
      <c r="D133" s="26">
        <f>SUMIFS('GSTR-1 Paste data'!G:G,'GSTR-1 Paste data'!$A:$A,$A133,'GSTR-1 Paste data'!$B:$B,'GSTR-1'!$B133)</f>
        <v>0</v>
      </c>
      <c r="E133" s="26">
        <f>SUMIFS('GSTR-1 Paste data'!H:H,'GSTR-1 Paste data'!$A:$A,$A133,'GSTR-1 Paste data'!$B:$B,'GSTR-1'!$B133)</f>
        <v>0</v>
      </c>
      <c r="F133" s="26">
        <f>SUMIFS('GSTR-1 Paste data'!I:I,'GSTR-1 Paste data'!$A:$A,$A133,'GSTR-1 Paste data'!$B:$B,'GSTR-1'!$B133)</f>
        <v>0</v>
      </c>
      <c r="G133" s="26">
        <f>SUMIFS('GSTR-1 Paste data'!J:J,'GSTR-1 Paste data'!$A:$A,$A133,'GSTR-1 Paste data'!$B:$B,'GSTR-1'!$B133)</f>
        <v>0</v>
      </c>
      <c r="H133" s="26">
        <f>SUMIFS('GSTR-1 Paste data'!K:K,'GSTR-1 Paste data'!$A:$A,$A133,'GSTR-1 Paste data'!$B:$B,'GSTR-1'!$B133)</f>
        <v>0</v>
      </c>
      <c r="I133" s="26">
        <f>SUMIFS('GSTR-1 Paste data'!L:L,'GSTR-1 Paste data'!$A:$A,$A133,'GSTR-1 Paste data'!$B:$B,'GSTR-1'!$B133)</f>
        <v>0</v>
      </c>
      <c r="J133" s="26">
        <f>SUMIFS('GSTR-1 Paste data'!M:M,'GSTR-1 Paste data'!$A:$A,$A133,'GSTR-1 Paste data'!$B:$B,'GSTR-1'!$B133)</f>
        <v>0</v>
      </c>
      <c r="K133" s="103">
        <f>SUMIFS('GSTR-1 Paste data'!N:N,'GSTR-1 Paste data'!$A:$A,$A133,'GSTR-1 Paste data'!$B:$B,'GSTR-1'!$B133)</f>
        <v>0</v>
      </c>
      <c r="L133" s="103">
        <f>SUMIFS('GSTR-1 Paste data'!O:O,'GSTR-1 Paste data'!$A:$A,$A133,'GSTR-1 Paste data'!$B:$B,'GSTR-1'!$B133)</f>
        <v>0</v>
      </c>
      <c r="M133" s="103">
        <f>SUMIFS('GSTR-1 Paste data'!P:P,'GSTR-1 Paste data'!$A:$A,$A133,'GSTR-1 Paste data'!$B:$B,'GSTR-1'!$B133)</f>
        <v>0</v>
      </c>
      <c r="N133" s="103">
        <f>SUMIFS('GSTR-1 Paste data'!Q:Q,'GSTR-1 Paste data'!$A:$A,$A133,'GSTR-1 Paste data'!$B:$B,'GSTR-1'!$B133)</f>
        <v>0</v>
      </c>
      <c r="O133" s="103">
        <f>SUMIFS('GSTR-1 Paste data'!R:R,'GSTR-1 Paste data'!$A:$A,$A133,'GSTR-1 Paste data'!$B:$B,'GSTR-1'!$B133)</f>
        <v>0</v>
      </c>
      <c r="P133" s="103">
        <f>SUMIFS('GSTR-1 Paste data'!S:S,'GSTR-1 Paste data'!$A:$A,$A133,'GSTR-1 Paste data'!$B:$B,'GSTR-1'!$B133)</f>
        <v>0</v>
      </c>
      <c r="Q133" s="103">
        <f>SUMIFS('GSTR-1 Paste data'!T:T,'GSTR-1 Paste data'!$A:$A,$A133,'GSTR-1 Paste data'!$B:$B,'GSTR-1'!$B133)</f>
        <v>0</v>
      </c>
      <c r="R133" s="103">
        <f>SUMIFS('GSTR-1 Paste data'!U:U,'GSTR-1 Paste data'!$A:$A,$A133,'GSTR-1 Paste data'!$B:$B,'GSTR-1'!$B133)</f>
        <v>0</v>
      </c>
      <c r="S133" s="103">
        <f>SUMIFS('GSTR-1 Paste data'!V:V,'GSTR-1 Paste data'!$A:$A,$A133,'GSTR-1 Paste data'!$B:$B,'GSTR-1'!$B133)</f>
        <v>0</v>
      </c>
      <c r="T133" s="103">
        <f>SUMIFS('GSTR-1 Paste data'!W:W,'GSTR-1 Paste data'!$A:$A,$A133,'GSTR-1 Paste data'!$B:$B,'GSTR-1'!$B133)</f>
        <v>0</v>
      </c>
      <c r="U133" s="103">
        <f>SUMIFS('GSTR-1 Paste data'!X:X,'GSTR-1 Paste data'!$A:$A,$A133,'GSTR-1 Paste data'!$B:$B,'GSTR-1'!$B133)</f>
        <v>0</v>
      </c>
      <c r="V133" s="103">
        <f>SUMIFS('GSTR-1 Paste data'!Y:Y,'GSTR-1 Paste data'!$A:$A,$A133,'GSTR-1 Paste data'!$B:$B,'GSTR-1'!$B133)</f>
        <v>0</v>
      </c>
      <c r="W133" s="103">
        <f>SUMIFS('GSTR-1 Paste data'!Z:Z,'GSTR-1 Paste data'!$A:$A,$A133,'GSTR-1 Paste data'!$B:$B,'GSTR-1'!$B133)</f>
        <v>0</v>
      </c>
      <c r="X133" s="130">
        <f>ROUND(SUM(C133:K133),2)</f>
        <v>0</v>
      </c>
      <c r="Y133" s="130">
        <f>ROUND(SUM(L133:W133),2)</f>
        <v>0</v>
      </c>
      <c r="Z133" s="130">
        <f>ROUND(SUM(C133:W133),2)</f>
        <v>0</v>
      </c>
    </row>
    <row r="134" spans="1:26" s="14" customFormat="1" ht="15.75" hidden="1" thickBot="1" x14ac:dyDescent="0.35">
      <c r="A134" s="259" t="str">
        <f>A133</f>
        <v>B2CL Credit Notes</v>
      </c>
      <c r="B134" s="119" t="s">
        <v>36</v>
      </c>
      <c r="C134" s="120">
        <f>SUMIFS('GSTR-1 Paste data'!F:F,'GSTR-1 Paste data'!$A:$A,$A134,'GSTR-1 Paste data'!$B:$B,'GSTR-1'!$B134)</f>
        <v>0</v>
      </c>
      <c r="D134" s="120">
        <f>SUMIFS('GSTR-1 Paste data'!G:G,'GSTR-1 Paste data'!$A:$A,$A134,'GSTR-1 Paste data'!$B:$B,'GSTR-1'!$B134)</f>
        <v>0</v>
      </c>
      <c r="E134" s="120">
        <f>SUMIFS('GSTR-1 Paste data'!H:H,'GSTR-1 Paste data'!$A:$A,$A134,'GSTR-1 Paste data'!$B:$B,'GSTR-1'!$B134)</f>
        <v>0</v>
      </c>
      <c r="F134" s="120">
        <f>SUMIFS('GSTR-1 Paste data'!I:I,'GSTR-1 Paste data'!$A:$A,$A134,'GSTR-1 Paste data'!$B:$B,'GSTR-1'!$B134)</f>
        <v>0</v>
      </c>
      <c r="G134" s="120">
        <f>SUMIFS('GSTR-1 Paste data'!J:J,'GSTR-1 Paste data'!$A:$A,$A134,'GSTR-1 Paste data'!$B:$B,'GSTR-1'!$B134)</f>
        <v>0</v>
      </c>
      <c r="H134" s="120">
        <f>SUMIFS('GSTR-1 Paste data'!K:K,'GSTR-1 Paste data'!$A:$A,$A134,'GSTR-1 Paste data'!$B:$B,'GSTR-1'!$B134)</f>
        <v>0</v>
      </c>
      <c r="I134" s="120">
        <f>SUMIFS('GSTR-1 Paste data'!L:L,'GSTR-1 Paste data'!$A:$A,$A134,'GSTR-1 Paste data'!$B:$B,'GSTR-1'!$B134)</f>
        <v>0</v>
      </c>
      <c r="J134" s="120">
        <f>SUMIFS('GSTR-1 Paste data'!M:M,'GSTR-1 Paste data'!$A:$A,$A134,'GSTR-1 Paste data'!$B:$B,'GSTR-1'!$B134)</f>
        <v>0</v>
      </c>
      <c r="K134" s="121">
        <f>SUMIFS('GSTR-1 Paste data'!N:N,'GSTR-1 Paste data'!$A:$A,$A134,'GSTR-1 Paste data'!$B:$B,'GSTR-1'!$B134)</f>
        <v>0</v>
      </c>
      <c r="L134" s="121">
        <f>SUMIFS('GSTR-1 Paste data'!O:O,'GSTR-1 Paste data'!$A:$A,$A134,'GSTR-1 Paste data'!$B:$B,'GSTR-1'!$B134)</f>
        <v>0</v>
      </c>
      <c r="M134" s="121">
        <f>SUMIFS('GSTR-1 Paste data'!P:P,'GSTR-1 Paste data'!$A:$A,$A134,'GSTR-1 Paste data'!$B:$B,'GSTR-1'!$B134)</f>
        <v>0</v>
      </c>
      <c r="N134" s="121">
        <f>SUMIFS('GSTR-1 Paste data'!Q:Q,'GSTR-1 Paste data'!$A:$A,$A134,'GSTR-1 Paste data'!$B:$B,'GSTR-1'!$B134)</f>
        <v>0</v>
      </c>
      <c r="O134" s="121">
        <f>SUMIFS('GSTR-1 Paste data'!R:R,'GSTR-1 Paste data'!$A:$A,$A134,'GSTR-1 Paste data'!$B:$B,'GSTR-1'!$B134)</f>
        <v>0</v>
      </c>
      <c r="P134" s="121">
        <f>SUMIFS('GSTR-1 Paste data'!S:S,'GSTR-1 Paste data'!$A:$A,$A134,'GSTR-1 Paste data'!$B:$B,'GSTR-1'!$B134)</f>
        <v>0</v>
      </c>
      <c r="Q134" s="121">
        <f>SUMIFS('GSTR-1 Paste data'!T:T,'GSTR-1 Paste data'!$A:$A,$A134,'GSTR-1 Paste data'!$B:$B,'GSTR-1'!$B134)</f>
        <v>0</v>
      </c>
      <c r="R134" s="121">
        <f>SUMIFS('GSTR-1 Paste data'!U:U,'GSTR-1 Paste data'!$A:$A,$A134,'GSTR-1 Paste data'!$B:$B,'GSTR-1'!$B134)</f>
        <v>0</v>
      </c>
      <c r="S134" s="121">
        <f>SUMIFS('GSTR-1 Paste data'!V:V,'GSTR-1 Paste data'!$A:$A,$A134,'GSTR-1 Paste data'!$B:$B,'GSTR-1'!$B134)</f>
        <v>0</v>
      </c>
      <c r="T134" s="121">
        <f>SUMIFS('GSTR-1 Paste data'!W:W,'GSTR-1 Paste data'!$A:$A,$A134,'GSTR-1 Paste data'!$B:$B,'GSTR-1'!$B134)</f>
        <v>0</v>
      </c>
      <c r="U134" s="121">
        <f>SUMIFS('GSTR-1 Paste data'!X:X,'GSTR-1 Paste data'!$A:$A,$A134,'GSTR-1 Paste data'!$B:$B,'GSTR-1'!$B134)</f>
        <v>0</v>
      </c>
      <c r="V134" s="121">
        <f>SUMIFS('GSTR-1 Paste data'!Y:Y,'GSTR-1 Paste data'!$A:$A,$A134,'GSTR-1 Paste data'!$B:$B,'GSTR-1'!$B134)</f>
        <v>0</v>
      </c>
      <c r="W134" s="121">
        <f>SUMIFS('GSTR-1 Paste data'!Z:Z,'GSTR-1 Paste data'!$A:$A,$A134,'GSTR-1 Paste data'!$B:$B,'GSTR-1'!$B134)</f>
        <v>0</v>
      </c>
      <c r="X134" s="133">
        <f>ROUND(SUM(C134:K134),2)</f>
        <v>0</v>
      </c>
      <c r="Y134" s="133">
        <f>ROUND(SUM(L134:W134),2)</f>
        <v>0</v>
      </c>
      <c r="Z134" s="133">
        <f>ROUND(SUM(C134:W134),2)</f>
        <v>0</v>
      </c>
    </row>
    <row r="135" spans="1:26" s="14" customFormat="1" ht="15.75" hidden="1" thickBot="1" x14ac:dyDescent="0.35">
      <c r="A135" s="259"/>
      <c r="B135" s="119"/>
      <c r="C135" s="120"/>
      <c r="D135" s="120"/>
      <c r="E135" s="120"/>
      <c r="F135" s="120"/>
      <c r="G135" s="120"/>
      <c r="H135" s="120"/>
      <c r="I135" s="120"/>
      <c r="J135" s="120"/>
      <c r="K135" s="121"/>
      <c r="L135" s="121"/>
      <c r="M135" s="121"/>
      <c r="N135" s="121"/>
      <c r="O135" s="121"/>
      <c r="P135" s="121"/>
      <c r="Q135" s="121"/>
      <c r="R135" s="121"/>
      <c r="S135" s="121"/>
      <c r="T135" s="121"/>
      <c r="U135" s="121"/>
      <c r="V135" s="121"/>
      <c r="W135" s="121"/>
      <c r="X135" s="158"/>
      <c r="Y135" s="158"/>
      <c r="Z135" s="158"/>
    </row>
    <row r="136" spans="1:26" s="14" customFormat="1" ht="15.75" hidden="1" thickBot="1" x14ac:dyDescent="0.3">
      <c r="A136" s="259" t="str">
        <f>B136</f>
        <v>B2CL Credit Notes Amendments</v>
      </c>
      <c r="B136" s="204" t="s">
        <v>343</v>
      </c>
      <c r="C136" s="205"/>
      <c r="D136" s="205"/>
      <c r="E136" s="205"/>
      <c r="F136" s="205"/>
      <c r="G136" s="205"/>
      <c r="H136" s="205"/>
      <c r="I136" s="205"/>
      <c r="J136" s="205"/>
      <c r="K136" s="205"/>
      <c r="L136" s="205"/>
      <c r="M136" s="205"/>
      <c r="N136" s="205"/>
      <c r="O136" s="205"/>
      <c r="P136" s="205"/>
      <c r="Q136" s="205"/>
      <c r="R136" s="205"/>
      <c r="S136" s="205"/>
      <c r="T136" s="205"/>
      <c r="U136" s="205"/>
      <c r="V136" s="205"/>
      <c r="W136" s="205"/>
      <c r="X136" s="222"/>
      <c r="Y136" s="222"/>
      <c r="Z136" s="222"/>
    </row>
    <row r="137" spans="1:26" s="14" customFormat="1" ht="15.75" hidden="1" thickBot="1" x14ac:dyDescent="0.35">
      <c r="A137" s="259" t="str">
        <f>A136</f>
        <v>B2CL Credit Notes Amendments</v>
      </c>
      <c r="B137" s="115" t="s">
        <v>17</v>
      </c>
      <c r="C137" s="102">
        <f>SUMIFS('GSTR-1 Paste data'!F:F,'GSTR-1 Paste data'!$A:$A,$A137,'GSTR-1 Paste data'!$B:$B,'GSTR-1'!$B137)</f>
        <v>0</v>
      </c>
      <c r="D137" s="102">
        <f>SUMIFS('GSTR-1 Paste data'!G:G,'GSTR-1 Paste data'!$A:$A,$A137,'GSTR-1 Paste data'!$B:$B,'GSTR-1'!$B137)</f>
        <v>0</v>
      </c>
      <c r="E137" s="102">
        <f>SUMIFS('GSTR-1 Paste data'!H:H,'GSTR-1 Paste data'!$A:$A,$A137,'GSTR-1 Paste data'!$B:$B,'GSTR-1'!$B137)</f>
        <v>0</v>
      </c>
      <c r="F137" s="102">
        <f>SUMIFS('GSTR-1 Paste data'!I:I,'GSTR-1 Paste data'!$A:$A,$A137,'GSTR-1 Paste data'!$B:$B,'GSTR-1'!$B137)</f>
        <v>0</v>
      </c>
      <c r="G137" s="102">
        <f>SUMIFS('GSTR-1 Paste data'!J:J,'GSTR-1 Paste data'!$A:$A,$A137,'GSTR-1 Paste data'!$B:$B,'GSTR-1'!$B137)</f>
        <v>0</v>
      </c>
      <c r="H137" s="102">
        <f>SUMIFS('GSTR-1 Paste data'!K:K,'GSTR-1 Paste data'!$A:$A,$A137,'GSTR-1 Paste data'!$B:$B,'GSTR-1'!$B137)</f>
        <v>0</v>
      </c>
      <c r="I137" s="102">
        <f>SUMIFS('GSTR-1 Paste data'!L:L,'GSTR-1 Paste data'!$A:$A,$A137,'GSTR-1 Paste data'!$B:$B,'GSTR-1'!$B137)</f>
        <v>0</v>
      </c>
      <c r="J137" s="102">
        <f>SUMIFS('GSTR-1 Paste data'!M:M,'GSTR-1 Paste data'!$A:$A,$A137,'GSTR-1 Paste data'!$B:$B,'GSTR-1'!$B137)</f>
        <v>0</v>
      </c>
      <c r="K137" s="106">
        <f>SUMIFS('GSTR-1 Paste data'!N:N,'GSTR-1 Paste data'!$A:$A,$A137,'GSTR-1 Paste data'!$B:$B,'GSTR-1'!$B137)</f>
        <v>0</v>
      </c>
      <c r="L137" s="106">
        <f>SUMIFS('GSTR-1 Paste data'!O:O,'GSTR-1 Paste data'!$A:$A,$A137,'GSTR-1 Paste data'!$B:$B,'GSTR-1'!$B137)</f>
        <v>0</v>
      </c>
      <c r="M137" s="106">
        <f>SUMIFS('GSTR-1 Paste data'!P:P,'GSTR-1 Paste data'!$A:$A,$A137,'GSTR-1 Paste data'!$B:$B,'GSTR-1'!$B137)</f>
        <v>0</v>
      </c>
      <c r="N137" s="106">
        <f>SUMIFS('GSTR-1 Paste data'!Q:Q,'GSTR-1 Paste data'!$A:$A,$A137,'GSTR-1 Paste data'!$B:$B,'GSTR-1'!$B137)</f>
        <v>0</v>
      </c>
      <c r="O137" s="106">
        <f>SUMIFS('GSTR-1 Paste data'!R:R,'GSTR-1 Paste data'!$A:$A,$A137,'GSTR-1 Paste data'!$B:$B,'GSTR-1'!$B137)</f>
        <v>0</v>
      </c>
      <c r="P137" s="106">
        <f>SUMIFS('GSTR-1 Paste data'!S:S,'GSTR-1 Paste data'!$A:$A,$A137,'GSTR-1 Paste data'!$B:$B,'GSTR-1'!$B137)</f>
        <v>0</v>
      </c>
      <c r="Q137" s="106">
        <f>SUMIFS('GSTR-1 Paste data'!T:T,'GSTR-1 Paste data'!$A:$A,$A137,'GSTR-1 Paste data'!$B:$B,'GSTR-1'!$B137)</f>
        <v>0</v>
      </c>
      <c r="R137" s="106">
        <f>SUMIFS('GSTR-1 Paste data'!U:U,'GSTR-1 Paste data'!$A:$A,$A137,'GSTR-1 Paste data'!$B:$B,'GSTR-1'!$B137)</f>
        <v>0</v>
      </c>
      <c r="S137" s="106">
        <f>SUMIFS('GSTR-1 Paste data'!V:V,'GSTR-1 Paste data'!$A:$A,$A137,'GSTR-1 Paste data'!$B:$B,'GSTR-1'!$B137)</f>
        <v>0</v>
      </c>
      <c r="T137" s="106">
        <f>SUMIFS('GSTR-1 Paste data'!W:W,'GSTR-1 Paste data'!$A:$A,$A137,'GSTR-1 Paste data'!$B:$B,'GSTR-1'!$B137)</f>
        <v>0</v>
      </c>
      <c r="U137" s="106">
        <f>SUMIFS('GSTR-1 Paste data'!X:X,'GSTR-1 Paste data'!$A:$A,$A137,'GSTR-1 Paste data'!$B:$B,'GSTR-1'!$B137)</f>
        <v>0</v>
      </c>
      <c r="V137" s="106">
        <f>SUMIFS('GSTR-1 Paste data'!Y:Y,'GSTR-1 Paste data'!$A:$A,$A137,'GSTR-1 Paste data'!$B:$B,'GSTR-1'!$B137)</f>
        <v>0</v>
      </c>
      <c r="W137" s="106">
        <f>SUMIFS('GSTR-1 Paste data'!Z:Z,'GSTR-1 Paste data'!$A:$A,$A137,'GSTR-1 Paste data'!$B:$B,'GSTR-1'!$B137)</f>
        <v>0</v>
      </c>
      <c r="X137" s="130">
        <f>ROUND(SUM(C137:K137),2)</f>
        <v>0</v>
      </c>
      <c r="Y137" s="130">
        <f>ROUND(SUM(L137:W137),2)</f>
        <v>0</v>
      </c>
      <c r="Z137" s="130">
        <f>ROUND(SUM(C137:W137),2)</f>
        <v>0</v>
      </c>
    </row>
    <row r="138" spans="1:26" s="14" customFormat="1" ht="15.75" hidden="1" thickBot="1" x14ac:dyDescent="0.35">
      <c r="A138" s="259" t="str">
        <f>A137</f>
        <v>B2CL Credit Notes Amendments</v>
      </c>
      <c r="B138" s="115" t="s">
        <v>18</v>
      </c>
      <c r="C138" s="26">
        <f>SUMIFS('GSTR-1 Paste data'!F:F,'GSTR-1 Paste data'!$A:$A,$A138,'GSTR-1 Paste data'!$B:$B,'GSTR-1'!$B138)</f>
        <v>0</v>
      </c>
      <c r="D138" s="26">
        <f>SUMIFS('GSTR-1 Paste data'!G:G,'GSTR-1 Paste data'!$A:$A,$A138,'GSTR-1 Paste data'!$B:$B,'GSTR-1'!$B138)</f>
        <v>0</v>
      </c>
      <c r="E138" s="26">
        <f>SUMIFS('GSTR-1 Paste data'!H:H,'GSTR-1 Paste data'!$A:$A,$A138,'GSTR-1 Paste data'!$B:$B,'GSTR-1'!$B138)</f>
        <v>0</v>
      </c>
      <c r="F138" s="26">
        <f>SUMIFS('GSTR-1 Paste data'!I:I,'GSTR-1 Paste data'!$A:$A,$A138,'GSTR-1 Paste data'!$B:$B,'GSTR-1'!$B138)</f>
        <v>0</v>
      </c>
      <c r="G138" s="26">
        <f>SUMIFS('GSTR-1 Paste data'!J:J,'GSTR-1 Paste data'!$A:$A,$A138,'GSTR-1 Paste data'!$B:$B,'GSTR-1'!$B138)</f>
        <v>0</v>
      </c>
      <c r="H138" s="26">
        <f>SUMIFS('GSTR-1 Paste data'!K:K,'GSTR-1 Paste data'!$A:$A,$A138,'GSTR-1 Paste data'!$B:$B,'GSTR-1'!$B138)</f>
        <v>0</v>
      </c>
      <c r="I138" s="26">
        <f>SUMIFS('GSTR-1 Paste data'!L:L,'GSTR-1 Paste data'!$A:$A,$A138,'GSTR-1 Paste data'!$B:$B,'GSTR-1'!$B138)</f>
        <v>0</v>
      </c>
      <c r="J138" s="26">
        <f>SUMIFS('GSTR-1 Paste data'!M:M,'GSTR-1 Paste data'!$A:$A,$A138,'GSTR-1 Paste data'!$B:$B,'GSTR-1'!$B138)</f>
        <v>0</v>
      </c>
      <c r="K138" s="103">
        <f>SUMIFS('GSTR-1 Paste data'!N:N,'GSTR-1 Paste data'!$A:$A,$A138,'GSTR-1 Paste data'!$B:$B,'GSTR-1'!$B138)</f>
        <v>0</v>
      </c>
      <c r="L138" s="103">
        <f>SUMIFS('GSTR-1 Paste data'!O:O,'GSTR-1 Paste data'!$A:$A,$A138,'GSTR-1 Paste data'!$B:$B,'GSTR-1'!$B138)</f>
        <v>0</v>
      </c>
      <c r="M138" s="103">
        <f>SUMIFS('GSTR-1 Paste data'!P:P,'GSTR-1 Paste data'!$A:$A,$A138,'GSTR-1 Paste data'!$B:$B,'GSTR-1'!$B138)</f>
        <v>0</v>
      </c>
      <c r="N138" s="103">
        <f>SUMIFS('GSTR-1 Paste data'!Q:Q,'GSTR-1 Paste data'!$A:$A,$A138,'GSTR-1 Paste data'!$B:$B,'GSTR-1'!$B138)</f>
        <v>0</v>
      </c>
      <c r="O138" s="103">
        <f>SUMIFS('GSTR-1 Paste data'!R:R,'GSTR-1 Paste data'!$A:$A,$A138,'GSTR-1 Paste data'!$B:$B,'GSTR-1'!$B138)</f>
        <v>0</v>
      </c>
      <c r="P138" s="103">
        <f>SUMIFS('GSTR-1 Paste data'!S:S,'GSTR-1 Paste data'!$A:$A,$A138,'GSTR-1 Paste data'!$B:$B,'GSTR-1'!$B138)</f>
        <v>0</v>
      </c>
      <c r="Q138" s="103">
        <f>SUMIFS('GSTR-1 Paste data'!T:T,'GSTR-1 Paste data'!$A:$A,$A138,'GSTR-1 Paste data'!$B:$B,'GSTR-1'!$B138)</f>
        <v>0</v>
      </c>
      <c r="R138" s="103">
        <f>SUMIFS('GSTR-1 Paste data'!U:U,'GSTR-1 Paste data'!$A:$A,$A138,'GSTR-1 Paste data'!$B:$B,'GSTR-1'!$B138)</f>
        <v>0</v>
      </c>
      <c r="S138" s="103">
        <f>SUMIFS('GSTR-1 Paste data'!V:V,'GSTR-1 Paste data'!$A:$A,$A138,'GSTR-1 Paste data'!$B:$B,'GSTR-1'!$B138)</f>
        <v>0</v>
      </c>
      <c r="T138" s="103">
        <f>SUMIFS('GSTR-1 Paste data'!W:W,'GSTR-1 Paste data'!$A:$A,$A138,'GSTR-1 Paste data'!$B:$B,'GSTR-1'!$B138)</f>
        <v>0</v>
      </c>
      <c r="U138" s="103">
        <f>SUMIFS('GSTR-1 Paste data'!X:X,'GSTR-1 Paste data'!$A:$A,$A138,'GSTR-1 Paste data'!$B:$B,'GSTR-1'!$B138)</f>
        <v>0</v>
      </c>
      <c r="V138" s="103">
        <f>SUMIFS('GSTR-1 Paste data'!Y:Y,'GSTR-1 Paste data'!$A:$A,$A138,'GSTR-1 Paste data'!$B:$B,'GSTR-1'!$B138)</f>
        <v>0</v>
      </c>
      <c r="W138" s="103">
        <f>SUMIFS('GSTR-1 Paste data'!Z:Z,'GSTR-1 Paste data'!$A:$A,$A138,'GSTR-1 Paste data'!$B:$B,'GSTR-1'!$B138)</f>
        <v>0</v>
      </c>
      <c r="X138" s="130">
        <f>ROUND(SUM(C138:K138),2)</f>
        <v>0</v>
      </c>
      <c r="Y138" s="130">
        <f>ROUND(SUM(L138:W138),2)</f>
        <v>0</v>
      </c>
      <c r="Z138" s="130">
        <f>ROUND(SUM(C138:W138),2)</f>
        <v>0</v>
      </c>
    </row>
    <row r="139" spans="1:26" s="14" customFormat="1" ht="15.75" hidden="1" thickBot="1" x14ac:dyDescent="0.35">
      <c r="A139" s="259" t="str">
        <f>A138</f>
        <v>B2CL Credit Notes Amendments</v>
      </c>
      <c r="B139" s="115" t="s">
        <v>19</v>
      </c>
      <c r="C139" s="26">
        <f>SUMIFS('GSTR-1 Paste data'!F:F,'GSTR-1 Paste data'!$A:$A,$A139,'GSTR-1 Paste data'!$B:$B,'GSTR-1'!$B139)</f>
        <v>0</v>
      </c>
      <c r="D139" s="26">
        <f>SUMIFS('GSTR-1 Paste data'!G:G,'GSTR-1 Paste data'!$A:$A,$A139,'GSTR-1 Paste data'!$B:$B,'GSTR-1'!$B139)</f>
        <v>0</v>
      </c>
      <c r="E139" s="26">
        <f>SUMIFS('GSTR-1 Paste data'!H:H,'GSTR-1 Paste data'!$A:$A,$A139,'GSTR-1 Paste data'!$B:$B,'GSTR-1'!$B139)</f>
        <v>0</v>
      </c>
      <c r="F139" s="26">
        <f>SUMIFS('GSTR-1 Paste data'!I:I,'GSTR-1 Paste data'!$A:$A,$A139,'GSTR-1 Paste data'!$B:$B,'GSTR-1'!$B139)</f>
        <v>0</v>
      </c>
      <c r="G139" s="26">
        <f>SUMIFS('GSTR-1 Paste data'!J:J,'GSTR-1 Paste data'!$A:$A,$A139,'GSTR-1 Paste data'!$B:$B,'GSTR-1'!$B139)</f>
        <v>0</v>
      </c>
      <c r="H139" s="26">
        <f>SUMIFS('GSTR-1 Paste data'!K:K,'GSTR-1 Paste data'!$A:$A,$A139,'GSTR-1 Paste data'!$B:$B,'GSTR-1'!$B139)</f>
        <v>0</v>
      </c>
      <c r="I139" s="26">
        <f>SUMIFS('GSTR-1 Paste data'!L:L,'GSTR-1 Paste data'!$A:$A,$A139,'GSTR-1 Paste data'!$B:$B,'GSTR-1'!$B139)</f>
        <v>0</v>
      </c>
      <c r="J139" s="26">
        <f>SUMIFS('GSTR-1 Paste data'!M:M,'GSTR-1 Paste data'!$A:$A,$A139,'GSTR-1 Paste data'!$B:$B,'GSTR-1'!$B139)</f>
        <v>0</v>
      </c>
      <c r="K139" s="103">
        <f>SUMIFS('GSTR-1 Paste data'!N:N,'GSTR-1 Paste data'!$A:$A,$A139,'GSTR-1 Paste data'!$B:$B,'GSTR-1'!$B139)</f>
        <v>0</v>
      </c>
      <c r="L139" s="103">
        <f>SUMIFS('GSTR-1 Paste data'!O:O,'GSTR-1 Paste data'!$A:$A,$A139,'GSTR-1 Paste data'!$B:$B,'GSTR-1'!$B139)</f>
        <v>0</v>
      </c>
      <c r="M139" s="103">
        <f>SUMIFS('GSTR-1 Paste data'!P:P,'GSTR-1 Paste data'!$A:$A,$A139,'GSTR-1 Paste data'!$B:$B,'GSTR-1'!$B139)</f>
        <v>0</v>
      </c>
      <c r="N139" s="103">
        <f>SUMIFS('GSTR-1 Paste data'!Q:Q,'GSTR-1 Paste data'!$A:$A,$A139,'GSTR-1 Paste data'!$B:$B,'GSTR-1'!$B139)</f>
        <v>0</v>
      </c>
      <c r="O139" s="103">
        <f>SUMIFS('GSTR-1 Paste data'!R:R,'GSTR-1 Paste data'!$A:$A,$A139,'GSTR-1 Paste data'!$B:$B,'GSTR-1'!$B139)</f>
        <v>0</v>
      </c>
      <c r="P139" s="103">
        <f>SUMIFS('GSTR-1 Paste data'!S:S,'GSTR-1 Paste data'!$A:$A,$A139,'GSTR-1 Paste data'!$B:$B,'GSTR-1'!$B139)</f>
        <v>0</v>
      </c>
      <c r="Q139" s="103">
        <f>SUMIFS('GSTR-1 Paste data'!T:T,'GSTR-1 Paste data'!$A:$A,$A139,'GSTR-1 Paste data'!$B:$B,'GSTR-1'!$B139)</f>
        <v>0</v>
      </c>
      <c r="R139" s="103">
        <f>SUMIFS('GSTR-1 Paste data'!U:U,'GSTR-1 Paste data'!$A:$A,$A139,'GSTR-1 Paste data'!$B:$B,'GSTR-1'!$B139)</f>
        <v>0</v>
      </c>
      <c r="S139" s="103">
        <f>SUMIFS('GSTR-1 Paste data'!V:V,'GSTR-1 Paste data'!$A:$A,$A139,'GSTR-1 Paste data'!$B:$B,'GSTR-1'!$B139)</f>
        <v>0</v>
      </c>
      <c r="T139" s="103">
        <f>SUMIFS('GSTR-1 Paste data'!W:W,'GSTR-1 Paste data'!$A:$A,$A139,'GSTR-1 Paste data'!$B:$B,'GSTR-1'!$B139)</f>
        <v>0</v>
      </c>
      <c r="U139" s="103">
        <f>SUMIFS('GSTR-1 Paste data'!X:X,'GSTR-1 Paste data'!$A:$A,$A139,'GSTR-1 Paste data'!$B:$B,'GSTR-1'!$B139)</f>
        <v>0</v>
      </c>
      <c r="V139" s="103">
        <f>SUMIFS('GSTR-1 Paste data'!Y:Y,'GSTR-1 Paste data'!$A:$A,$A139,'GSTR-1 Paste data'!$B:$B,'GSTR-1'!$B139)</f>
        <v>0</v>
      </c>
      <c r="W139" s="103">
        <f>SUMIFS('GSTR-1 Paste data'!Z:Z,'GSTR-1 Paste data'!$A:$A,$A139,'GSTR-1 Paste data'!$B:$B,'GSTR-1'!$B139)</f>
        <v>0</v>
      </c>
      <c r="X139" s="130">
        <f>ROUND(SUM(C139:K139),2)</f>
        <v>0</v>
      </c>
      <c r="Y139" s="130">
        <f>ROUND(SUM(L139:W139),2)</f>
        <v>0</v>
      </c>
      <c r="Z139" s="130">
        <f>ROUND(SUM(C139:W139),2)</f>
        <v>0</v>
      </c>
    </row>
    <row r="140" spans="1:26" s="14" customFormat="1" ht="15.75" hidden="1" thickBot="1" x14ac:dyDescent="0.35">
      <c r="A140" s="259" t="str">
        <f>A139</f>
        <v>B2CL Credit Notes Amendments</v>
      </c>
      <c r="B140" s="115" t="s">
        <v>20</v>
      </c>
      <c r="C140" s="26">
        <f>SUMIFS('GSTR-1 Paste data'!F:F,'GSTR-1 Paste data'!$A:$A,$A140,'GSTR-1 Paste data'!$B:$B,'GSTR-1'!$B140)</f>
        <v>0</v>
      </c>
      <c r="D140" s="26">
        <f>SUMIFS('GSTR-1 Paste data'!G:G,'GSTR-1 Paste data'!$A:$A,$A140,'GSTR-1 Paste data'!$B:$B,'GSTR-1'!$B140)</f>
        <v>0</v>
      </c>
      <c r="E140" s="26">
        <f>SUMIFS('GSTR-1 Paste data'!H:H,'GSTR-1 Paste data'!$A:$A,$A140,'GSTR-1 Paste data'!$B:$B,'GSTR-1'!$B140)</f>
        <v>0</v>
      </c>
      <c r="F140" s="26">
        <f>SUMIFS('GSTR-1 Paste data'!I:I,'GSTR-1 Paste data'!$A:$A,$A140,'GSTR-1 Paste data'!$B:$B,'GSTR-1'!$B140)</f>
        <v>0</v>
      </c>
      <c r="G140" s="26">
        <f>SUMIFS('GSTR-1 Paste data'!J:J,'GSTR-1 Paste data'!$A:$A,$A140,'GSTR-1 Paste data'!$B:$B,'GSTR-1'!$B140)</f>
        <v>0</v>
      </c>
      <c r="H140" s="26">
        <f>SUMIFS('GSTR-1 Paste data'!K:K,'GSTR-1 Paste data'!$A:$A,$A140,'GSTR-1 Paste data'!$B:$B,'GSTR-1'!$B140)</f>
        <v>0</v>
      </c>
      <c r="I140" s="26">
        <f>SUMIFS('GSTR-1 Paste data'!L:L,'GSTR-1 Paste data'!$A:$A,$A140,'GSTR-1 Paste data'!$B:$B,'GSTR-1'!$B140)</f>
        <v>0</v>
      </c>
      <c r="J140" s="26">
        <f>SUMIFS('GSTR-1 Paste data'!M:M,'GSTR-1 Paste data'!$A:$A,$A140,'GSTR-1 Paste data'!$B:$B,'GSTR-1'!$B140)</f>
        <v>0</v>
      </c>
      <c r="K140" s="103">
        <f>SUMIFS('GSTR-1 Paste data'!N:N,'GSTR-1 Paste data'!$A:$A,$A140,'GSTR-1 Paste data'!$B:$B,'GSTR-1'!$B140)</f>
        <v>0</v>
      </c>
      <c r="L140" s="103">
        <f>SUMIFS('GSTR-1 Paste data'!O:O,'GSTR-1 Paste data'!$A:$A,$A140,'GSTR-1 Paste data'!$B:$B,'GSTR-1'!$B140)</f>
        <v>0</v>
      </c>
      <c r="M140" s="103">
        <f>SUMIFS('GSTR-1 Paste data'!P:P,'GSTR-1 Paste data'!$A:$A,$A140,'GSTR-1 Paste data'!$B:$B,'GSTR-1'!$B140)</f>
        <v>0</v>
      </c>
      <c r="N140" s="103">
        <f>SUMIFS('GSTR-1 Paste data'!Q:Q,'GSTR-1 Paste data'!$A:$A,$A140,'GSTR-1 Paste data'!$B:$B,'GSTR-1'!$B140)</f>
        <v>0</v>
      </c>
      <c r="O140" s="103">
        <f>SUMIFS('GSTR-1 Paste data'!R:R,'GSTR-1 Paste data'!$A:$A,$A140,'GSTR-1 Paste data'!$B:$B,'GSTR-1'!$B140)</f>
        <v>0</v>
      </c>
      <c r="P140" s="103">
        <f>SUMIFS('GSTR-1 Paste data'!S:S,'GSTR-1 Paste data'!$A:$A,$A140,'GSTR-1 Paste data'!$B:$B,'GSTR-1'!$B140)</f>
        <v>0</v>
      </c>
      <c r="Q140" s="103">
        <f>SUMIFS('GSTR-1 Paste data'!T:T,'GSTR-1 Paste data'!$A:$A,$A140,'GSTR-1 Paste data'!$B:$B,'GSTR-1'!$B140)</f>
        <v>0</v>
      </c>
      <c r="R140" s="103">
        <f>SUMIFS('GSTR-1 Paste data'!U:U,'GSTR-1 Paste data'!$A:$A,$A140,'GSTR-1 Paste data'!$B:$B,'GSTR-1'!$B140)</f>
        <v>0</v>
      </c>
      <c r="S140" s="103">
        <f>SUMIFS('GSTR-1 Paste data'!V:V,'GSTR-1 Paste data'!$A:$A,$A140,'GSTR-1 Paste data'!$B:$B,'GSTR-1'!$B140)</f>
        <v>0</v>
      </c>
      <c r="T140" s="103">
        <f>SUMIFS('GSTR-1 Paste data'!W:W,'GSTR-1 Paste data'!$A:$A,$A140,'GSTR-1 Paste data'!$B:$B,'GSTR-1'!$B140)</f>
        <v>0</v>
      </c>
      <c r="U140" s="103">
        <f>SUMIFS('GSTR-1 Paste data'!X:X,'GSTR-1 Paste data'!$A:$A,$A140,'GSTR-1 Paste data'!$B:$B,'GSTR-1'!$B140)</f>
        <v>0</v>
      </c>
      <c r="V140" s="103">
        <f>SUMIFS('GSTR-1 Paste data'!Y:Y,'GSTR-1 Paste data'!$A:$A,$A140,'GSTR-1 Paste data'!$B:$B,'GSTR-1'!$B140)</f>
        <v>0</v>
      </c>
      <c r="W140" s="103">
        <f>SUMIFS('GSTR-1 Paste data'!Z:Z,'GSTR-1 Paste data'!$A:$A,$A140,'GSTR-1 Paste data'!$B:$B,'GSTR-1'!$B140)</f>
        <v>0</v>
      </c>
      <c r="X140" s="130">
        <f>ROUND(SUM(C140:K140),2)</f>
        <v>0</v>
      </c>
      <c r="Y140" s="130">
        <f>ROUND(SUM(L140:W140),2)</f>
        <v>0</v>
      </c>
      <c r="Z140" s="130">
        <f>ROUND(SUM(C140:W140),2)</f>
        <v>0</v>
      </c>
    </row>
    <row r="141" spans="1:26" s="14" customFormat="1" ht="15.75" hidden="1" thickBot="1" x14ac:dyDescent="0.35">
      <c r="A141" s="259" t="str">
        <f>A140</f>
        <v>B2CL Credit Notes Amendments</v>
      </c>
      <c r="B141" s="119" t="s">
        <v>36</v>
      </c>
      <c r="C141" s="120">
        <f>SUMIFS('GSTR-1 Paste data'!F:F,'GSTR-1 Paste data'!$A:$A,$A141,'GSTR-1 Paste data'!$B:$B,'GSTR-1'!$B141)</f>
        <v>0</v>
      </c>
      <c r="D141" s="120">
        <f>SUMIFS('GSTR-1 Paste data'!G:G,'GSTR-1 Paste data'!$A:$A,$A141,'GSTR-1 Paste data'!$B:$B,'GSTR-1'!$B141)</f>
        <v>0</v>
      </c>
      <c r="E141" s="120">
        <f>SUMIFS('GSTR-1 Paste data'!H:H,'GSTR-1 Paste data'!$A:$A,$A141,'GSTR-1 Paste data'!$B:$B,'GSTR-1'!$B141)</f>
        <v>0</v>
      </c>
      <c r="F141" s="120">
        <f>SUMIFS('GSTR-1 Paste data'!I:I,'GSTR-1 Paste data'!$A:$A,$A141,'GSTR-1 Paste data'!$B:$B,'GSTR-1'!$B141)</f>
        <v>0</v>
      </c>
      <c r="G141" s="120">
        <f>SUMIFS('GSTR-1 Paste data'!J:J,'GSTR-1 Paste data'!$A:$A,$A141,'GSTR-1 Paste data'!$B:$B,'GSTR-1'!$B141)</f>
        <v>0</v>
      </c>
      <c r="H141" s="120">
        <f>SUMIFS('GSTR-1 Paste data'!K:K,'GSTR-1 Paste data'!$A:$A,$A141,'GSTR-1 Paste data'!$B:$B,'GSTR-1'!$B141)</f>
        <v>0</v>
      </c>
      <c r="I141" s="120">
        <f>SUMIFS('GSTR-1 Paste data'!L:L,'GSTR-1 Paste data'!$A:$A,$A141,'GSTR-1 Paste data'!$B:$B,'GSTR-1'!$B141)</f>
        <v>0</v>
      </c>
      <c r="J141" s="120">
        <f>SUMIFS('GSTR-1 Paste data'!M:M,'GSTR-1 Paste data'!$A:$A,$A141,'GSTR-1 Paste data'!$B:$B,'GSTR-1'!$B141)</f>
        <v>0</v>
      </c>
      <c r="K141" s="121">
        <f>SUMIFS('GSTR-1 Paste data'!N:N,'GSTR-1 Paste data'!$A:$A,$A141,'GSTR-1 Paste data'!$B:$B,'GSTR-1'!$B141)</f>
        <v>0</v>
      </c>
      <c r="L141" s="121">
        <f>SUMIFS('GSTR-1 Paste data'!O:O,'GSTR-1 Paste data'!$A:$A,$A141,'GSTR-1 Paste data'!$B:$B,'GSTR-1'!$B141)</f>
        <v>0</v>
      </c>
      <c r="M141" s="121">
        <f>SUMIFS('GSTR-1 Paste data'!P:P,'GSTR-1 Paste data'!$A:$A,$A141,'GSTR-1 Paste data'!$B:$B,'GSTR-1'!$B141)</f>
        <v>0</v>
      </c>
      <c r="N141" s="121">
        <f>SUMIFS('GSTR-1 Paste data'!Q:Q,'GSTR-1 Paste data'!$A:$A,$A141,'GSTR-1 Paste data'!$B:$B,'GSTR-1'!$B141)</f>
        <v>0</v>
      </c>
      <c r="O141" s="121">
        <f>SUMIFS('GSTR-1 Paste data'!R:R,'GSTR-1 Paste data'!$A:$A,$A141,'GSTR-1 Paste data'!$B:$B,'GSTR-1'!$B141)</f>
        <v>0</v>
      </c>
      <c r="P141" s="121">
        <f>SUMIFS('GSTR-1 Paste data'!S:S,'GSTR-1 Paste data'!$A:$A,$A141,'GSTR-1 Paste data'!$B:$B,'GSTR-1'!$B141)</f>
        <v>0</v>
      </c>
      <c r="Q141" s="121">
        <f>SUMIFS('GSTR-1 Paste data'!T:T,'GSTR-1 Paste data'!$A:$A,$A141,'GSTR-1 Paste data'!$B:$B,'GSTR-1'!$B141)</f>
        <v>0</v>
      </c>
      <c r="R141" s="121">
        <f>SUMIFS('GSTR-1 Paste data'!U:U,'GSTR-1 Paste data'!$A:$A,$A141,'GSTR-1 Paste data'!$B:$B,'GSTR-1'!$B141)</f>
        <v>0</v>
      </c>
      <c r="S141" s="121">
        <f>SUMIFS('GSTR-1 Paste data'!V:V,'GSTR-1 Paste data'!$A:$A,$A141,'GSTR-1 Paste data'!$B:$B,'GSTR-1'!$B141)</f>
        <v>0</v>
      </c>
      <c r="T141" s="121">
        <f>SUMIFS('GSTR-1 Paste data'!W:W,'GSTR-1 Paste data'!$A:$A,$A141,'GSTR-1 Paste data'!$B:$B,'GSTR-1'!$B141)</f>
        <v>0</v>
      </c>
      <c r="U141" s="121">
        <f>SUMIFS('GSTR-1 Paste data'!X:X,'GSTR-1 Paste data'!$A:$A,$A141,'GSTR-1 Paste data'!$B:$B,'GSTR-1'!$B141)</f>
        <v>0</v>
      </c>
      <c r="V141" s="121">
        <f>SUMIFS('GSTR-1 Paste data'!Y:Y,'GSTR-1 Paste data'!$A:$A,$A141,'GSTR-1 Paste data'!$B:$B,'GSTR-1'!$B141)</f>
        <v>0</v>
      </c>
      <c r="W141" s="121">
        <f>SUMIFS('GSTR-1 Paste data'!Z:Z,'GSTR-1 Paste data'!$A:$A,$A141,'GSTR-1 Paste data'!$B:$B,'GSTR-1'!$B141)</f>
        <v>0</v>
      </c>
      <c r="X141" s="133">
        <f>ROUND(SUM(C141:K141),2)</f>
        <v>0</v>
      </c>
      <c r="Y141" s="133">
        <f>ROUND(SUM(L141:W141),2)</f>
        <v>0</v>
      </c>
      <c r="Z141" s="133">
        <f>ROUND(SUM(C141:W141),2)</f>
        <v>0</v>
      </c>
    </row>
    <row r="142" spans="1:26" s="14" customFormat="1" ht="15.75" hidden="1" thickBot="1" x14ac:dyDescent="0.35">
      <c r="A142" s="259"/>
      <c r="B142" s="119"/>
      <c r="C142" s="120"/>
      <c r="D142" s="120"/>
      <c r="E142" s="120"/>
      <c r="F142" s="120"/>
      <c r="G142" s="120"/>
      <c r="H142" s="120"/>
      <c r="I142" s="120"/>
      <c r="J142" s="120"/>
      <c r="K142" s="121"/>
      <c r="L142" s="121"/>
      <c r="M142" s="121"/>
      <c r="N142" s="121"/>
      <c r="O142" s="121"/>
      <c r="P142" s="121"/>
      <c r="Q142" s="121"/>
      <c r="R142" s="121"/>
      <c r="S142" s="121"/>
      <c r="T142" s="121"/>
      <c r="U142" s="121"/>
      <c r="V142" s="121"/>
      <c r="W142" s="121"/>
      <c r="X142" s="158"/>
      <c r="Y142" s="158"/>
      <c r="Z142" s="158"/>
    </row>
    <row r="143" spans="1:26" s="14" customFormat="1" ht="15.75" hidden="1" thickBot="1" x14ac:dyDescent="0.3">
      <c r="A143" s="259" t="str">
        <f>B143</f>
        <v>Export with tax payment Credit Notes</v>
      </c>
      <c r="B143" s="112" t="s">
        <v>340</v>
      </c>
      <c r="C143" s="113"/>
      <c r="D143" s="113"/>
      <c r="E143" s="113"/>
      <c r="F143" s="113"/>
      <c r="G143" s="113"/>
      <c r="H143" s="113"/>
      <c r="I143" s="113"/>
      <c r="J143" s="113"/>
      <c r="K143" s="113"/>
      <c r="L143" s="113"/>
      <c r="M143" s="113"/>
      <c r="N143" s="113"/>
      <c r="O143" s="113"/>
      <c r="P143" s="113"/>
      <c r="Q143" s="113"/>
      <c r="R143" s="113"/>
      <c r="S143" s="113"/>
      <c r="T143" s="113"/>
      <c r="U143" s="113"/>
      <c r="V143" s="113"/>
      <c r="W143" s="113"/>
      <c r="X143" s="224"/>
      <c r="Y143" s="224"/>
      <c r="Z143" s="224"/>
    </row>
    <row r="144" spans="1:26" s="14" customFormat="1" ht="15.75" hidden="1" thickBot="1" x14ac:dyDescent="0.35">
      <c r="A144" s="21" t="str">
        <f>A143</f>
        <v>Export with tax payment Credit Notes</v>
      </c>
      <c r="B144" s="115" t="s">
        <v>17</v>
      </c>
      <c r="C144" s="102">
        <f>SUMIFS('GSTR-1 Paste data'!F:F,'GSTR-1 Paste data'!$A:$A,$A144,'GSTR-1 Paste data'!$B:$B,'GSTR-1'!$B144)</f>
        <v>0</v>
      </c>
      <c r="D144" s="102">
        <f>SUMIFS('GSTR-1 Paste data'!G:G,'GSTR-1 Paste data'!$A:$A,$A144,'GSTR-1 Paste data'!$B:$B,'GSTR-1'!$B144)</f>
        <v>0</v>
      </c>
      <c r="E144" s="102">
        <f>SUMIFS('GSTR-1 Paste data'!H:H,'GSTR-1 Paste data'!$A:$A,$A144,'GSTR-1 Paste data'!$B:$B,'GSTR-1'!$B144)</f>
        <v>0</v>
      </c>
      <c r="F144" s="102">
        <f>SUMIFS('GSTR-1 Paste data'!I:I,'GSTR-1 Paste data'!$A:$A,$A144,'GSTR-1 Paste data'!$B:$B,'GSTR-1'!$B144)</f>
        <v>0</v>
      </c>
      <c r="G144" s="102">
        <f>SUMIFS('GSTR-1 Paste data'!J:J,'GSTR-1 Paste data'!$A:$A,$A144,'GSTR-1 Paste data'!$B:$B,'GSTR-1'!$B144)</f>
        <v>0</v>
      </c>
      <c r="H144" s="102">
        <f>SUMIFS('GSTR-1 Paste data'!K:K,'GSTR-1 Paste data'!$A:$A,$A144,'GSTR-1 Paste data'!$B:$B,'GSTR-1'!$B144)</f>
        <v>0</v>
      </c>
      <c r="I144" s="102">
        <f>SUMIFS('GSTR-1 Paste data'!L:L,'GSTR-1 Paste data'!$A:$A,$A144,'GSTR-1 Paste data'!$B:$B,'GSTR-1'!$B144)</f>
        <v>0</v>
      </c>
      <c r="J144" s="102">
        <f>SUMIFS('GSTR-1 Paste data'!M:M,'GSTR-1 Paste data'!$A:$A,$A144,'GSTR-1 Paste data'!$B:$B,'GSTR-1'!$B144)</f>
        <v>0</v>
      </c>
      <c r="K144" s="106">
        <f>SUMIFS('GSTR-1 Paste data'!N:N,'GSTR-1 Paste data'!$A:$A,$A144,'GSTR-1 Paste data'!$B:$B,'GSTR-1'!$B144)</f>
        <v>0</v>
      </c>
      <c r="L144" s="106">
        <f>SUMIFS('GSTR-1 Paste data'!O:O,'GSTR-1 Paste data'!$A:$A,$A144,'GSTR-1 Paste data'!$B:$B,'GSTR-1'!$B144)</f>
        <v>0</v>
      </c>
      <c r="M144" s="106">
        <f>SUMIFS('GSTR-1 Paste data'!P:P,'GSTR-1 Paste data'!$A:$A,$A144,'GSTR-1 Paste data'!$B:$B,'GSTR-1'!$B144)</f>
        <v>0</v>
      </c>
      <c r="N144" s="106">
        <f>SUMIFS('GSTR-1 Paste data'!Q:Q,'GSTR-1 Paste data'!$A:$A,$A144,'GSTR-1 Paste data'!$B:$B,'GSTR-1'!$B144)</f>
        <v>0</v>
      </c>
      <c r="O144" s="106">
        <f>SUMIFS('GSTR-1 Paste data'!R:R,'GSTR-1 Paste data'!$A:$A,$A144,'GSTR-1 Paste data'!$B:$B,'GSTR-1'!$B144)</f>
        <v>0</v>
      </c>
      <c r="P144" s="106">
        <f>SUMIFS('GSTR-1 Paste data'!S:S,'GSTR-1 Paste data'!$A:$A,$A144,'GSTR-1 Paste data'!$B:$B,'GSTR-1'!$B144)</f>
        <v>0</v>
      </c>
      <c r="Q144" s="106">
        <f>SUMIFS('GSTR-1 Paste data'!T:T,'GSTR-1 Paste data'!$A:$A,$A144,'GSTR-1 Paste data'!$B:$B,'GSTR-1'!$B144)</f>
        <v>0</v>
      </c>
      <c r="R144" s="106">
        <f>SUMIFS('GSTR-1 Paste data'!U:U,'GSTR-1 Paste data'!$A:$A,$A144,'GSTR-1 Paste data'!$B:$B,'GSTR-1'!$B144)</f>
        <v>0</v>
      </c>
      <c r="S144" s="106">
        <f>SUMIFS('GSTR-1 Paste data'!V:V,'GSTR-1 Paste data'!$A:$A,$A144,'GSTR-1 Paste data'!$B:$B,'GSTR-1'!$B144)</f>
        <v>0</v>
      </c>
      <c r="T144" s="106">
        <f>SUMIFS('GSTR-1 Paste data'!W:W,'GSTR-1 Paste data'!$A:$A,$A144,'GSTR-1 Paste data'!$B:$B,'GSTR-1'!$B144)</f>
        <v>0</v>
      </c>
      <c r="U144" s="106">
        <f>SUMIFS('GSTR-1 Paste data'!X:X,'GSTR-1 Paste data'!$A:$A,$A144,'GSTR-1 Paste data'!$B:$B,'GSTR-1'!$B144)</f>
        <v>0</v>
      </c>
      <c r="V144" s="106">
        <f>SUMIFS('GSTR-1 Paste data'!Y:Y,'GSTR-1 Paste data'!$A:$A,$A144,'GSTR-1 Paste data'!$B:$B,'GSTR-1'!$B144)</f>
        <v>0</v>
      </c>
      <c r="W144" s="106">
        <f>SUMIFS('GSTR-1 Paste data'!Z:Z,'GSTR-1 Paste data'!$A:$A,$A144,'GSTR-1 Paste data'!$B:$B,'GSTR-1'!$B144)</f>
        <v>0</v>
      </c>
      <c r="X144" s="130">
        <f>ROUND(SUM(C144:K144),2)</f>
        <v>0</v>
      </c>
      <c r="Y144" s="130">
        <f>ROUND(SUM(L144:W144),2)</f>
        <v>0</v>
      </c>
      <c r="Z144" s="130">
        <f>ROUND(SUM(C144:W144),2)</f>
        <v>0</v>
      </c>
    </row>
    <row r="145" spans="1:26" s="14" customFormat="1" ht="15.75" hidden="1" thickBot="1" x14ac:dyDescent="0.35">
      <c r="A145" s="21" t="str">
        <f>A144</f>
        <v>Export with tax payment Credit Notes</v>
      </c>
      <c r="B145" s="115" t="s">
        <v>18</v>
      </c>
      <c r="C145" s="26">
        <f>SUMIFS('GSTR-1 Paste data'!F:F,'GSTR-1 Paste data'!$A:$A,$A145,'GSTR-1 Paste data'!$B:$B,'GSTR-1'!$B145)</f>
        <v>0</v>
      </c>
      <c r="D145" s="26">
        <f>SUMIFS('GSTR-1 Paste data'!G:G,'GSTR-1 Paste data'!$A:$A,$A145,'GSTR-1 Paste data'!$B:$B,'GSTR-1'!$B145)</f>
        <v>0</v>
      </c>
      <c r="E145" s="26">
        <f>SUMIFS('GSTR-1 Paste data'!H:H,'GSTR-1 Paste data'!$A:$A,$A145,'GSTR-1 Paste data'!$B:$B,'GSTR-1'!$B145)</f>
        <v>0</v>
      </c>
      <c r="F145" s="26">
        <f>SUMIFS('GSTR-1 Paste data'!I:I,'GSTR-1 Paste data'!$A:$A,$A145,'GSTR-1 Paste data'!$B:$B,'GSTR-1'!$B145)</f>
        <v>0</v>
      </c>
      <c r="G145" s="26">
        <f>SUMIFS('GSTR-1 Paste data'!J:J,'GSTR-1 Paste data'!$A:$A,$A145,'GSTR-1 Paste data'!$B:$B,'GSTR-1'!$B145)</f>
        <v>0</v>
      </c>
      <c r="H145" s="26">
        <f>SUMIFS('GSTR-1 Paste data'!K:K,'GSTR-1 Paste data'!$A:$A,$A145,'GSTR-1 Paste data'!$B:$B,'GSTR-1'!$B145)</f>
        <v>0</v>
      </c>
      <c r="I145" s="26">
        <f>SUMIFS('GSTR-1 Paste data'!L:L,'GSTR-1 Paste data'!$A:$A,$A145,'GSTR-1 Paste data'!$B:$B,'GSTR-1'!$B145)</f>
        <v>0</v>
      </c>
      <c r="J145" s="26">
        <f>SUMIFS('GSTR-1 Paste data'!M:M,'GSTR-1 Paste data'!$A:$A,$A145,'GSTR-1 Paste data'!$B:$B,'GSTR-1'!$B145)</f>
        <v>0</v>
      </c>
      <c r="K145" s="103">
        <f>SUMIFS('GSTR-1 Paste data'!N:N,'GSTR-1 Paste data'!$A:$A,$A145,'GSTR-1 Paste data'!$B:$B,'GSTR-1'!$B145)</f>
        <v>0</v>
      </c>
      <c r="L145" s="103">
        <f>SUMIFS('GSTR-1 Paste data'!O:O,'GSTR-1 Paste data'!$A:$A,$A145,'GSTR-1 Paste data'!$B:$B,'GSTR-1'!$B145)</f>
        <v>0</v>
      </c>
      <c r="M145" s="103">
        <f>SUMIFS('GSTR-1 Paste data'!P:P,'GSTR-1 Paste data'!$A:$A,$A145,'GSTR-1 Paste data'!$B:$B,'GSTR-1'!$B145)</f>
        <v>0</v>
      </c>
      <c r="N145" s="103">
        <f>SUMIFS('GSTR-1 Paste data'!Q:Q,'GSTR-1 Paste data'!$A:$A,$A145,'GSTR-1 Paste data'!$B:$B,'GSTR-1'!$B145)</f>
        <v>0</v>
      </c>
      <c r="O145" s="103">
        <f>SUMIFS('GSTR-1 Paste data'!R:R,'GSTR-1 Paste data'!$A:$A,$A145,'GSTR-1 Paste data'!$B:$B,'GSTR-1'!$B145)</f>
        <v>0</v>
      </c>
      <c r="P145" s="103">
        <f>SUMIFS('GSTR-1 Paste data'!S:S,'GSTR-1 Paste data'!$A:$A,$A145,'GSTR-1 Paste data'!$B:$B,'GSTR-1'!$B145)</f>
        <v>0</v>
      </c>
      <c r="Q145" s="103">
        <f>SUMIFS('GSTR-1 Paste data'!T:T,'GSTR-1 Paste data'!$A:$A,$A145,'GSTR-1 Paste data'!$B:$B,'GSTR-1'!$B145)</f>
        <v>0</v>
      </c>
      <c r="R145" s="103">
        <f>SUMIFS('GSTR-1 Paste data'!U:U,'GSTR-1 Paste data'!$A:$A,$A145,'GSTR-1 Paste data'!$B:$B,'GSTR-1'!$B145)</f>
        <v>0</v>
      </c>
      <c r="S145" s="103">
        <f>SUMIFS('GSTR-1 Paste data'!V:V,'GSTR-1 Paste data'!$A:$A,$A145,'GSTR-1 Paste data'!$B:$B,'GSTR-1'!$B145)</f>
        <v>0</v>
      </c>
      <c r="T145" s="103">
        <f>SUMIFS('GSTR-1 Paste data'!W:W,'GSTR-1 Paste data'!$A:$A,$A145,'GSTR-1 Paste data'!$B:$B,'GSTR-1'!$B145)</f>
        <v>0</v>
      </c>
      <c r="U145" s="103">
        <f>SUMIFS('GSTR-1 Paste data'!X:X,'GSTR-1 Paste data'!$A:$A,$A145,'GSTR-1 Paste data'!$B:$B,'GSTR-1'!$B145)</f>
        <v>0</v>
      </c>
      <c r="V145" s="103">
        <f>SUMIFS('GSTR-1 Paste data'!Y:Y,'GSTR-1 Paste data'!$A:$A,$A145,'GSTR-1 Paste data'!$B:$B,'GSTR-1'!$B145)</f>
        <v>0</v>
      </c>
      <c r="W145" s="103">
        <f>SUMIFS('GSTR-1 Paste data'!Z:Z,'GSTR-1 Paste data'!$A:$A,$A145,'GSTR-1 Paste data'!$B:$B,'GSTR-1'!$B145)</f>
        <v>0</v>
      </c>
      <c r="X145" s="130">
        <f>ROUND(SUM(C145:K145),2)</f>
        <v>0</v>
      </c>
      <c r="Y145" s="130">
        <f>ROUND(SUM(L145:W145),2)</f>
        <v>0</v>
      </c>
      <c r="Z145" s="130">
        <f>ROUND(SUM(C145:W145),2)</f>
        <v>0</v>
      </c>
    </row>
    <row r="146" spans="1:26" s="27" customFormat="1" ht="15.75" hidden="1" thickBot="1" x14ac:dyDescent="0.35">
      <c r="A146" s="21" t="str">
        <f>A145</f>
        <v>Export with tax payment Credit Notes</v>
      </c>
      <c r="B146" s="119" t="s">
        <v>36</v>
      </c>
      <c r="C146" s="120">
        <f>SUMIFS('GSTR-1 Paste data'!F:F,'GSTR-1 Paste data'!$A:$A,$A146,'GSTR-1 Paste data'!$B:$B,'GSTR-1'!$B146)</f>
        <v>0</v>
      </c>
      <c r="D146" s="120">
        <f>SUMIFS('GSTR-1 Paste data'!G:G,'GSTR-1 Paste data'!$A:$A,$A146,'GSTR-1 Paste data'!$B:$B,'GSTR-1'!$B146)</f>
        <v>0</v>
      </c>
      <c r="E146" s="120">
        <f>SUMIFS('GSTR-1 Paste data'!H:H,'GSTR-1 Paste data'!$A:$A,$A146,'GSTR-1 Paste data'!$B:$B,'GSTR-1'!$B146)</f>
        <v>0</v>
      </c>
      <c r="F146" s="120">
        <f>SUMIFS('GSTR-1 Paste data'!I:I,'GSTR-1 Paste data'!$A:$A,$A146,'GSTR-1 Paste data'!$B:$B,'GSTR-1'!$B146)</f>
        <v>0</v>
      </c>
      <c r="G146" s="120">
        <f>SUMIFS('GSTR-1 Paste data'!J:J,'GSTR-1 Paste data'!$A:$A,$A146,'GSTR-1 Paste data'!$B:$B,'GSTR-1'!$B146)</f>
        <v>0</v>
      </c>
      <c r="H146" s="120">
        <f>SUMIFS('GSTR-1 Paste data'!K:K,'GSTR-1 Paste data'!$A:$A,$A146,'GSTR-1 Paste data'!$B:$B,'GSTR-1'!$B146)</f>
        <v>0</v>
      </c>
      <c r="I146" s="120">
        <f>SUMIFS('GSTR-1 Paste data'!L:L,'GSTR-1 Paste data'!$A:$A,$A146,'GSTR-1 Paste data'!$B:$B,'GSTR-1'!$B146)</f>
        <v>0</v>
      </c>
      <c r="J146" s="120">
        <f>SUMIFS('GSTR-1 Paste data'!M:M,'GSTR-1 Paste data'!$A:$A,$A146,'GSTR-1 Paste data'!$B:$B,'GSTR-1'!$B146)</f>
        <v>0</v>
      </c>
      <c r="K146" s="121">
        <f>SUMIFS('GSTR-1 Paste data'!N:N,'GSTR-1 Paste data'!$A:$A,$A146,'GSTR-1 Paste data'!$B:$B,'GSTR-1'!$B146)</f>
        <v>0</v>
      </c>
      <c r="L146" s="121">
        <f>SUMIFS('GSTR-1 Paste data'!O:O,'GSTR-1 Paste data'!$A:$A,$A146,'GSTR-1 Paste data'!$B:$B,'GSTR-1'!$B146)</f>
        <v>0</v>
      </c>
      <c r="M146" s="121">
        <f>SUMIFS('GSTR-1 Paste data'!P:P,'GSTR-1 Paste data'!$A:$A,$A146,'GSTR-1 Paste data'!$B:$B,'GSTR-1'!$B146)</f>
        <v>0</v>
      </c>
      <c r="N146" s="121">
        <f>SUMIFS('GSTR-1 Paste data'!Q:Q,'GSTR-1 Paste data'!$A:$A,$A146,'GSTR-1 Paste data'!$B:$B,'GSTR-1'!$B146)</f>
        <v>0</v>
      </c>
      <c r="O146" s="121">
        <f>SUMIFS('GSTR-1 Paste data'!R:R,'GSTR-1 Paste data'!$A:$A,$A146,'GSTR-1 Paste data'!$B:$B,'GSTR-1'!$B146)</f>
        <v>0</v>
      </c>
      <c r="P146" s="121">
        <f>SUMIFS('GSTR-1 Paste data'!S:S,'GSTR-1 Paste data'!$A:$A,$A146,'GSTR-1 Paste data'!$B:$B,'GSTR-1'!$B146)</f>
        <v>0</v>
      </c>
      <c r="Q146" s="121">
        <f>SUMIFS('GSTR-1 Paste data'!T:T,'GSTR-1 Paste data'!$A:$A,$A146,'GSTR-1 Paste data'!$B:$B,'GSTR-1'!$B146)</f>
        <v>0</v>
      </c>
      <c r="R146" s="121">
        <f>SUMIFS('GSTR-1 Paste data'!U:U,'GSTR-1 Paste data'!$A:$A,$A146,'GSTR-1 Paste data'!$B:$B,'GSTR-1'!$B146)</f>
        <v>0</v>
      </c>
      <c r="S146" s="121">
        <f>SUMIFS('GSTR-1 Paste data'!V:V,'GSTR-1 Paste data'!$A:$A,$A146,'GSTR-1 Paste data'!$B:$B,'GSTR-1'!$B146)</f>
        <v>0</v>
      </c>
      <c r="T146" s="121">
        <f>SUMIFS('GSTR-1 Paste data'!W:W,'GSTR-1 Paste data'!$A:$A,$A146,'GSTR-1 Paste data'!$B:$B,'GSTR-1'!$B146)</f>
        <v>0</v>
      </c>
      <c r="U146" s="121">
        <f>SUMIFS('GSTR-1 Paste data'!X:X,'GSTR-1 Paste data'!$A:$A,$A146,'GSTR-1 Paste data'!$B:$B,'GSTR-1'!$B146)</f>
        <v>0</v>
      </c>
      <c r="V146" s="121">
        <f>SUMIFS('GSTR-1 Paste data'!Y:Y,'GSTR-1 Paste data'!$A:$A,$A146,'GSTR-1 Paste data'!$B:$B,'GSTR-1'!$B146)</f>
        <v>0</v>
      </c>
      <c r="W146" s="121">
        <f>SUMIFS('GSTR-1 Paste data'!Z:Z,'GSTR-1 Paste data'!$A:$A,$A146,'GSTR-1 Paste data'!$B:$B,'GSTR-1'!$B146)</f>
        <v>0</v>
      </c>
      <c r="X146" s="133">
        <f>ROUND(SUM(C146:K146),2)</f>
        <v>0</v>
      </c>
      <c r="Y146" s="130">
        <f>ROUND(SUM(L146:W146),2)</f>
        <v>0</v>
      </c>
      <c r="Z146" s="130">
        <f>ROUND(SUM(C146:W146),2)</f>
        <v>0</v>
      </c>
    </row>
    <row r="147" spans="1:26" s="14" customFormat="1" ht="15.75" hidden="1" thickBot="1" x14ac:dyDescent="0.35">
      <c r="A147" s="259"/>
      <c r="B147" s="115"/>
      <c r="C147" s="26"/>
      <c r="D147" s="26"/>
      <c r="E147" s="26"/>
      <c r="F147" s="26"/>
      <c r="G147" s="26"/>
      <c r="H147" s="26"/>
      <c r="I147" s="26"/>
      <c r="J147" s="26"/>
      <c r="K147" s="103"/>
      <c r="L147" s="103"/>
      <c r="M147" s="103"/>
      <c r="N147" s="103"/>
      <c r="O147" s="103"/>
      <c r="P147" s="103"/>
      <c r="Q147" s="103"/>
      <c r="R147" s="103"/>
      <c r="S147" s="103"/>
      <c r="T147" s="103"/>
      <c r="U147" s="103"/>
      <c r="V147" s="103"/>
      <c r="W147" s="103"/>
      <c r="X147" s="157"/>
      <c r="Y147" s="158"/>
      <c r="Z147" s="158"/>
    </row>
    <row r="148" spans="1:26" s="14" customFormat="1" ht="15.75" hidden="1" thickBot="1" x14ac:dyDescent="0.3">
      <c r="A148" s="259" t="str">
        <f>B148</f>
        <v>Export without tax payment Credit Notes</v>
      </c>
      <c r="B148" s="112" t="s">
        <v>310</v>
      </c>
      <c r="C148" s="113"/>
      <c r="D148" s="113"/>
      <c r="E148" s="113"/>
      <c r="F148" s="113"/>
      <c r="G148" s="113"/>
      <c r="H148" s="113"/>
      <c r="I148" s="113"/>
      <c r="J148" s="113"/>
      <c r="K148" s="113"/>
      <c r="L148" s="113"/>
      <c r="M148" s="113"/>
      <c r="N148" s="113"/>
      <c r="O148" s="113"/>
      <c r="P148" s="113"/>
      <c r="Q148" s="113"/>
      <c r="R148" s="113"/>
      <c r="S148" s="113"/>
      <c r="T148" s="113"/>
      <c r="U148" s="113"/>
      <c r="V148" s="113"/>
      <c r="W148" s="113"/>
      <c r="X148" s="224"/>
      <c r="Y148" s="224"/>
      <c r="Z148" s="224"/>
    </row>
    <row r="149" spans="1:26" s="27" customFormat="1" ht="15.75" hidden="1" thickBot="1" x14ac:dyDescent="0.35">
      <c r="A149" s="260" t="str">
        <f>A148</f>
        <v>Export without tax payment Credit Notes</v>
      </c>
      <c r="B149" s="119" t="s">
        <v>17</v>
      </c>
      <c r="C149" s="157">
        <f>SUMIFS('GSTR-1 Paste data'!F:F,'GSTR-1 Paste data'!$A:$A,$A149,'GSTR-1 Paste data'!$B:$B,'GSTR-1'!$B149)</f>
        <v>0</v>
      </c>
      <c r="D149" s="157">
        <f>SUMIFS('GSTR-1 Paste data'!G:G,'GSTR-1 Paste data'!$A:$A,$A149,'GSTR-1 Paste data'!$B:$B,'GSTR-1'!$B149)</f>
        <v>0</v>
      </c>
      <c r="E149" s="157">
        <f>SUMIFS('GSTR-1 Paste data'!H:H,'GSTR-1 Paste data'!$A:$A,$A149,'GSTR-1 Paste data'!$B:$B,'GSTR-1'!$B149)</f>
        <v>0</v>
      </c>
      <c r="F149" s="157">
        <f>SUMIFS('GSTR-1 Paste data'!I:I,'GSTR-1 Paste data'!$A:$A,$A149,'GSTR-1 Paste data'!$B:$B,'GSTR-1'!$B149)</f>
        <v>0</v>
      </c>
      <c r="G149" s="157">
        <f>SUMIFS('GSTR-1 Paste data'!J:J,'GSTR-1 Paste data'!$A:$A,$A149,'GSTR-1 Paste data'!$B:$B,'GSTR-1'!$B149)</f>
        <v>0</v>
      </c>
      <c r="H149" s="157">
        <f>SUMIFS('GSTR-1 Paste data'!K:K,'GSTR-1 Paste data'!$A:$A,$A149,'GSTR-1 Paste data'!$B:$B,'GSTR-1'!$B149)</f>
        <v>0</v>
      </c>
      <c r="I149" s="157">
        <f>SUMIFS('GSTR-1 Paste data'!L:L,'GSTR-1 Paste data'!$A:$A,$A149,'GSTR-1 Paste data'!$B:$B,'GSTR-1'!$B149)</f>
        <v>0</v>
      </c>
      <c r="J149" s="157">
        <f>SUMIFS('GSTR-1 Paste data'!M:M,'GSTR-1 Paste data'!$A:$A,$A149,'GSTR-1 Paste data'!$B:$B,'GSTR-1'!$B149)</f>
        <v>0</v>
      </c>
      <c r="K149" s="142">
        <f>SUMIFS('GSTR-1 Paste data'!N:N,'GSTR-1 Paste data'!$A:$A,$A149,'GSTR-1 Paste data'!$B:$B,'GSTR-1'!$B149)</f>
        <v>0</v>
      </c>
      <c r="L149" s="142">
        <f>SUMIFS('GSTR-1 Paste data'!O:O,'GSTR-1 Paste data'!$A:$A,$A149,'GSTR-1 Paste data'!$B:$B,'GSTR-1'!$B149)</f>
        <v>0</v>
      </c>
      <c r="M149" s="142">
        <f>SUMIFS('GSTR-1 Paste data'!P:P,'GSTR-1 Paste data'!$A:$A,$A149,'GSTR-1 Paste data'!$B:$B,'GSTR-1'!$B149)</f>
        <v>0</v>
      </c>
      <c r="N149" s="142">
        <f>SUMIFS('GSTR-1 Paste data'!Q:Q,'GSTR-1 Paste data'!$A:$A,$A149,'GSTR-1 Paste data'!$B:$B,'GSTR-1'!$B149)</f>
        <v>0</v>
      </c>
      <c r="O149" s="142">
        <f>SUMIFS('GSTR-1 Paste data'!R:R,'GSTR-1 Paste data'!$A:$A,$A149,'GSTR-1 Paste data'!$B:$B,'GSTR-1'!$B149)</f>
        <v>0</v>
      </c>
      <c r="P149" s="142">
        <f>SUMIFS('GSTR-1 Paste data'!S:S,'GSTR-1 Paste data'!$A:$A,$A149,'GSTR-1 Paste data'!$B:$B,'GSTR-1'!$B149)</f>
        <v>0</v>
      </c>
      <c r="Q149" s="142">
        <f>SUMIFS('GSTR-1 Paste data'!T:T,'GSTR-1 Paste data'!$A:$A,$A149,'GSTR-1 Paste data'!$B:$B,'GSTR-1'!$B149)</f>
        <v>0</v>
      </c>
      <c r="R149" s="142">
        <f>SUMIFS('GSTR-1 Paste data'!U:U,'GSTR-1 Paste data'!$A:$A,$A149,'GSTR-1 Paste data'!$B:$B,'GSTR-1'!$B149)</f>
        <v>0</v>
      </c>
      <c r="S149" s="142">
        <f>SUMIFS('GSTR-1 Paste data'!V:V,'GSTR-1 Paste data'!$A:$A,$A149,'GSTR-1 Paste data'!$B:$B,'GSTR-1'!$B149)</f>
        <v>0</v>
      </c>
      <c r="T149" s="142">
        <f>SUMIFS('GSTR-1 Paste data'!W:W,'GSTR-1 Paste data'!$A:$A,$A149,'GSTR-1 Paste data'!$B:$B,'GSTR-1'!$B149)</f>
        <v>0</v>
      </c>
      <c r="U149" s="142">
        <f>SUMIFS('GSTR-1 Paste data'!X:X,'GSTR-1 Paste data'!$A:$A,$A149,'GSTR-1 Paste data'!$B:$B,'GSTR-1'!$B149)</f>
        <v>0</v>
      </c>
      <c r="V149" s="142">
        <f>SUMIFS('GSTR-1 Paste data'!Y:Y,'GSTR-1 Paste data'!$A:$A,$A149,'GSTR-1 Paste data'!$B:$B,'GSTR-1'!$B149)</f>
        <v>0</v>
      </c>
      <c r="W149" s="142">
        <f>SUMIFS('GSTR-1 Paste data'!Z:Z,'GSTR-1 Paste data'!$A:$A,$A149,'GSTR-1 Paste data'!$B:$B,'GSTR-1'!$B149)</f>
        <v>0</v>
      </c>
      <c r="X149" s="133">
        <f>ROUND(SUM(C149:K149),2)</f>
        <v>0</v>
      </c>
      <c r="Y149" s="133">
        <f>ROUND(SUM(L149:W149),2)</f>
        <v>0</v>
      </c>
      <c r="Z149" s="133">
        <f>ROUND(SUM(C149:W149),2)</f>
        <v>0</v>
      </c>
    </row>
    <row r="150" spans="1:26" s="14" customFormat="1" ht="15.75" hidden="1" thickBot="1" x14ac:dyDescent="0.35">
      <c r="A150" s="259"/>
      <c r="B150" s="115"/>
      <c r="C150" s="26"/>
      <c r="D150" s="26"/>
      <c r="E150" s="26"/>
      <c r="F150" s="26"/>
      <c r="G150" s="26"/>
      <c r="H150" s="26"/>
      <c r="I150" s="26"/>
      <c r="J150" s="26"/>
      <c r="K150" s="103"/>
      <c r="L150" s="103"/>
      <c r="M150" s="103"/>
      <c r="N150" s="103"/>
      <c r="O150" s="103"/>
      <c r="P150" s="103"/>
      <c r="Q150" s="103"/>
      <c r="R150" s="103"/>
      <c r="S150" s="103"/>
      <c r="T150" s="103"/>
      <c r="U150" s="103"/>
      <c r="V150" s="103"/>
      <c r="W150" s="103"/>
      <c r="X150" s="158"/>
      <c r="Y150" s="158"/>
      <c r="Z150" s="158"/>
    </row>
    <row r="151" spans="1:26" s="14" customFormat="1" ht="15.75" hidden="1" thickBot="1" x14ac:dyDescent="0.3">
      <c r="A151" s="259" t="str">
        <f>B151</f>
        <v>Export with tax payment Credit Notes Amendments</v>
      </c>
      <c r="B151" s="204" t="s">
        <v>344</v>
      </c>
      <c r="C151" s="205"/>
      <c r="D151" s="205"/>
      <c r="E151" s="205"/>
      <c r="F151" s="205"/>
      <c r="G151" s="205"/>
      <c r="H151" s="205"/>
      <c r="I151" s="205"/>
      <c r="J151" s="205"/>
      <c r="K151" s="205"/>
      <c r="L151" s="205"/>
      <c r="M151" s="205"/>
      <c r="N151" s="205"/>
      <c r="O151" s="205"/>
      <c r="P151" s="205"/>
      <c r="Q151" s="205"/>
      <c r="R151" s="205"/>
      <c r="S151" s="205"/>
      <c r="T151" s="205"/>
      <c r="U151" s="205"/>
      <c r="V151" s="205"/>
      <c r="W151" s="205"/>
      <c r="X151" s="245"/>
      <c r="Y151" s="246"/>
      <c r="Z151" s="222"/>
    </row>
    <row r="152" spans="1:26" s="14" customFormat="1" ht="15.75" hidden="1" thickBot="1" x14ac:dyDescent="0.3">
      <c r="A152" s="259" t="str">
        <f>A151</f>
        <v>Export with tax payment Credit Notes Amendments</v>
      </c>
      <c r="B152" s="208" t="s">
        <v>17</v>
      </c>
      <c r="C152" s="210">
        <f>SUMIFS('GSTR-1 Paste data'!F:F,'GSTR-1 Paste data'!$A:$A,$A152,'GSTR-1 Paste data'!$B:$B,'GSTR-1'!$B152)</f>
        <v>0</v>
      </c>
      <c r="D152" s="210">
        <f>SUMIFS('GSTR-1 Paste data'!G:G,'GSTR-1 Paste data'!$A:$A,$A152,'GSTR-1 Paste data'!$B:$B,'GSTR-1'!$B152)</f>
        <v>0</v>
      </c>
      <c r="E152" s="210">
        <f>SUMIFS('GSTR-1 Paste data'!H:H,'GSTR-1 Paste data'!$A:$A,$A152,'GSTR-1 Paste data'!$B:$B,'GSTR-1'!$B152)</f>
        <v>0</v>
      </c>
      <c r="F152" s="210">
        <f>SUMIFS('GSTR-1 Paste data'!I:I,'GSTR-1 Paste data'!$A:$A,$A152,'GSTR-1 Paste data'!$B:$B,'GSTR-1'!$B152)</f>
        <v>0</v>
      </c>
      <c r="G152" s="210">
        <f>SUMIFS('GSTR-1 Paste data'!J:J,'GSTR-1 Paste data'!$A:$A,$A152,'GSTR-1 Paste data'!$B:$B,'GSTR-1'!$B152)</f>
        <v>0</v>
      </c>
      <c r="H152" s="210">
        <f>SUMIFS('GSTR-1 Paste data'!K:K,'GSTR-1 Paste data'!$A:$A,$A152,'GSTR-1 Paste data'!$B:$B,'GSTR-1'!$B152)</f>
        <v>0</v>
      </c>
      <c r="I152" s="210">
        <f>SUMIFS('GSTR-1 Paste data'!L:L,'GSTR-1 Paste data'!$A:$A,$A152,'GSTR-1 Paste data'!$B:$B,'GSTR-1'!$B152)</f>
        <v>0</v>
      </c>
      <c r="J152" s="210">
        <f>SUMIFS('GSTR-1 Paste data'!M:M,'GSTR-1 Paste data'!$A:$A,$A152,'GSTR-1 Paste data'!$B:$B,'GSTR-1'!$B152)</f>
        <v>0</v>
      </c>
      <c r="K152" s="210">
        <f>SUMIFS('GSTR-1 Paste data'!N:N,'GSTR-1 Paste data'!$A:$A,$A152,'GSTR-1 Paste data'!$B:$B,'GSTR-1'!$B152)</f>
        <v>0</v>
      </c>
      <c r="L152" s="210">
        <f>SUMIFS('GSTR-1 Paste data'!O:O,'GSTR-1 Paste data'!$A:$A,$A152,'GSTR-1 Paste data'!$B:$B,'GSTR-1'!$B152)</f>
        <v>0</v>
      </c>
      <c r="M152" s="210">
        <f>SUMIFS('GSTR-1 Paste data'!P:P,'GSTR-1 Paste data'!$A:$A,$A152,'GSTR-1 Paste data'!$B:$B,'GSTR-1'!$B152)</f>
        <v>0</v>
      </c>
      <c r="N152" s="210">
        <f>SUMIFS('GSTR-1 Paste data'!Q:Q,'GSTR-1 Paste data'!$A:$A,$A152,'GSTR-1 Paste data'!$B:$B,'GSTR-1'!$B152)</f>
        <v>0</v>
      </c>
      <c r="O152" s="210">
        <f>SUMIFS('GSTR-1 Paste data'!R:R,'GSTR-1 Paste data'!$A:$A,$A152,'GSTR-1 Paste data'!$B:$B,'GSTR-1'!$B152)</f>
        <v>0</v>
      </c>
      <c r="P152" s="210">
        <f>SUMIFS('GSTR-1 Paste data'!S:S,'GSTR-1 Paste data'!$A:$A,$A152,'GSTR-1 Paste data'!$B:$B,'GSTR-1'!$B152)</f>
        <v>0</v>
      </c>
      <c r="Q152" s="210">
        <f>SUMIFS('GSTR-1 Paste data'!T:T,'GSTR-1 Paste data'!$A:$A,$A152,'GSTR-1 Paste data'!$B:$B,'GSTR-1'!$B152)</f>
        <v>0</v>
      </c>
      <c r="R152" s="210">
        <f>SUMIFS('GSTR-1 Paste data'!U:U,'GSTR-1 Paste data'!$A:$A,$A152,'GSTR-1 Paste data'!$B:$B,'GSTR-1'!$B152)</f>
        <v>0</v>
      </c>
      <c r="S152" s="210">
        <f>SUMIFS('GSTR-1 Paste data'!V:V,'GSTR-1 Paste data'!$A:$A,$A152,'GSTR-1 Paste data'!$B:$B,'GSTR-1'!$B152)</f>
        <v>0</v>
      </c>
      <c r="T152" s="210">
        <f>SUMIFS('GSTR-1 Paste data'!W:W,'GSTR-1 Paste data'!$A:$A,$A152,'GSTR-1 Paste data'!$B:$B,'GSTR-1'!$B152)</f>
        <v>0</v>
      </c>
      <c r="U152" s="210">
        <f>SUMIFS('GSTR-1 Paste data'!X:X,'GSTR-1 Paste data'!$A:$A,$A152,'GSTR-1 Paste data'!$B:$B,'GSTR-1'!$B152)</f>
        <v>0</v>
      </c>
      <c r="V152" s="210">
        <f>SUMIFS('GSTR-1 Paste data'!Y:Y,'GSTR-1 Paste data'!$A:$A,$A152,'GSTR-1 Paste data'!$B:$B,'GSTR-1'!$B152)</f>
        <v>0</v>
      </c>
      <c r="W152" s="210">
        <f>SUMIFS('GSTR-1 Paste data'!Z:Z,'GSTR-1 Paste data'!$A:$A,$A152,'GSTR-1 Paste data'!$B:$B,'GSTR-1'!$B152)</f>
        <v>0</v>
      </c>
      <c r="X152" s="243">
        <f>ROUND(SUM(C152:K152),2)</f>
        <v>0</v>
      </c>
      <c r="Y152" s="247">
        <f>ROUND(SUM(L152:W152),2)</f>
        <v>0</v>
      </c>
      <c r="Z152" s="225">
        <f>ROUND(SUM(C152:W152),2)</f>
        <v>0</v>
      </c>
    </row>
    <row r="153" spans="1:26" s="14" customFormat="1" ht="15.75" hidden="1" thickBot="1" x14ac:dyDescent="0.3">
      <c r="A153" s="259" t="str">
        <f>A152</f>
        <v>Export with tax payment Credit Notes Amendments</v>
      </c>
      <c r="B153" s="208" t="s">
        <v>18</v>
      </c>
      <c r="C153" s="210">
        <f>SUMIFS('GSTR-1 Paste data'!F:F,'GSTR-1 Paste data'!$A:$A,$A153,'GSTR-1 Paste data'!$B:$B,'GSTR-1'!$B153)</f>
        <v>0</v>
      </c>
      <c r="D153" s="210">
        <f>SUMIFS('GSTR-1 Paste data'!G:G,'GSTR-1 Paste data'!$A:$A,$A153,'GSTR-1 Paste data'!$B:$B,'GSTR-1'!$B153)</f>
        <v>0</v>
      </c>
      <c r="E153" s="210">
        <f>SUMIFS('GSTR-1 Paste data'!H:H,'GSTR-1 Paste data'!$A:$A,$A153,'GSTR-1 Paste data'!$B:$B,'GSTR-1'!$B153)</f>
        <v>0</v>
      </c>
      <c r="F153" s="210">
        <f>SUMIFS('GSTR-1 Paste data'!I:I,'GSTR-1 Paste data'!$A:$A,$A153,'GSTR-1 Paste data'!$B:$B,'GSTR-1'!$B153)</f>
        <v>0</v>
      </c>
      <c r="G153" s="210">
        <f>SUMIFS('GSTR-1 Paste data'!J:J,'GSTR-1 Paste data'!$A:$A,$A153,'GSTR-1 Paste data'!$B:$B,'GSTR-1'!$B153)</f>
        <v>0</v>
      </c>
      <c r="H153" s="210">
        <f>SUMIFS('GSTR-1 Paste data'!K:K,'GSTR-1 Paste data'!$A:$A,$A153,'GSTR-1 Paste data'!$B:$B,'GSTR-1'!$B153)</f>
        <v>0</v>
      </c>
      <c r="I153" s="210">
        <f>SUMIFS('GSTR-1 Paste data'!L:L,'GSTR-1 Paste data'!$A:$A,$A153,'GSTR-1 Paste data'!$B:$B,'GSTR-1'!$B153)</f>
        <v>0</v>
      </c>
      <c r="J153" s="210">
        <f>SUMIFS('GSTR-1 Paste data'!M:M,'GSTR-1 Paste data'!$A:$A,$A153,'GSTR-1 Paste data'!$B:$B,'GSTR-1'!$B153)</f>
        <v>0</v>
      </c>
      <c r="K153" s="210">
        <f>SUMIFS('GSTR-1 Paste data'!N:N,'GSTR-1 Paste data'!$A:$A,$A153,'GSTR-1 Paste data'!$B:$B,'GSTR-1'!$B153)</f>
        <v>0</v>
      </c>
      <c r="L153" s="210">
        <f>SUMIFS('GSTR-1 Paste data'!O:O,'GSTR-1 Paste data'!$A:$A,$A153,'GSTR-1 Paste data'!$B:$B,'GSTR-1'!$B153)</f>
        <v>0</v>
      </c>
      <c r="M153" s="210">
        <f>SUMIFS('GSTR-1 Paste data'!P:P,'GSTR-1 Paste data'!$A:$A,$A153,'GSTR-1 Paste data'!$B:$B,'GSTR-1'!$B153)</f>
        <v>0</v>
      </c>
      <c r="N153" s="210">
        <f>SUMIFS('GSTR-1 Paste data'!Q:Q,'GSTR-1 Paste data'!$A:$A,$A153,'GSTR-1 Paste data'!$B:$B,'GSTR-1'!$B153)</f>
        <v>0</v>
      </c>
      <c r="O153" s="210">
        <f>SUMIFS('GSTR-1 Paste data'!R:R,'GSTR-1 Paste data'!$A:$A,$A153,'GSTR-1 Paste data'!$B:$B,'GSTR-1'!$B153)</f>
        <v>0</v>
      </c>
      <c r="P153" s="210">
        <f>SUMIFS('GSTR-1 Paste data'!S:S,'GSTR-1 Paste data'!$A:$A,$A153,'GSTR-1 Paste data'!$B:$B,'GSTR-1'!$B153)</f>
        <v>0</v>
      </c>
      <c r="Q153" s="210">
        <f>SUMIFS('GSTR-1 Paste data'!T:T,'GSTR-1 Paste data'!$A:$A,$A153,'GSTR-1 Paste data'!$B:$B,'GSTR-1'!$B153)</f>
        <v>0</v>
      </c>
      <c r="R153" s="210">
        <f>SUMIFS('GSTR-1 Paste data'!U:U,'GSTR-1 Paste data'!$A:$A,$A153,'GSTR-1 Paste data'!$B:$B,'GSTR-1'!$B153)</f>
        <v>0</v>
      </c>
      <c r="S153" s="210">
        <f>SUMIFS('GSTR-1 Paste data'!V:V,'GSTR-1 Paste data'!$A:$A,$A153,'GSTR-1 Paste data'!$B:$B,'GSTR-1'!$B153)</f>
        <v>0</v>
      </c>
      <c r="T153" s="210">
        <f>SUMIFS('GSTR-1 Paste data'!W:W,'GSTR-1 Paste data'!$A:$A,$A153,'GSTR-1 Paste data'!$B:$B,'GSTR-1'!$B153)</f>
        <v>0</v>
      </c>
      <c r="U153" s="210">
        <f>SUMIFS('GSTR-1 Paste data'!X:X,'GSTR-1 Paste data'!$A:$A,$A153,'GSTR-1 Paste data'!$B:$B,'GSTR-1'!$B153)</f>
        <v>0</v>
      </c>
      <c r="V153" s="210">
        <f>SUMIFS('GSTR-1 Paste data'!Y:Y,'GSTR-1 Paste data'!$A:$A,$A153,'GSTR-1 Paste data'!$B:$B,'GSTR-1'!$B153)</f>
        <v>0</v>
      </c>
      <c r="W153" s="210">
        <f>SUMIFS('GSTR-1 Paste data'!Z:Z,'GSTR-1 Paste data'!$A:$A,$A153,'GSTR-1 Paste data'!$B:$B,'GSTR-1'!$B153)</f>
        <v>0</v>
      </c>
      <c r="X153" s="243">
        <f>ROUND(SUM(C153:K153),2)</f>
        <v>0</v>
      </c>
      <c r="Y153" s="247">
        <f>ROUND(SUM(L153:W153),2)</f>
        <v>0</v>
      </c>
      <c r="Z153" s="225">
        <f>ROUND(SUM(C153:W153),2)</f>
        <v>0</v>
      </c>
    </row>
    <row r="154" spans="1:26" s="27" customFormat="1" ht="16.5" hidden="1" thickBot="1" x14ac:dyDescent="0.35">
      <c r="A154" s="260" t="str">
        <f>A153</f>
        <v>Export with tax payment Credit Notes Amendments</v>
      </c>
      <c r="B154" s="119" t="s">
        <v>36</v>
      </c>
      <c r="C154" s="211">
        <f>SUMIFS('GSTR-1 Paste data'!F:F,'GSTR-1 Paste data'!$A:$A,$A154,'GSTR-1 Paste data'!$B:$B,'GSTR-1'!$B154)</f>
        <v>0</v>
      </c>
      <c r="D154" s="211">
        <f>SUMIFS('GSTR-1 Paste data'!G:G,'GSTR-1 Paste data'!$A:$A,$A154,'GSTR-1 Paste data'!$B:$B,'GSTR-1'!$B154)</f>
        <v>0</v>
      </c>
      <c r="E154" s="211">
        <f>SUMIFS('GSTR-1 Paste data'!H:H,'GSTR-1 Paste data'!$A:$A,$A154,'GSTR-1 Paste data'!$B:$B,'GSTR-1'!$B154)</f>
        <v>0</v>
      </c>
      <c r="F154" s="211">
        <f>SUMIFS('GSTR-1 Paste data'!I:I,'GSTR-1 Paste data'!$A:$A,$A154,'GSTR-1 Paste data'!$B:$B,'GSTR-1'!$B154)</f>
        <v>0</v>
      </c>
      <c r="G154" s="211">
        <f>SUMIFS('GSTR-1 Paste data'!J:J,'GSTR-1 Paste data'!$A:$A,$A154,'GSTR-1 Paste data'!$B:$B,'GSTR-1'!$B154)</f>
        <v>0</v>
      </c>
      <c r="H154" s="211">
        <f>SUMIFS('GSTR-1 Paste data'!K:K,'GSTR-1 Paste data'!$A:$A,$A154,'GSTR-1 Paste data'!$B:$B,'GSTR-1'!$B154)</f>
        <v>0</v>
      </c>
      <c r="I154" s="211">
        <f>SUMIFS('GSTR-1 Paste data'!L:L,'GSTR-1 Paste data'!$A:$A,$A154,'GSTR-1 Paste data'!$B:$B,'GSTR-1'!$B154)</f>
        <v>0</v>
      </c>
      <c r="J154" s="211">
        <f>SUMIFS('GSTR-1 Paste data'!M:M,'GSTR-1 Paste data'!$A:$A,$A154,'GSTR-1 Paste data'!$B:$B,'GSTR-1'!$B154)</f>
        <v>0</v>
      </c>
      <c r="K154" s="211">
        <f>SUMIFS('GSTR-1 Paste data'!N:N,'GSTR-1 Paste data'!$A:$A,$A154,'GSTR-1 Paste data'!$B:$B,'GSTR-1'!$B154)</f>
        <v>0</v>
      </c>
      <c r="L154" s="211">
        <f>SUMIFS('GSTR-1 Paste data'!O:O,'GSTR-1 Paste data'!$A:$A,$A154,'GSTR-1 Paste data'!$B:$B,'GSTR-1'!$B154)</f>
        <v>0</v>
      </c>
      <c r="M154" s="211">
        <f>SUMIFS('GSTR-1 Paste data'!P:P,'GSTR-1 Paste data'!$A:$A,$A154,'GSTR-1 Paste data'!$B:$B,'GSTR-1'!$B154)</f>
        <v>0</v>
      </c>
      <c r="N154" s="211">
        <f>SUMIFS('GSTR-1 Paste data'!Q:Q,'GSTR-1 Paste data'!$A:$A,$A154,'GSTR-1 Paste data'!$B:$B,'GSTR-1'!$B154)</f>
        <v>0</v>
      </c>
      <c r="O154" s="211">
        <f>SUMIFS('GSTR-1 Paste data'!R:R,'GSTR-1 Paste data'!$A:$A,$A154,'GSTR-1 Paste data'!$B:$B,'GSTR-1'!$B154)</f>
        <v>0</v>
      </c>
      <c r="P154" s="211">
        <f>SUMIFS('GSTR-1 Paste data'!S:S,'GSTR-1 Paste data'!$A:$A,$A154,'GSTR-1 Paste data'!$B:$B,'GSTR-1'!$B154)</f>
        <v>0</v>
      </c>
      <c r="Q154" s="211">
        <f>SUMIFS('GSTR-1 Paste data'!T:T,'GSTR-1 Paste data'!$A:$A,$A154,'GSTR-1 Paste data'!$B:$B,'GSTR-1'!$B154)</f>
        <v>0</v>
      </c>
      <c r="R154" s="211">
        <f>SUMIFS('GSTR-1 Paste data'!U:U,'GSTR-1 Paste data'!$A:$A,$A154,'GSTR-1 Paste data'!$B:$B,'GSTR-1'!$B154)</f>
        <v>0</v>
      </c>
      <c r="S154" s="211">
        <f>SUMIFS('GSTR-1 Paste data'!V:V,'GSTR-1 Paste data'!$A:$A,$A154,'GSTR-1 Paste data'!$B:$B,'GSTR-1'!$B154)</f>
        <v>0</v>
      </c>
      <c r="T154" s="211">
        <f>SUMIFS('GSTR-1 Paste data'!W:W,'GSTR-1 Paste data'!$A:$A,$A154,'GSTR-1 Paste data'!$B:$B,'GSTR-1'!$B154)</f>
        <v>0</v>
      </c>
      <c r="U154" s="211">
        <f>SUMIFS('GSTR-1 Paste data'!X:X,'GSTR-1 Paste data'!$A:$A,$A154,'GSTR-1 Paste data'!$B:$B,'GSTR-1'!$B154)</f>
        <v>0</v>
      </c>
      <c r="V154" s="211">
        <f>SUMIFS('GSTR-1 Paste data'!Y:Y,'GSTR-1 Paste data'!$A:$A,$A154,'GSTR-1 Paste data'!$B:$B,'GSTR-1'!$B154)</f>
        <v>0</v>
      </c>
      <c r="W154" s="211">
        <f>SUMIFS('GSTR-1 Paste data'!Z:Z,'GSTR-1 Paste data'!$A:$A,$A154,'GSTR-1 Paste data'!$B:$B,'GSTR-1'!$B154)</f>
        <v>0</v>
      </c>
      <c r="X154" s="244">
        <f>ROUND(SUM(C154:K154),2)</f>
        <v>0</v>
      </c>
      <c r="Y154" s="248">
        <f>ROUND(SUM(L154:W154),2)</f>
        <v>0</v>
      </c>
      <c r="Z154" s="226">
        <f>ROUND(SUM(C154:W154),2)</f>
        <v>0</v>
      </c>
    </row>
    <row r="155" spans="1:26" s="14" customFormat="1" ht="15.75" hidden="1" thickBot="1" x14ac:dyDescent="0.35">
      <c r="A155" s="259"/>
      <c r="B155" s="115"/>
      <c r="C155" s="26"/>
      <c r="D155" s="26"/>
      <c r="E155" s="26"/>
      <c r="F155" s="26"/>
      <c r="G155" s="26"/>
      <c r="H155" s="26"/>
      <c r="I155" s="26"/>
      <c r="J155" s="26"/>
      <c r="K155" s="103"/>
      <c r="L155" s="103"/>
      <c r="M155" s="103"/>
      <c r="N155" s="103"/>
      <c r="O155" s="103"/>
      <c r="P155" s="103"/>
      <c r="Q155" s="103"/>
      <c r="R155" s="103"/>
      <c r="S155" s="103"/>
      <c r="T155" s="103"/>
      <c r="U155" s="103"/>
      <c r="V155" s="103"/>
      <c r="W155" s="103"/>
      <c r="X155" s="157"/>
      <c r="Y155" s="157"/>
      <c r="Z155" s="157"/>
    </row>
    <row r="156" spans="1:26" s="14" customFormat="1" ht="15.75" hidden="1" thickBot="1" x14ac:dyDescent="0.3">
      <c r="A156" s="259" t="str">
        <f>B156</f>
        <v>Export without tax payment Credit Notes Amendments</v>
      </c>
      <c r="B156" s="204" t="s">
        <v>345</v>
      </c>
      <c r="C156" s="205"/>
      <c r="D156" s="205"/>
      <c r="E156" s="205"/>
      <c r="F156" s="205"/>
      <c r="G156" s="205"/>
      <c r="H156" s="205"/>
      <c r="I156" s="205"/>
      <c r="J156" s="205"/>
      <c r="K156" s="205"/>
      <c r="L156" s="205"/>
      <c r="M156" s="205"/>
      <c r="N156" s="205"/>
      <c r="O156" s="205"/>
      <c r="P156" s="205"/>
      <c r="Q156" s="205"/>
      <c r="R156" s="205"/>
      <c r="S156" s="205"/>
      <c r="T156" s="205"/>
      <c r="U156" s="205"/>
      <c r="V156" s="205"/>
      <c r="W156" s="205"/>
      <c r="X156" s="222"/>
      <c r="Y156" s="222"/>
      <c r="Z156" s="222"/>
    </row>
    <row r="157" spans="1:26" s="27" customFormat="1" ht="15.75" hidden="1" thickBot="1" x14ac:dyDescent="0.35">
      <c r="A157" s="260" t="str">
        <f>A156</f>
        <v>Export without tax payment Credit Notes Amendments</v>
      </c>
      <c r="B157" s="119" t="s">
        <v>17</v>
      </c>
      <c r="C157" s="157">
        <f>SUMIFS('GSTR-1 Paste data'!F:F,'GSTR-1 Paste data'!$A:$A,$A157,'GSTR-1 Paste data'!$B:$B,'GSTR-1'!$B157)</f>
        <v>0</v>
      </c>
      <c r="D157" s="157">
        <f>SUMIFS('GSTR-1 Paste data'!G:G,'GSTR-1 Paste data'!$A:$A,$A157,'GSTR-1 Paste data'!$B:$B,'GSTR-1'!$B157)</f>
        <v>0</v>
      </c>
      <c r="E157" s="157">
        <f>SUMIFS('GSTR-1 Paste data'!H:H,'GSTR-1 Paste data'!$A:$A,$A157,'GSTR-1 Paste data'!$B:$B,'GSTR-1'!$B157)</f>
        <v>0</v>
      </c>
      <c r="F157" s="157">
        <f>SUMIFS('GSTR-1 Paste data'!I:I,'GSTR-1 Paste data'!$A:$A,$A157,'GSTR-1 Paste data'!$B:$B,'GSTR-1'!$B157)</f>
        <v>0</v>
      </c>
      <c r="G157" s="157">
        <f>SUMIFS('GSTR-1 Paste data'!J:J,'GSTR-1 Paste data'!$A:$A,$A157,'GSTR-1 Paste data'!$B:$B,'GSTR-1'!$B157)</f>
        <v>0</v>
      </c>
      <c r="H157" s="157">
        <f>SUMIFS('GSTR-1 Paste data'!K:K,'GSTR-1 Paste data'!$A:$A,$A157,'GSTR-1 Paste data'!$B:$B,'GSTR-1'!$B157)</f>
        <v>0</v>
      </c>
      <c r="I157" s="157">
        <f>SUMIFS('GSTR-1 Paste data'!L:L,'GSTR-1 Paste data'!$A:$A,$A157,'GSTR-1 Paste data'!$B:$B,'GSTR-1'!$B157)</f>
        <v>0</v>
      </c>
      <c r="J157" s="157">
        <f>SUMIFS('GSTR-1 Paste data'!M:M,'GSTR-1 Paste data'!$A:$A,$A157,'GSTR-1 Paste data'!$B:$B,'GSTR-1'!$B157)</f>
        <v>0</v>
      </c>
      <c r="K157" s="142">
        <f>SUMIFS('GSTR-1 Paste data'!N:N,'GSTR-1 Paste data'!$A:$A,$A157,'GSTR-1 Paste data'!$B:$B,'GSTR-1'!$B157)</f>
        <v>0</v>
      </c>
      <c r="L157" s="142">
        <f>SUMIFS('GSTR-1 Paste data'!O:O,'GSTR-1 Paste data'!$A:$A,$A157,'GSTR-1 Paste data'!$B:$B,'GSTR-1'!$B157)</f>
        <v>0</v>
      </c>
      <c r="M157" s="142">
        <f>SUMIFS('GSTR-1 Paste data'!P:P,'GSTR-1 Paste data'!$A:$A,$A157,'GSTR-1 Paste data'!$B:$B,'GSTR-1'!$B157)</f>
        <v>0</v>
      </c>
      <c r="N157" s="142">
        <f>SUMIFS('GSTR-1 Paste data'!Q:Q,'GSTR-1 Paste data'!$A:$A,$A157,'GSTR-1 Paste data'!$B:$B,'GSTR-1'!$B157)</f>
        <v>0</v>
      </c>
      <c r="O157" s="142">
        <f>SUMIFS('GSTR-1 Paste data'!R:R,'GSTR-1 Paste data'!$A:$A,$A157,'GSTR-1 Paste data'!$B:$B,'GSTR-1'!$B157)</f>
        <v>0</v>
      </c>
      <c r="P157" s="142">
        <f>SUMIFS('GSTR-1 Paste data'!S:S,'GSTR-1 Paste data'!$A:$A,$A157,'GSTR-1 Paste data'!$B:$B,'GSTR-1'!$B157)</f>
        <v>0</v>
      </c>
      <c r="Q157" s="142">
        <f>SUMIFS('GSTR-1 Paste data'!T:T,'GSTR-1 Paste data'!$A:$A,$A157,'GSTR-1 Paste data'!$B:$B,'GSTR-1'!$B157)</f>
        <v>0</v>
      </c>
      <c r="R157" s="142">
        <f>SUMIFS('GSTR-1 Paste data'!U:U,'GSTR-1 Paste data'!$A:$A,$A157,'GSTR-1 Paste data'!$B:$B,'GSTR-1'!$B157)</f>
        <v>0</v>
      </c>
      <c r="S157" s="142">
        <f>SUMIFS('GSTR-1 Paste data'!V:V,'GSTR-1 Paste data'!$A:$A,$A157,'GSTR-1 Paste data'!$B:$B,'GSTR-1'!$B157)</f>
        <v>0</v>
      </c>
      <c r="T157" s="142">
        <f>SUMIFS('GSTR-1 Paste data'!W:W,'GSTR-1 Paste data'!$A:$A,$A157,'GSTR-1 Paste data'!$B:$B,'GSTR-1'!$B157)</f>
        <v>0</v>
      </c>
      <c r="U157" s="142">
        <f>SUMIFS('GSTR-1 Paste data'!X:X,'GSTR-1 Paste data'!$A:$A,$A157,'GSTR-1 Paste data'!$B:$B,'GSTR-1'!$B157)</f>
        <v>0</v>
      </c>
      <c r="V157" s="142">
        <f>SUMIFS('GSTR-1 Paste data'!Y:Y,'GSTR-1 Paste data'!$A:$A,$A157,'GSTR-1 Paste data'!$B:$B,'GSTR-1'!$B157)</f>
        <v>0</v>
      </c>
      <c r="W157" s="142">
        <f>SUMIFS('GSTR-1 Paste data'!Z:Z,'GSTR-1 Paste data'!$A:$A,$A157,'GSTR-1 Paste data'!$B:$B,'GSTR-1'!$B157)</f>
        <v>0</v>
      </c>
      <c r="X157" s="133">
        <f>ROUND(SUM(C157:K157),2)</f>
        <v>0</v>
      </c>
      <c r="Y157" s="133">
        <f>ROUND(SUM(L157:W157),2)</f>
        <v>0</v>
      </c>
      <c r="Z157" s="133">
        <f>ROUND(SUM(C157:W157),2)</f>
        <v>0</v>
      </c>
    </row>
    <row r="158" spans="1:26" s="14" customFormat="1" ht="15.75" hidden="1" thickBot="1" x14ac:dyDescent="0.35">
      <c r="A158" s="259"/>
      <c r="B158" s="115"/>
      <c r="C158" s="26"/>
      <c r="D158" s="26"/>
      <c r="E158" s="26"/>
      <c r="F158" s="26"/>
      <c r="G158" s="26"/>
      <c r="H158" s="26"/>
      <c r="I158" s="26"/>
      <c r="J158" s="26"/>
      <c r="K158" s="103"/>
      <c r="L158" s="103"/>
      <c r="M158" s="103"/>
      <c r="N158" s="103"/>
      <c r="O158" s="103"/>
      <c r="P158" s="103"/>
      <c r="Q158" s="103"/>
      <c r="R158" s="103"/>
      <c r="S158" s="103"/>
      <c r="T158" s="103"/>
      <c r="U158" s="103"/>
      <c r="V158" s="103"/>
      <c r="W158" s="103"/>
      <c r="X158" s="158"/>
      <c r="Y158" s="158"/>
      <c r="Z158" s="158"/>
    </row>
    <row r="159" spans="1:26" s="14" customFormat="1" ht="15.75" hidden="1" thickBot="1" x14ac:dyDescent="0.3">
      <c r="A159" s="259" t="str">
        <f>B159</f>
        <v>B2B Debit Notes</v>
      </c>
      <c r="B159" s="112" t="s">
        <v>34</v>
      </c>
      <c r="C159" s="113"/>
      <c r="D159" s="113"/>
      <c r="E159" s="113"/>
      <c r="F159" s="113"/>
      <c r="G159" s="113"/>
      <c r="H159" s="113"/>
      <c r="I159" s="113"/>
      <c r="J159" s="113"/>
      <c r="K159" s="113"/>
      <c r="L159" s="113"/>
      <c r="M159" s="113"/>
      <c r="N159" s="113"/>
      <c r="O159" s="113"/>
      <c r="P159" s="113"/>
      <c r="Q159" s="113"/>
      <c r="R159" s="113"/>
      <c r="S159" s="113"/>
      <c r="T159" s="113"/>
      <c r="U159" s="113"/>
      <c r="V159" s="113"/>
      <c r="W159" s="113"/>
      <c r="X159" s="224"/>
      <c r="Y159" s="224"/>
      <c r="Z159" s="224"/>
    </row>
    <row r="160" spans="1:26" s="14" customFormat="1" ht="15.75" hidden="1" thickBot="1" x14ac:dyDescent="0.35">
      <c r="A160" s="259" t="str">
        <f>A159</f>
        <v>B2B Debit Notes</v>
      </c>
      <c r="B160" s="115" t="s">
        <v>17</v>
      </c>
      <c r="C160" s="102">
        <f>SUMIFS('GSTR-1 Paste data'!F:F,'GSTR-1 Paste data'!$A:$A,$A160,'GSTR-1 Paste data'!$B:$B,'GSTR-1'!$B160)</f>
        <v>0</v>
      </c>
      <c r="D160" s="102">
        <f>SUMIFS('GSTR-1 Paste data'!G:G,'GSTR-1 Paste data'!$A:$A,$A160,'GSTR-1 Paste data'!$B:$B,'GSTR-1'!$B160)</f>
        <v>0</v>
      </c>
      <c r="E160" s="102">
        <f>SUMIFS('GSTR-1 Paste data'!H:H,'GSTR-1 Paste data'!$A:$A,$A160,'GSTR-1 Paste data'!$B:$B,'GSTR-1'!$B160)</f>
        <v>0</v>
      </c>
      <c r="F160" s="102">
        <f>SUMIFS('GSTR-1 Paste data'!I:I,'GSTR-1 Paste data'!$A:$A,$A160,'GSTR-1 Paste data'!$B:$B,'GSTR-1'!$B160)</f>
        <v>0</v>
      </c>
      <c r="G160" s="102">
        <f>SUMIFS('GSTR-1 Paste data'!J:J,'GSTR-1 Paste data'!$A:$A,$A160,'GSTR-1 Paste data'!$B:$B,'GSTR-1'!$B160)</f>
        <v>0</v>
      </c>
      <c r="H160" s="102">
        <f>SUMIFS('GSTR-1 Paste data'!K:K,'GSTR-1 Paste data'!$A:$A,$A160,'GSTR-1 Paste data'!$B:$B,'GSTR-1'!$B160)</f>
        <v>0</v>
      </c>
      <c r="I160" s="102">
        <f>SUMIFS('GSTR-1 Paste data'!L:L,'GSTR-1 Paste data'!$A:$A,$A160,'GSTR-1 Paste data'!$B:$B,'GSTR-1'!$B160)</f>
        <v>0</v>
      </c>
      <c r="J160" s="102">
        <f>SUMIFS('GSTR-1 Paste data'!M:M,'GSTR-1 Paste data'!$A:$A,$A160,'GSTR-1 Paste data'!$B:$B,'GSTR-1'!$B160)</f>
        <v>0</v>
      </c>
      <c r="K160" s="106">
        <f>SUMIFS('GSTR-1 Paste data'!N:N,'GSTR-1 Paste data'!$A:$A,$A160,'GSTR-1 Paste data'!$B:$B,'GSTR-1'!$B160)</f>
        <v>0</v>
      </c>
      <c r="L160" s="106">
        <f>SUMIFS('GSTR-1 Paste data'!O:O,'GSTR-1 Paste data'!$A:$A,$A160,'GSTR-1 Paste data'!$B:$B,'GSTR-1'!$B160)</f>
        <v>0</v>
      </c>
      <c r="M160" s="106">
        <f>SUMIFS('GSTR-1 Paste data'!P:P,'GSTR-1 Paste data'!$A:$A,$A160,'GSTR-1 Paste data'!$B:$B,'GSTR-1'!$B160)</f>
        <v>0</v>
      </c>
      <c r="N160" s="106">
        <f>SUMIFS('GSTR-1 Paste data'!Q:Q,'GSTR-1 Paste data'!$A:$A,$A160,'GSTR-1 Paste data'!$B:$B,'GSTR-1'!$B160)</f>
        <v>0</v>
      </c>
      <c r="O160" s="106">
        <f>SUMIFS('GSTR-1 Paste data'!R:R,'GSTR-1 Paste data'!$A:$A,$A160,'GSTR-1 Paste data'!$B:$B,'GSTR-1'!$B160)</f>
        <v>0</v>
      </c>
      <c r="P160" s="106">
        <f>SUMIFS('GSTR-1 Paste data'!S:S,'GSTR-1 Paste data'!$A:$A,$A160,'GSTR-1 Paste data'!$B:$B,'GSTR-1'!$B160)</f>
        <v>0</v>
      </c>
      <c r="Q160" s="106">
        <f>SUMIFS('GSTR-1 Paste data'!T:T,'GSTR-1 Paste data'!$A:$A,$A160,'GSTR-1 Paste data'!$B:$B,'GSTR-1'!$B160)</f>
        <v>0</v>
      </c>
      <c r="R160" s="106">
        <f>SUMIFS('GSTR-1 Paste data'!U:U,'GSTR-1 Paste data'!$A:$A,$A160,'GSTR-1 Paste data'!$B:$B,'GSTR-1'!$B160)</f>
        <v>0</v>
      </c>
      <c r="S160" s="106">
        <f>SUMIFS('GSTR-1 Paste data'!V:V,'GSTR-1 Paste data'!$A:$A,$A160,'GSTR-1 Paste data'!$B:$B,'GSTR-1'!$B160)</f>
        <v>0</v>
      </c>
      <c r="T160" s="106">
        <f>SUMIFS('GSTR-1 Paste data'!W:W,'GSTR-1 Paste data'!$A:$A,$A160,'GSTR-1 Paste data'!$B:$B,'GSTR-1'!$B160)</f>
        <v>0</v>
      </c>
      <c r="U160" s="106">
        <f>SUMIFS('GSTR-1 Paste data'!X:X,'GSTR-1 Paste data'!$A:$A,$A160,'GSTR-1 Paste data'!$B:$B,'GSTR-1'!$B160)</f>
        <v>0</v>
      </c>
      <c r="V160" s="106">
        <f>SUMIFS('GSTR-1 Paste data'!Y:Y,'GSTR-1 Paste data'!$A:$A,$A160,'GSTR-1 Paste data'!$B:$B,'GSTR-1'!$B160)</f>
        <v>0</v>
      </c>
      <c r="W160" s="106">
        <f>SUMIFS('GSTR-1 Paste data'!Z:Z,'GSTR-1 Paste data'!$A:$A,$A160,'GSTR-1 Paste data'!$B:$B,'GSTR-1'!$B160)</f>
        <v>0</v>
      </c>
      <c r="X160" s="130">
        <f>ROUND(SUM(C160:K160),2)</f>
        <v>0</v>
      </c>
      <c r="Y160" s="130">
        <f>ROUND(SUM(L160:W160),2)</f>
        <v>0</v>
      </c>
      <c r="Z160" s="130">
        <f>ROUND(SUM(C160:W160),2)</f>
        <v>0</v>
      </c>
    </row>
    <row r="161" spans="1:26" s="14" customFormat="1" ht="15.75" hidden="1" thickBot="1" x14ac:dyDescent="0.35">
      <c r="A161" s="259" t="str">
        <f>A160</f>
        <v>B2B Debit Notes</v>
      </c>
      <c r="B161" s="115" t="s">
        <v>18</v>
      </c>
      <c r="C161" s="26">
        <f>SUMIFS('GSTR-1 Paste data'!F:F,'GSTR-1 Paste data'!$A:$A,$A161,'GSTR-1 Paste data'!$B:$B,'GSTR-1'!$B161)</f>
        <v>0</v>
      </c>
      <c r="D161" s="26">
        <f>SUMIFS('GSTR-1 Paste data'!G:G,'GSTR-1 Paste data'!$A:$A,$A161,'GSTR-1 Paste data'!$B:$B,'GSTR-1'!$B161)</f>
        <v>0</v>
      </c>
      <c r="E161" s="26">
        <f>SUMIFS('GSTR-1 Paste data'!H:H,'GSTR-1 Paste data'!$A:$A,$A161,'GSTR-1 Paste data'!$B:$B,'GSTR-1'!$B161)</f>
        <v>0</v>
      </c>
      <c r="F161" s="26">
        <f>SUMIFS('GSTR-1 Paste data'!I:I,'GSTR-1 Paste data'!$A:$A,$A161,'GSTR-1 Paste data'!$B:$B,'GSTR-1'!$B161)</f>
        <v>0</v>
      </c>
      <c r="G161" s="26">
        <f>SUMIFS('GSTR-1 Paste data'!J:J,'GSTR-1 Paste data'!$A:$A,$A161,'GSTR-1 Paste data'!$B:$B,'GSTR-1'!$B161)</f>
        <v>0</v>
      </c>
      <c r="H161" s="26">
        <f>SUMIFS('GSTR-1 Paste data'!K:K,'GSTR-1 Paste data'!$A:$A,$A161,'GSTR-1 Paste data'!$B:$B,'GSTR-1'!$B161)</f>
        <v>0</v>
      </c>
      <c r="I161" s="26">
        <f>SUMIFS('GSTR-1 Paste data'!L:L,'GSTR-1 Paste data'!$A:$A,$A161,'GSTR-1 Paste data'!$B:$B,'GSTR-1'!$B161)</f>
        <v>0</v>
      </c>
      <c r="J161" s="26">
        <f>SUMIFS('GSTR-1 Paste data'!M:M,'GSTR-1 Paste data'!$A:$A,$A161,'GSTR-1 Paste data'!$B:$B,'GSTR-1'!$B161)</f>
        <v>0</v>
      </c>
      <c r="K161" s="103">
        <f>SUMIFS('GSTR-1 Paste data'!N:N,'GSTR-1 Paste data'!$A:$A,$A161,'GSTR-1 Paste data'!$B:$B,'GSTR-1'!$B161)</f>
        <v>0</v>
      </c>
      <c r="L161" s="103">
        <f>SUMIFS('GSTR-1 Paste data'!O:O,'GSTR-1 Paste data'!$A:$A,$A161,'GSTR-1 Paste data'!$B:$B,'GSTR-1'!$B161)</f>
        <v>0</v>
      </c>
      <c r="M161" s="103">
        <f>SUMIFS('GSTR-1 Paste data'!P:P,'GSTR-1 Paste data'!$A:$A,$A161,'GSTR-1 Paste data'!$B:$B,'GSTR-1'!$B161)</f>
        <v>0</v>
      </c>
      <c r="N161" s="103">
        <f>SUMIFS('GSTR-1 Paste data'!Q:Q,'GSTR-1 Paste data'!$A:$A,$A161,'GSTR-1 Paste data'!$B:$B,'GSTR-1'!$B161)</f>
        <v>0</v>
      </c>
      <c r="O161" s="103">
        <f>SUMIFS('GSTR-1 Paste data'!R:R,'GSTR-1 Paste data'!$A:$A,$A161,'GSTR-1 Paste data'!$B:$B,'GSTR-1'!$B161)</f>
        <v>0</v>
      </c>
      <c r="P161" s="103">
        <f>SUMIFS('GSTR-1 Paste data'!S:S,'GSTR-1 Paste data'!$A:$A,$A161,'GSTR-1 Paste data'!$B:$B,'GSTR-1'!$B161)</f>
        <v>0</v>
      </c>
      <c r="Q161" s="103">
        <f>SUMIFS('GSTR-1 Paste data'!T:T,'GSTR-1 Paste data'!$A:$A,$A161,'GSTR-1 Paste data'!$B:$B,'GSTR-1'!$B161)</f>
        <v>0</v>
      </c>
      <c r="R161" s="103">
        <f>SUMIFS('GSTR-1 Paste data'!U:U,'GSTR-1 Paste data'!$A:$A,$A161,'GSTR-1 Paste data'!$B:$B,'GSTR-1'!$B161)</f>
        <v>0</v>
      </c>
      <c r="S161" s="103">
        <f>SUMIFS('GSTR-1 Paste data'!V:V,'GSTR-1 Paste data'!$A:$A,$A161,'GSTR-1 Paste data'!$B:$B,'GSTR-1'!$B161)</f>
        <v>0</v>
      </c>
      <c r="T161" s="103">
        <f>SUMIFS('GSTR-1 Paste data'!W:W,'GSTR-1 Paste data'!$A:$A,$A161,'GSTR-1 Paste data'!$B:$B,'GSTR-1'!$B161)</f>
        <v>0</v>
      </c>
      <c r="U161" s="103">
        <f>SUMIFS('GSTR-1 Paste data'!X:X,'GSTR-1 Paste data'!$A:$A,$A161,'GSTR-1 Paste data'!$B:$B,'GSTR-1'!$B161)</f>
        <v>0</v>
      </c>
      <c r="V161" s="103">
        <f>SUMIFS('GSTR-1 Paste data'!Y:Y,'GSTR-1 Paste data'!$A:$A,$A161,'GSTR-1 Paste data'!$B:$B,'GSTR-1'!$B161)</f>
        <v>0</v>
      </c>
      <c r="W161" s="103">
        <f>SUMIFS('GSTR-1 Paste data'!Z:Z,'GSTR-1 Paste data'!$A:$A,$A161,'GSTR-1 Paste data'!$B:$B,'GSTR-1'!$B161)</f>
        <v>0</v>
      </c>
      <c r="X161" s="130">
        <f>ROUND(SUM(C161:K161),2)</f>
        <v>0</v>
      </c>
      <c r="Y161" s="130">
        <f>ROUND(SUM(L161:W161),2)</f>
        <v>0</v>
      </c>
      <c r="Z161" s="130">
        <f>ROUND(SUM(C161:W161),2)</f>
        <v>0</v>
      </c>
    </row>
    <row r="162" spans="1:26" s="14" customFormat="1" ht="15.75" hidden="1" thickBot="1" x14ac:dyDescent="0.35">
      <c r="A162" s="259" t="str">
        <f>A161</f>
        <v>B2B Debit Notes</v>
      </c>
      <c r="B162" s="115" t="s">
        <v>19</v>
      </c>
      <c r="C162" s="26">
        <f>SUMIFS('GSTR-1 Paste data'!F:F,'GSTR-1 Paste data'!$A:$A,$A162,'GSTR-1 Paste data'!$B:$B,'GSTR-1'!$B162)</f>
        <v>0</v>
      </c>
      <c r="D162" s="26">
        <f>SUMIFS('GSTR-1 Paste data'!G:G,'GSTR-1 Paste data'!$A:$A,$A162,'GSTR-1 Paste data'!$B:$B,'GSTR-1'!$B162)</f>
        <v>0</v>
      </c>
      <c r="E162" s="26">
        <f>SUMIFS('GSTR-1 Paste data'!H:H,'GSTR-1 Paste data'!$A:$A,$A162,'GSTR-1 Paste data'!$B:$B,'GSTR-1'!$B162)</f>
        <v>0</v>
      </c>
      <c r="F162" s="26">
        <f>SUMIFS('GSTR-1 Paste data'!I:I,'GSTR-1 Paste data'!$A:$A,$A162,'GSTR-1 Paste data'!$B:$B,'GSTR-1'!$B162)</f>
        <v>0</v>
      </c>
      <c r="G162" s="26">
        <f>SUMIFS('GSTR-1 Paste data'!J:J,'GSTR-1 Paste data'!$A:$A,$A162,'GSTR-1 Paste data'!$B:$B,'GSTR-1'!$B162)</f>
        <v>0</v>
      </c>
      <c r="H162" s="26">
        <f>SUMIFS('GSTR-1 Paste data'!K:K,'GSTR-1 Paste data'!$A:$A,$A162,'GSTR-1 Paste data'!$B:$B,'GSTR-1'!$B162)</f>
        <v>0</v>
      </c>
      <c r="I162" s="26">
        <f>SUMIFS('GSTR-1 Paste data'!L:L,'GSTR-1 Paste data'!$A:$A,$A162,'GSTR-1 Paste data'!$B:$B,'GSTR-1'!$B162)</f>
        <v>0</v>
      </c>
      <c r="J162" s="26">
        <f>SUMIFS('GSTR-1 Paste data'!M:M,'GSTR-1 Paste data'!$A:$A,$A162,'GSTR-1 Paste data'!$B:$B,'GSTR-1'!$B162)</f>
        <v>0</v>
      </c>
      <c r="K162" s="103">
        <f>SUMIFS('GSTR-1 Paste data'!N:N,'GSTR-1 Paste data'!$A:$A,$A162,'GSTR-1 Paste data'!$B:$B,'GSTR-1'!$B162)</f>
        <v>0</v>
      </c>
      <c r="L162" s="103">
        <f>SUMIFS('GSTR-1 Paste data'!O:O,'GSTR-1 Paste data'!$A:$A,$A162,'GSTR-1 Paste data'!$B:$B,'GSTR-1'!$B162)</f>
        <v>0</v>
      </c>
      <c r="M162" s="103">
        <f>SUMIFS('GSTR-1 Paste data'!P:P,'GSTR-1 Paste data'!$A:$A,$A162,'GSTR-1 Paste data'!$B:$B,'GSTR-1'!$B162)</f>
        <v>0</v>
      </c>
      <c r="N162" s="103">
        <f>SUMIFS('GSTR-1 Paste data'!Q:Q,'GSTR-1 Paste data'!$A:$A,$A162,'GSTR-1 Paste data'!$B:$B,'GSTR-1'!$B162)</f>
        <v>0</v>
      </c>
      <c r="O162" s="103">
        <f>SUMIFS('GSTR-1 Paste data'!R:R,'GSTR-1 Paste data'!$A:$A,$A162,'GSTR-1 Paste data'!$B:$B,'GSTR-1'!$B162)</f>
        <v>0</v>
      </c>
      <c r="P162" s="103">
        <f>SUMIFS('GSTR-1 Paste data'!S:S,'GSTR-1 Paste data'!$A:$A,$A162,'GSTR-1 Paste data'!$B:$B,'GSTR-1'!$B162)</f>
        <v>0</v>
      </c>
      <c r="Q162" s="103">
        <f>SUMIFS('GSTR-1 Paste data'!T:T,'GSTR-1 Paste data'!$A:$A,$A162,'GSTR-1 Paste data'!$B:$B,'GSTR-1'!$B162)</f>
        <v>0</v>
      </c>
      <c r="R162" s="103">
        <f>SUMIFS('GSTR-1 Paste data'!U:U,'GSTR-1 Paste data'!$A:$A,$A162,'GSTR-1 Paste data'!$B:$B,'GSTR-1'!$B162)</f>
        <v>0</v>
      </c>
      <c r="S162" s="103">
        <f>SUMIFS('GSTR-1 Paste data'!V:V,'GSTR-1 Paste data'!$A:$A,$A162,'GSTR-1 Paste data'!$B:$B,'GSTR-1'!$B162)</f>
        <v>0</v>
      </c>
      <c r="T162" s="103">
        <f>SUMIFS('GSTR-1 Paste data'!W:W,'GSTR-1 Paste data'!$A:$A,$A162,'GSTR-1 Paste data'!$B:$B,'GSTR-1'!$B162)</f>
        <v>0</v>
      </c>
      <c r="U162" s="103">
        <f>SUMIFS('GSTR-1 Paste data'!X:X,'GSTR-1 Paste data'!$A:$A,$A162,'GSTR-1 Paste data'!$B:$B,'GSTR-1'!$B162)</f>
        <v>0</v>
      </c>
      <c r="V162" s="103">
        <f>SUMIFS('GSTR-1 Paste data'!Y:Y,'GSTR-1 Paste data'!$A:$A,$A162,'GSTR-1 Paste data'!$B:$B,'GSTR-1'!$B162)</f>
        <v>0</v>
      </c>
      <c r="W162" s="103">
        <f>SUMIFS('GSTR-1 Paste data'!Z:Z,'GSTR-1 Paste data'!$A:$A,$A162,'GSTR-1 Paste data'!$B:$B,'GSTR-1'!$B162)</f>
        <v>0</v>
      </c>
      <c r="X162" s="130">
        <f>ROUND(SUM(C162:K162),2)</f>
        <v>0</v>
      </c>
      <c r="Y162" s="130">
        <f>ROUND(SUM(L162:W162),2)</f>
        <v>0</v>
      </c>
      <c r="Z162" s="130">
        <f>ROUND(SUM(C162:W162),2)</f>
        <v>0</v>
      </c>
    </row>
    <row r="163" spans="1:26" s="14" customFormat="1" ht="15.75" hidden="1" thickBot="1" x14ac:dyDescent="0.35">
      <c r="A163" s="259" t="str">
        <f>A162</f>
        <v>B2B Debit Notes</v>
      </c>
      <c r="B163" s="115" t="s">
        <v>20</v>
      </c>
      <c r="C163" s="26">
        <f>SUMIFS('GSTR-1 Paste data'!F:F,'GSTR-1 Paste data'!$A:$A,$A163,'GSTR-1 Paste data'!$B:$B,'GSTR-1'!$B163)</f>
        <v>0</v>
      </c>
      <c r="D163" s="26">
        <f>SUMIFS('GSTR-1 Paste data'!G:G,'GSTR-1 Paste data'!$A:$A,$A163,'GSTR-1 Paste data'!$B:$B,'GSTR-1'!$B163)</f>
        <v>0</v>
      </c>
      <c r="E163" s="26">
        <f>SUMIFS('GSTR-1 Paste data'!H:H,'GSTR-1 Paste data'!$A:$A,$A163,'GSTR-1 Paste data'!$B:$B,'GSTR-1'!$B163)</f>
        <v>0</v>
      </c>
      <c r="F163" s="26">
        <f>SUMIFS('GSTR-1 Paste data'!I:I,'GSTR-1 Paste data'!$A:$A,$A163,'GSTR-1 Paste data'!$B:$B,'GSTR-1'!$B163)</f>
        <v>0</v>
      </c>
      <c r="G163" s="26">
        <f>SUMIFS('GSTR-1 Paste data'!J:J,'GSTR-1 Paste data'!$A:$A,$A163,'GSTR-1 Paste data'!$B:$B,'GSTR-1'!$B163)</f>
        <v>0</v>
      </c>
      <c r="H163" s="26">
        <f>SUMIFS('GSTR-1 Paste data'!K:K,'GSTR-1 Paste data'!$A:$A,$A163,'GSTR-1 Paste data'!$B:$B,'GSTR-1'!$B163)</f>
        <v>0</v>
      </c>
      <c r="I163" s="26">
        <f>SUMIFS('GSTR-1 Paste data'!L:L,'GSTR-1 Paste data'!$A:$A,$A163,'GSTR-1 Paste data'!$B:$B,'GSTR-1'!$B163)</f>
        <v>0</v>
      </c>
      <c r="J163" s="26">
        <f>SUMIFS('GSTR-1 Paste data'!M:M,'GSTR-1 Paste data'!$A:$A,$A163,'GSTR-1 Paste data'!$B:$B,'GSTR-1'!$B163)</f>
        <v>0</v>
      </c>
      <c r="K163" s="103">
        <f>SUMIFS('GSTR-1 Paste data'!N:N,'GSTR-1 Paste data'!$A:$A,$A163,'GSTR-1 Paste data'!$B:$B,'GSTR-1'!$B163)</f>
        <v>0</v>
      </c>
      <c r="L163" s="103">
        <f>SUMIFS('GSTR-1 Paste data'!O:O,'GSTR-1 Paste data'!$A:$A,$A163,'GSTR-1 Paste data'!$B:$B,'GSTR-1'!$B163)</f>
        <v>0</v>
      </c>
      <c r="M163" s="103">
        <f>SUMIFS('GSTR-1 Paste data'!P:P,'GSTR-1 Paste data'!$A:$A,$A163,'GSTR-1 Paste data'!$B:$B,'GSTR-1'!$B163)</f>
        <v>0</v>
      </c>
      <c r="N163" s="103">
        <f>SUMIFS('GSTR-1 Paste data'!Q:Q,'GSTR-1 Paste data'!$A:$A,$A163,'GSTR-1 Paste data'!$B:$B,'GSTR-1'!$B163)</f>
        <v>0</v>
      </c>
      <c r="O163" s="103">
        <f>SUMIFS('GSTR-1 Paste data'!R:R,'GSTR-1 Paste data'!$A:$A,$A163,'GSTR-1 Paste data'!$B:$B,'GSTR-1'!$B163)</f>
        <v>0</v>
      </c>
      <c r="P163" s="103">
        <f>SUMIFS('GSTR-1 Paste data'!S:S,'GSTR-1 Paste data'!$A:$A,$A163,'GSTR-1 Paste data'!$B:$B,'GSTR-1'!$B163)</f>
        <v>0</v>
      </c>
      <c r="Q163" s="103">
        <f>SUMIFS('GSTR-1 Paste data'!T:T,'GSTR-1 Paste data'!$A:$A,$A163,'GSTR-1 Paste data'!$B:$B,'GSTR-1'!$B163)</f>
        <v>0</v>
      </c>
      <c r="R163" s="103">
        <f>SUMIFS('GSTR-1 Paste data'!U:U,'GSTR-1 Paste data'!$A:$A,$A163,'GSTR-1 Paste data'!$B:$B,'GSTR-1'!$B163)</f>
        <v>0</v>
      </c>
      <c r="S163" s="103">
        <f>SUMIFS('GSTR-1 Paste data'!V:V,'GSTR-1 Paste data'!$A:$A,$A163,'GSTR-1 Paste data'!$B:$B,'GSTR-1'!$B163)</f>
        <v>0</v>
      </c>
      <c r="T163" s="103">
        <f>SUMIFS('GSTR-1 Paste data'!W:W,'GSTR-1 Paste data'!$A:$A,$A163,'GSTR-1 Paste data'!$B:$B,'GSTR-1'!$B163)</f>
        <v>0</v>
      </c>
      <c r="U163" s="103">
        <f>SUMIFS('GSTR-1 Paste data'!X:X,'GSTR-1 Paste data'!$A:$A,$A163,'GSTR-1 Paste data'!$B:$B,'GSTR-1'!$B163)</f>
        <v>0</v>
      </c>
      <c r="V163" s="103">
        <f>SUMIFS('GSTR-1 Paste data'!Y:Y,'GSTR-1 Paste data'!$A:$A,$A163,'GSTR-1 Paste data'!$B:$B,'GSTR-1'!$B163)</f>
        <v>0</v>
      </c>
      <c r="W163" s="103">
        <f>SUMIFS('GSTR-1 Paste data'!Z:Z,'GSTR-1 Paste data'!$A:$A,$A163,'GSTR-1 Paste data'!$B:$B,'GSTR-1'!$B163)</f>
        <v>0</v>
      </c>
      <c r="X163" s="130">
        <f>ROUND(SUM(C163:K163),2)</f>
        <v>0</v>
      </c>
      <c r="Y163" s="130">
        <f>ROUND(SUM(L163:W163),2)</f>
        <v>0</v>
      </c>
      <c r="Z163" s="130">
        <f>ROUND(SUM(C163:W163),2)</f>
        <v>0</v>
      </c>
    </row>
    <row r="164" spans="1:26" s="14" customFormat="1" ht="15.75" hidden="1" thickBot="1" x14ac:dyDescent="0.35">
      <c r="A164" s="259" t="str">
        <f>A163</f>
        <v>B2B Debit Notes</v>
      </c>
      <c r="B164" s="119" t="s">
        <v>36</v>
      </c>
      <c r="C164" s="120">
        <f>SUMIFS('GSTR-1 Paste data'!F:F,'GSTR-1 Paste data'!$A:$A,$A164,'GSTR-1 Paste data'!$B:$B,'GSTR-1'!$B164)</f>
        <v>0</v>
      </c>
      <c r="D164" s="120">
        <f>SUMIFS('GSTR-1 Paste data'!G:G,'GSTR-1 Paste data'!$A:$A,$A164,'GSTR-1 Paste data'!$B:$B,'GSTR-1'!$B164)</f>
        <v>0</v>
      </c>
      <c r="E164" s="120">
        <f>SUMIFS('GSTR-1 Paste data'!H:H,'GSTR-1 Paste data'!$A:$A,$A164,'GSTR-1 Paste data'!$B:$B,'GSTR-1'!$B164)</f>
        <v>0</v>
      </c>
      <c r="F164" s="120">
        <f>SUMIFS('GSTR-1 Paste data'!I:I,'GSTR-1 Paste data'!$A:$A,$A164,'GSTR-1 Paste data'!$B:$B,'GSTR-1'!$B164)</f>
        <v>0</v>
      </c>
      <c r="G164" s="120">
        <f>SUMIFS('GSTR-1 Paste data'!J:J,'GSTR-1 Paste data'!$A:$A,$A164,'GSTR-1 Paste data'!$B:$B,'GSTR-1'!$B164)</f>
        <v>0</v>
      </c>
      <c r="H164" s="120">
        <f>SUMIFS('GSTR-1 Paste data'!K:K,'GSTR-1 Paste data'!$A:$A,$A164,'GSTR-1 Paste data'!$B:$B,'GSTR-1'!$B164)</f>
        <v>0</v>
      </c>
      <c r="I164" s="120">
        <f>SUMIFS('GSTR-1 Paste data'!L:L,'GSTR-1 Paste data'!$A:$A,$A164,'GSTR-1 Paste data'!$B:$B,'GSTR-1'!$B164)</f>
        <v>0</v>
      </c>
      <c r="J164" s="120">
        <f>SUMIFS('GSTR-1 Paste data'!M:M,'GSTR-1 Paste data'!$A:$A,$A164,'GSTR-1 Paste data'!$B:$B,'GSTR-1'!$B164)</f>
        <v>0</v>
      </c>
      <c r="K164" s="121">
        <f>SUMIFS('GSTR-1 Paste data'!N:N,'GSTR-1 Paste data'!$A:$A,$A164,'GSTR-1 Paste data'!$B:$B,'GSTR-1'!$B164)</f>
        <v>0</v>
      </c>
      <c r="L164" s="121">
        <f>SUMIFS('GSTR-1 Paste data'!O:O,'GSTR-1 Paste data'!$A:$A,$A164,'GSTR-1 Paste data'!$B:$B,'GSTR-1'!$B164)</f>
        <v>0</v>
      </c>
      <c r="M164" s="121">
        <f>SUMIFS('GSTR-1 Paste data'!P:P,'GSTR-1 Paste data'!$A:$A,$A164,'GSTR-1 Paste data'!$B:$B,'GSTR-1'!$B164)</f>
        <v>0</v>
      </c>
      <c r="N164" s="121">
        <f>SUMIFS('GSTR-1 Paste data'!Q:Q,'GSTR-1 Paste data'!$A:$A,$A164,'GSTR-1 Paste data'!$B:$B,'GSTR-1'!$B164)</f>
        <v>0</v>
      </c>
      <c r="O164" s="121">
        <f>SUMIFS('GSTR-1 Paste data'!R:R,'GSTR-1 Paste data'!$A:$A,$A164,'GSTR-1 Paste data'!$B:$B,'GSTR-1'!$B164)</f>
        <v>0</v>
      </c>
      <c r="P164" s="121">
        <f>SUMIFS('GSTR-1 Paste data'!S:S,'GSTR-1 Paste data'!$A:$A,$A164,'GSTR-1 Paste data'!$B:$B,'GSTR-1'!$B164)</f>
        <v>0</v>
      </c>
      <c r="Q164" s="121">
        <f>SUMIFS('GSTR-1 Paste data'!T:T,'GSTR-1 Paste data'!$A:$A,$A164,'GSTR-1 Paste data'!$B:$B,'GSTR-1'!$B164)</f>
        <v>0</v>
      </c>
      <c r="R164" s="121">
        <f>SUMIFS('GSTR-1 Paste data'!U:U,'GSTR-1 Paste data'!$A:$A,$A164,'GSTR-1 Paste data'!$B:$B,'GSTR-1'!$B164)</f>
        <v>0</v>
      </c>
      <c r="S164" s="121">
        <f>SUMIFS('GSTR-1 Paste data'!V:V,'GSTR-1 Paste data'!$A:$A,$A164,'GSTR-1 Paste data'!$B:$B,'GSTR-1'!$B164)</f>
        <v>0</v>
      </c>
      <c r="T164" s="121">
        <f>SUMIFS('GSTR-1 Paste data'!W:W,'GSTR-1 Paste data'!$A:$A,$A164,'GSTR-1 Paste data'!$B:$B,'GSTR-1'!$B164)</f>
        <v>0</v>
      </c>
      <c r="U164" s="121">
        <f>SUMIFS('GSTR-1 Paste data'!X:X,'GSTR-1 Paste data'!$A:$A,$A164,'GSTR-1 Paste data'!$B:$B,'GSTR-1'!$B164)</f>
        <v>0</v>
      </c>
      <c r="V164" s="121">
        <f>SUMIFS('GSTR-1 Paste data'!Y:Y,'GSTR-1 Paste data'!$A:$A,$A164,'GSTR-1 Paste data'!$B:$B,'GSTR-1'!$B164)</f>
        <v>0</v>
      </c>
      <c r="W164" s="121">
        <f>SUMIFS('GSTR-1 Paste data'!Z:Z,'GSTR-1 Paste data'!$A:$A,$A164,'GSTR-1 Paste data'!$B:$B,'GSTR-1'!$B164)</f>
        <v>0</v>
      </c>
      <c r="X164" s="133">
        <f>ROUND(SUM(C164:K164),2)</f>
        <v>0</v>
      </c>
      <c r="Y164" s="133">
        <f>ROUND(SUM(L164:W164),2)</f>
        <v>0</v>
      </c>
      <c r="Z164" s="133">
        <f>ROUND(SUM(C164:W164),2)</f>
        <v>0</v>
      </c>
    </row>
    <row r="165" spans="1:26" s="14" customFormat="1" ht="15.75" hidden="1" thickBot="1" x14ac:dyDescent="0.35">
      <c r="A165" s="259"/>
      <c r="B165" s="119"/>
      <c r="C165" s="120"/>
      <c r="D165" s="120"/>
      <c r="E165" s="120"/>
      <c r="F165" s="120"/>
      <c r="G165" s="120"/>
      <c r="H165" s="120"/>
      <c r="I165" s="120"/>
      <c r="J165" s="120"/>
      <c r="K165" s="121"/>
      <c r="L165" s="121"/>
      <c r="M165" s="121"/>
      <c r="N165" s="121"/>
      <c r="O165" s="121"/>
      <c r="P165" s="121"/>
      <c r="Q165" s="121"/>
      <c r="R165" s="121"/>
      <c r="S165" s="121"/>
      <c r="T165" s="121"/>
      <c r="U165" s="121"/>
      <c r="V165" s="121"/>
      <c r="W165" s="121"/>
      <c r="X165" s="158"/>
      <c r="Y165" s="158"/>
      <c r="Z165" s="158"/>
    </row>
    <row r="166" spans="1:26" s="14" customFormat="1" ht="15.75" hidden="1" thickBot="1" x14ac:dyDescent="0.3">
      <c r="A166" s="259" t="str">
        <f>B166</f>
        <v>B2B Debit Notes Amendments</v>
      </c>
      <c r="B166" s="204" t="s">
        <v>346</v>
      </c>
      <c r="C166" s="205"/>
      <c r="D166" s="205"/>
      <c r="E166" s="205"/>
      <c r="F166" s="205"/>
      <c r="G166" s="205"/>
      <c r="H166" s="205"/>
      <c r="I166" s="205"/>
      <c r="J166" s="205"/>
      <c r="K166" s="205"/>
      <c r="L166" s="205"/>
      <c r="M166" s="205"/>
      <c r="N166" s="205"/>
      <c r="O166" s="205"/>
      <c r="P166" s="205"/>
      <c r="Q166" s="205"/>
      <c r="R166" s="205"/>
      <c r="S166" s="205"/>
      <c r="T166" s="205"/>
      <c r="U166" s="205"/>
      <c r="V166" s="205"/>
      <c r="W166" s="205"/>
      <c r="X166" s="222"/>
      <c r="Y166" s="222"/>
      <c r="Z166" s="222"/>
    </row>
    <row r="167" spans="1:26" s="14" customFormat="1" ht="15.75" hidden="1" thickBot="1" x14ac:dyDescent="0.35">
      <c r="A167" s="259" t="str">
        <f>A166</f>
        <v>B2B Debit Notes Amendments</v>
      </c>
      <c r="B167" s="115" t="s">
        <v>17</v>
      </c>
      <c r="C167" s="102">
        <f>SUMIFS('GSTR-1 Paste data'!F:F,'GSTR-1 Paste data'!$A:$A,$A167,'GSTR-1 Paste data'!$B:$B,'GSTR-1'!$B167)</f>
        <v>0</v>
      </c>
      <c r="D167" s="102">
        <f>SUMIFS('GSTR-1 Paste data'!G:G,'GSTR-1 Paste data'!$A:$A,$A167,'GSTR-1 Paste data'!$B:$B,'GSTR-1'!$B167)</f>
        <v>0</v>
      </c>
      <c r="E167" s="102">
        <f>SUMIFS('GSTR-1 Paste data'!H:H,'GSTR-1 Paste data'!$A:$A,$A167,'GSTR-1 Paste data'!$B:$B,'GSTR-1'!$B167)</f>
        <v>0</v>
      </c>
      <c r="F167" s="102">
        <f>SUMIFS('GSTR-1 Paste data'!I:I,'GSTR-1 Paste data'!$A:$A,$A167,'GSTR-1 Paste data'!$B:$B,'GSTR-1'!$B167)</f>
        <v>0</v>
      </c>
      <c r="G167" s="102">
        <f>SUMIFS('GSTR-1 Paste data'!J:J,'GSTR-1 Paste data'!$A:$A,$A167,'GSTR-1 Paste data'!$B:$B,'GSTR-1'!$B167)</f>
        <v>0</v>
      </c>
      <c r="H167" s="102">
        <f>SUMIFS('GSTR-1 Paste data'!K:K,'GSTR-1 Paste data'!$A:$A,$A167,'GSTR-1 Paste data'!$B:$B,'GSTR-1'!$B167)</f>
        <v>0</v>
      </c>
      <c r="I167" s="102">
        <f>SUMIFS('GSTR-1 Paste data'!L:L,'GSTR-1 Paste data'!$A:$A,$A167,'GSTR-1 Paste data'!$B:$B,'GSTR-1'!$B167)</f>
        <v>0</v>
      </c>
      <c r="J167" s="102">
        <f>SUMIFS('GSTR-1 Paste data'!M:M,'GSTR-1 Paste data'!$A:$A,$A167,'GSTR-1 Paste data'!$B:$B,'GSTR-1'!$B167)</f>
        <v>0</v>
      </c>
      <c r="K167" s="106">
        <f>SUMIFS('GSTR-1 Paste data'!N:N,'GSTR-1 Paste data'!$A:$A,$A167,'GSTR-1 Paste data'!$B:$B,'GSTR-1'!$B167)</f>
        <v>0</v>
      </c>
      <c r="L167" s="106">
        <f>SUMIFS('GSTR-1 Paste data'!O:O,'GSTR-1 Paste data'!$A:$A,$A167,'GSTR-1 Paste data'!$B:$B,'GSTR-1'!$B167)</f>
        <v>0</v>
      </c>
      <c r="M167" s="106">
        <f>SUMIFS('GSTR-1 Paste data'!P:P,'GSTR-1 Paste data'!$A:$A,$A167,'GSTR-1 Paste data'!$B:$B,'GSTR-1'!$B167)</f>
        <v>0</v>
      </c>
      <c r="N167" s="106">
        <f>SUMIFS('GSTR-1 Paste data'!Q:Q,'GSTR-1 Paste data'!$A:$A,$A167,'GSTR-1 Paste data'!$B:$B,'GSTR-1'!$B167)</f>
        <v>0</v>
      </c>
      <c r="O167" s="106">
        <f>SUMIFS('GSTR-1 Paste data'!R:R,'GSTR-1 Paste data'!$A:$A,$A167,'GSTR-1 Paste data'!$B:$B,'GSTR-1'!$B167)</f>
        <v>0</v>
      </c>
      <c r="P167" s="106">
        <f>SUMIFS('GSTR-1 Paste data'!S:S,'GSTR-1 Paste data'!$A:$A,$A167,'GSTR-1 Paste data'!$B:$B,'GSTR-1'!$B167)</f>
        <v>0</v>
      </c>
      <c r="Q167" s="106">
        <f>SUMIFS('GSTR-1 Paste data'!T:T,'GSTR-1 Paste data'!$A:$A,$A167,'GSTR-1 Paste data'!$B:$B,'GSTR-1'!$B167)</f>
        <v>0</v>
      </c>
      <c r="R167" s="106">
        <f>SUMIFS('GSTR-1 Paste data'!U:U,'GSTR-1 Paste data'!$A:$A,$A167,'GSTR-1 Paste data'!$B:$B,'GSTR-1'!$B167)</f>
        <v>0</v>
      </c>
      <c r="S167" s="106">
        <f>SUMIFS('GSTR-1 Paste data'!V:V,'GSTR-1 Paste data'!$A:$A,$A167,'GSTR-1 Paste data'!$B:$B,'GSTR-1'!$B167)</f>
        <v>0</v>
      </c>
      <c r="T167" s="106">
        <f>SUMIFS('GSTR-1 Paste data'!W:W,'GSTR-1 Paste data'!$A:$A,$A167,'GSTR-1 Paste data'!$B:$B,'GSTR-1'!$B167)</f>
        <v>0</v>
      </c>
      <c r="U167" s="106">
        <f>SUMIFS('GSTR-1 Paste data'!X:X,'GSTR-1 Paste data'!$A:$A,$A167,'GSTR-1 Paste data'!$B:$B,'GSTR-1'!$B167)</f>
        <v>0</v>
      </c>
      <c r="V167" s="106">
        <f>SUMIFS('GSTR-1 Paste data'!Y:Y,'GSTR-1 Paste data'!$A:$A,$A167,'GSTR-1 Paste data'!$B:$B,'GSTR-1'!$B167)</f>
        <v>0</v>
      </c>
      <c r="W167" s="106">
        <f>SUMIFS('GSTR-1 Paste data'!Z:Z,'GSTR-1 Paste data'!$A:$A,$A167,'GSTR-1 Paste data'!$B:$B,'GSTR-1'!$B167)</f>
        <v>0</v>
      </c>
      <c r="X167" s="130">
        <f>ROUND(SUM(C167:K167),2)</f>
        <v>0</v>
      </c>
      <c r="Y167" s="130">
        <f>ROUND(SUM(L167:W167),2)</f>
        <v>0</v>
      </c>
      <c r="Z167" s="130">
        <f>ROUND(SUM(C167:W167),2)</f>
        <v>0</v>
      </c>
    </row>
    <row r="168" spans="1:26" s="14" customFormat="1" ht="15.75" hidden="1" thickBot="1" x14ac:dyDescent="0.35">
      <c r="A168" s="259" t="str">
        <f>A167</f>
        <v>B2B Debit Notes Amendments</v>
      </c>
      <c r="B168" s="115" t="s">
        <v>18</v>
      </c>
      <c r="C168" s="26">
        <f>SUMIFS('GSTR-1 Paste data'!F:F,'GSTR-1 Paste data'!$A:$A,$A168,'GSTR-1 Paste data'!$B:$B,'GSTR-1'!$B168)</f>
        <v>0</v>
      </c>
      <c r="D168" s="26">
        <f>SUMIFS('GSTR-1 Paste data'!G:G,'GSTR-1 Paste data'!$A:$A,$A168,'GSTR-1 Paste data'!$B:$B,'GSTR-1'!$B168)</f>
        <v>0</v>
      </c>
      <c r="E168" s="26">
        <f>SUMIFS('GSTR-1 Paste data'!H:H,'GSTR-1 Paste data'!$A:$A,$A168,'GSTR-1 Paste data'!$B:$B,'GSTR-1'!$B168)</f>
        <v>0</v>
      </c>
      <c r="F168" s="26">
        <f>SUMIFS('GSTR-1 Paste data'!I:I,'GSTR-1 Paste data'!$A:$A,$A168,'GSTR-1 Paste data'!$B:$B,'GSTR-1'!$B168)</f>
        <v>0</v>
      </c>
      <c r="G168" s="26">
        <f>SUMIFS('GSTR-1 Paste data'!J:J,'GSTR-1 Paste data'!$A:$A,$A168,'GSTR-1 Paste data'!$B:$B,'GSTR-1'!$B168)</f>
        <v>0</v>
      </c>
      <c r="H168" s="26">
        <f>SUMIFS('GSTR-1 Paste data'!K:K,'GSTR-1 Paste data'!$A:$A,$A168,'GSTR-1 Paste data'!$B:$B,'GSTR-1'!$B168)</f>
        <v>0</v>
      </c>
      <c r="I168" s="26">
        <f>SUMIFS('GSTR-1 Paste data'!L:L,'GSTR-1 Paste data'!$A:$A,$A168,'GSTR-1 Paste data'!$B:$B,'GSTR-1'!$B168)</f>
        <v>0</v>
      </c>
      <c r="J168" s="26">
        <f>SUMIFS('GSTR-1 Paste data'!M:M,'GSTR-1 Paste data'!$A:$A,$A168,'GSTR-1 Paste data'!$B:$B,'GSTR-1'!$B168)</f>
        <v>0</v>
      </c>
      <c r="K168" s="103">
        <f>SUMIFS('GSTR-1 Paste data'!N:N,'GSTR-1 Paste data'!$A:$A,$A168,'GSTR-1 Paste data'!$B:$B,'GSTR-1'!$B168)</f>
        <v>0</v>
      </c>
      <c r="L168" s="103">
        <f>SUMIFS('GSTR-1 Paste data'!O:O,'GSTR-1 Paste data'!$A:$A,$A168,'GSTR-1 Paste data'!$B:$B,'GSTR-1'!$B168)</f>
        <v>0</v>
      </c>
      <c r="M168" s="103">
        <f>SUMIFS('GSTR-1 Paste data'!P:P,'GSTR-1 Paste data'!$A:$A,$A168,'GSTR-1 Paste data'!$B:$B,'GSTR-1'!$B168)</f>
        <v>0</v>
      </c>
      <c r="N168" s="103">
        <f>SUMIFS('GSTR-1 Paste data'!Q:Q,'GSTR-1 Paste data'!$A:$A,$A168,'GSTR-1 Paste data'!$B:$B,'GSTR-1'!$B168)</f>
        <v>0</v>
      </c>
      <c r="O168" s="103">
        <f>SUMIFS('GSTR-1 Paste data'!R:R,'GSTR-1 Paste data'!$A:$A,$A168,'GSTR-1 Paste data'!$B:$B,'GSTR-1'!$B168)</f>
        <v>0</v>
      </c>
      <c r="P168" s="103">
        <f>SUMIFS('GSTR-1 Paste data'!S:S,'GSTR-1 Paste data'!$A:$A,$A168,'GSTR-1 Paste data'!$B:$B,'GSTR-1'!$B168)</f>
        <v>0</v>
      </c>
      <c r="Q168" s="103">
        <f>SUMIFS('GSTR-1 Paste data'!T:T,'GSTR-1 Paste data'!$A:$A,$A168,'GSTR-1 Paste data'!$B:$B,'GSTR-1'!$B168)</f>
        <v>0</v>
      </c>
      <c r="R168" s="103">
        <f>SUMIFS('GSTR-1 Paste data'!U:U,'GSTR-1 Paste data'!$A:$A,$A168,'GSTR-1 Paste data'!$B:$B,'GSTR-1'!$B168)</f>
        <v>0</v>
      </c>
      <c r="S168" s="103">
        <f>SUMIFS('GSTR-1 Paste data'!V:V,'GSTR-1 Paste data'!$A:$A,$A168,'GSTR-1 Paste data'!$B:$B,'GSTR-1'!$B168)</f>
        <v>0</v>
      </c>
      <c r="T168" s="103">
        <f>SUMIFS('GSTR-1 Paste data'!W:W,'GSTR-1 Paste data'!$A:$A,$A168,'GSTR-1 Paste data'!$B:$B,'GSTR-1'!$B168)</f>
        <v>0</v>
      </c>
      <c r="U168" s="103">
        <f>SUMIFS('GSTR-1 Paste data'!X:X,'GSTR-1 Paste data'!$A:$A,$A168,'GSTR-1 Paste data'!$B:$B,'GSTR-1'!$B168)</f>
        <v>0</v>
      </c>
      <c r="V168" s="103">
        <f>SUMIFS('GSTR-1 Paste data'!Y:Y,'GSTR-1 Paste data'!$A:$A,$A168,'GSTR-1 Paste data'!$B:$B,'GSTR-1'!$B168)</f>
        <v>0</v>
      </c>
      <c r="W168" s="103">
        <f>SUMIFS('GSTR-1 Paste data'!Z:Z,'GSTR-1 Paste data'!$A:$A,$A168,'GSTR-1 Paste data'!$B:$B,'GSTR-1'!$B168)</f>
        <v>0</v>
      </c>
      <c r="X168" s="130">
        <f>ROUND(SUM(C168:K168),2)</f>
        <v>0</v>
      </c>
      <c r="Y168" s="130">
        <f>ROUND(SUM(L168:W168),2)</f>
        <v>0</v>
      </c>
      <c r="Z168" s="130">
        <f>ROUND(SUM(C168:W168),2)</f>
        <v>0</v>
      </c>
    </row>
    <row r="169" spans="1:26" s="14" customFormat="1" ht="15.75" hidden="1" thickBot="1" x14ac:dyDescent="0.35">
      <c r="A169" s="259" t="str">
        <f>A168</f>
        <v>B2B Debit Notes Amendments</v>
      </c>
      <c r="B169" s="115" t="s">
        <v>19</v>
      </c>
      <c r="C169" s="26">
        <f>SUMIFS('GSTR-1 Paste data'!F:F,'GSTR-1 Paste data'!$A:$A,$A169,'GSTR-1 Paste data'!$B:$B,'GSTR-1'!$B169)</f>
        <v>0</v>
      </c>
      <c r="D169" s="26">
        <f>SUMIFS('GSTR-1 Paste data'!G:G,'GSTR-1 Paste data'!$A:$A,$A169,'GSTR-1 Paste data'!$B:$B,'GSTR-1'!$B169)</f>
        <v>0</v>
      </c>
      <c r="E169" s="26">
        <f>SUMIFS('GSTR-1 Paste data'!H:H,'GSTR-1 Paste data'!$A:$A,$A169,'GSTR-1 Paste data'!$B:$B,'GSTR-1'!$B169)</f>
        <v>0</v>
      </c>
      <c r="F169" s="26">
        <f>SUMIFS('GSTR-1 Paste data'!I:I,'GSTR-1 Paste data'!$A:$A,$A169,'GSTR-1 Paste data'!$B:$B,'GSTR-1'!$B169)</f>
        <v>0</v>
      </c>
      <c r="G169" s="26">
        <f>SUMIFS('GSTR-1 Paste data'!J:J,'GSTR-1 Paste data'!$A:$A,$A169,'GSTR-1 Paste data'!$B:$B,'GSTR-1'!$B169)</f>
        <v>0</v>
      </c>
      <c r="H169" s="26">
        <f>SUMIFS('GSTR-1 Paste data'!K:K,'GSTR-1 Paste data'!$A:$A,$A169,'GSTR-1 Paste data'!$B:$B,'GSTR-1'!$B169)</f>
        <v>0</v>
      </c>
      <c r="I169" s="26">
        <f>SUMIFS('GSTR-1 Paste data'!L:L,'GSTR-1 Paste data'!$A:$A,$A169,'GSTR-1 Paste data'!$B:$B,'GSTR-1'!$B169)</f>
        <v>0</v>
      </c>
      <c r="J169" s="26">
        <f>SUMIFS('GSTR-1 Paste data'!M:M,'GSTR-1 Paste data'!$A:$A,$A169,'GSTR-1 Paste data'!$B:$B,'GSTR-1'!$B169)</f>
        <v>0</v>
      </c>
      <c r="K169" s="103">
        <f>SUMIFS('GSTR-1 Paste data'!N:N,'GSTR-1 Paste data'!$A:$A,$A169,'GSTR-1 Paste data'!$B:$B,'GSTR-1'!$B169)</f>
        <v>0</v>
      </c>
      <c r="L169" s="103">
        <f>SUMIFS('GSTR-1 Paste data'!O:O,'GSTR-1 Paste data'!$A:$A,$A169,'GSTR-1 Paste data'!$B:$B,'GSTR-1'!$B169)</f>
        <v>0</v>
      </c>
      <c r="M169" s="103">
        <f>SUMIFS('GSTR-1 Paste data'!P:P,'GSTR-1 Paste data'!$A:$A,$A169,'GSTR-1 Paste data'!$B:$B,'GSTR-1'!$B169)</f>
        <v>0</v>
      </c>
      <c r="N169" s="103">
        <f>SUMIFS('GSTR-1 Paste data'!Q:Q,'GSTR-1 Paste data'!$A:$A,$A169,'GSTR-1 Paste data'!$B:$B,'GSTR-1'!$B169)</f>
        <v>0</v>
      </c>
      <c r="O169" s="103">
        <f>SUMIFS('GSTR-1 Paste data'!R:R,'GSTR-1 Paste data'!$A:$A,$A169,'GSTR-1 Paste data'!$B:$B,'GSTR-1'!$B169)</f>
        <v>0</v>
      </c>
      <c r="P169" s="103">
        <f>SUMIFS('GSTR-1 Paste data'!S:S,'GSTR-1 Paste data'!$A:$A,$A169,'GSTR-1 Paste data'!$B:$B,'GSTR-1'!$B169)</f>
        <v>0</v>
      </c>
      <c r="Q169" s="103">
        <f>SUMIFS('GSTR-1 Paste data'!T:T,'GSTR-1 Paste data'!$A:$A,$A169,'GSTR-1 Paste data'!$B:$B,'GSTR-1'!$B169)</f>
        <v>0</v>
      </c>
      <c r="R169" s="103">
        <f>SUMIFS('GSTR-1 Paste data'!U:U,'GSTR-1 Paste data'!$A:$A,$A169,'GSTR-1 Paste data'!$B:$B,'GSTR-1'!$B169)</f>
        <v>0</v>
      </c>
      <c r="S169" s="103">
        <f>SUMIFS('GSTR-1 Paste data'!V:V,'GSTR-1 Paste data'!$A:$A,$A169,'GSTR-1 Paste data'!$B:$B,'GSTR-1'!$B169)</f>
        <v>0</v>
      </c>
      <c r="T169" s="103">
        <f>SUMIFS('GSTR-1 Paste data'!W:W,'GSTR-1 Paste data'!$A:$A,$A169,'GSTR-1 Paste data'!$B:$B,'GSTR-1'!$B169)</f>
        <v>0</v>
      </c>
      <c r="U169" s="103">
        <f>SUMIFS('GSTR-1 Paste data'!X:X,'GSTR-1 Paste data'!$A:$A,$A169,'GSTR-1 Paste data'!$B:$B,'GSTR-1'!$B169)</f>
        <v>0</v>
      </c>
      <c r="V169" s="103">
        <f>SUMIFS('GSTR-1 Paste data'!Y:Y,'GSTR-1 Paste data'!$A:$A,$A169,'GSTR-1 Paste data'!$B:$B,'GSTR-1'!$B169)</f>
        <v>0</v>
      </c>
      <c r="W169" s="103">
        <f>SUMIFS('GSTR-1 Paste data'!Z:Z,'GSTR-1 Paste data'!$A:$A,$A169,'GSTR-1 Paste data'!$B:$B,'GSTR-1'!$B169)</f>
        <v>0</v>
      </c>
      <c r="X169" s="130">
        <f>ROUND(SUM(C169:K169),2)</f>
        <v>0</v>
      </c>
      <c r="Y169" s="130">
        <f>ROUND(SUM(L169:W169),2)</f>
        <v>0</v>
      </c>
      <c r="Z169" s="130">
        <f>ROUND(SUM(C169:W169),2)</f>
        <v>0</v>
      </c>
    </row>
    <row r="170" spans="1:26" s="14" customFormat="1" ht="15.75" hidden="1" thickBot="1" x14ac:dyDescent="0.35">
      <c r="A170" s="259" t="str">
        <f>A169</f>
        <v>B2B Debit Notes Amendments</v>
      </c>
      <c r="B170" s="115" t="s">
        <v>20</v>
      </c>
      <c r="C170" s="26">
        <f>SUMIFS('GSTR-1 Paste data'!F:F,'GSTR-1 Paste data'!$A:$A,$A170,'GSTR-1 Paste data'!$B:$B,'GSTR-1'!$B170)</f>
        <v>0</v>
      </c>
      <c r="D170" s="26">
        <f>SUMIFS('GSTR-1 Paste data'!G:G,'GSTR-1 Paste data'!$A:$A,$A170,'GSTR-1 Paste data'!$B:$B,'GSTR-1'!$B170)</f>
        <v>0</v>
      </c>
      <c r="E170" s="26">
        <f>SUMIFS('GSTR-1 Paste data'!H:H,'GSTR-1 Paste data'!$A:$A,$A170,'GSTR-1 Paste data'!$B:$B,'GSTR-1'!$B170)</f>
        <v>0</v>
      </c>
      <c r="F170" s="26">
        <f>SUMIFS('GSTR-1 Paste data'!I:I,'GSTR-1 Paste data'!$A:$A,$A170,'GSTR-1 Paste data'!$B:$B,'GSTR-1'!$B170)</f>
        <v>0</v>
      </c>
      <c r="G170" s="26">
        <f>SUMIFS('GSTR-1 Paste data'!J:J,'GSTR-1 Paste data'!$A:$A,$A170,'GSTR-1 Paste data'!$B:$B,'GSTR-1'!$B170)</f>
        <v>0</v>
      </c>
      <c r="H170" s="26">
        <f>SUMIFS('GSTR-1 Paste data'!K:K,'GSTR-1 Paste data'!$A:$A,$A170,'GSTR-1 Paste data'!$B:$B,'GSTR-1'!$B170)</f>
        <v>0</v>
      </c>
      <c r="I170" s="26">
        <f>SUMIFS('GSTR-1 Paste data'!L:L,'GSTR-1 Paste data'!$A:$A,$A170,'GSTR-1 Paste data'!$B:$B,'GSTR-1'!$B170)</f>
        <v>0</v>
      </c>
      <c r="J170" s="26">
        <f>SUMIFS('GSTR-1 Paste data'!M:M,'GSTR-1 Paste data'!$A:$A,$A170,'GSTR-1 Paste data'!$B:$B,'GSTR-1'!$B170)</f>
        <v>0</v>
      </c>
      <c r="K170" s="103">
        <f>SUMIFS('GSTR-1 Paste data'!N:N,'GSTR-1 Paste data'!$A:$A,$A170,'GSTR-1 Paste data'!$B:$B,'GSTR-1'!$B170)</f>
        <v>0</v>
      </c>
      <c r="L170" s="103">
        <f>SUMIFS('GSTR-1 Paste data'!O:O,'GSTR-1 Paste data'!$A:$A,$A170,'GSTR-1 Paste data'!$B:$B,'GSTR-1'!$B170)</f>
        <v>0</v>
      </c>
      <c r="M170" s="103">
        <f>SUMIFS('GSTR-1 Paste data'!P:P,'GSTR-1 Paste data'!$A:$A,$A170,'GSTR-1 Paste data'!$B:$B,'GSTR-1'!$B170)</f>
        <v>0</v>
      </c>
      <c r="N170" s="103">
        <f>SUMIFS('GSTR-1 Paste data'!Q:Q,'GSTR-1 Paste data'!$A:$A,$A170,'GSTR-1 Paste data'!$B:$B,'GSTR-1'!$B170)</f>
        <v>0</v>
      </c>
      <c r="O170" s="103">
        <f>SUMIFS('GSTR-1 Paste data'!R:R,'GSTR-1 Paste data'!$A:$A,$A170,'GSTR-1 Paste data'!$B:$B,'GSTR-1'!$B170)</f>
        <v>0</v>
      </c>
      <c r="P170" s="103">
        <f>SUMIFS('GSTR-1 Paste data'!S:S,'GSTR-1 Paste data'!$A:$A,$A170,'GSTR-1 Paste data'!$B:$B,'GSTR-1'!$B170)</f>
        <v>0</v>
      </c>
      <c r="Q170" s="103">
        <f>SUMIFS('GSTR-1 Paste data'!T:T,'GSTR-1 Paste data'!$A:$A,$A170,'GSTR-1 Paste data'!$B:$B,'GSTR-1'!$B170)</f>
        <v>0</v>
      </c>
      <c r="R170" s="103">
        <f>SUMIFS('GSTR-1 Paste data'!U:U,'GSTR-1 Paste data'!$A:$A,$A170,'GSTR-1 Paste data'!$B:$B,'GSTR-1'!$B170)</f>
        <v>0</v>
      </c>
      <c r="S170" s="103">
        <f>SUMIFS('GSTR-1 Paste data'!V:V,'GSTR-1 Paste data'!$A:$A,$A170,'GSTR-1 Paste data'!$B:$B,'GSTR-1'!$B170)</f>
        <v>0</v>
      </c>
      <c r="T170" s="103">
        <f>SUMIFS('GSTR-1 Paste data'!W:W,'GSTR-1 Paste data'!$A:$A,$A170,'GSTR-1 Paste data'!$B:$B,'GSTR-1'!$B170)</f>
        <v>0</v>
      </c>
      <c r="U170" s="103">
        <f>SUMIFS('GSTR-1 Paste data'!X:X,'GSTR-1 Paste data'!$A:$A,$A170,'GSTR-1 Paste data'!$B:$B,'GSTR-1'!$B170)</f>
        <v>0</v>
      </c>
      <c r="V170" s="103">
        <f>SUMIFS('GSTR-1 Paste data'!Y:Y,'GSTR-1 Paste data'!$A:$A,$A170,'GSTR-1 Paste data'!$B:$B,'GSTR-1'!$B170)</f>
        <v>0</v>
      </c>
      <c r="W170" s="103">
        <f>SUMIFS('GSTR-1 Paste data'!Z:Z,'GSTR-1 Paste data'!$A:$A,$A170,'GSTR-1 Paste data'!$B:$B,'GSTR-1'!$B170)</f>
        <v>0</v>
      </c>
      <c r="X170" s="130">
        <f>ROUND(SUM(C170:K170),2)</f>
        <v>0</v>
      </c>
      <c r="Y170" s="130">
        <f>ROUND(SUM(L170:W170),2)</f>
        <v>0</v>
      </c>
      <c r="Z170" s="130">
        <f>ROUND(SUM(C170:W170),2)</f>
        <v>0</v>
      </c>
    </row>
    <row r="171" spans="1:26" s="14" customFormat="1" ht="15.75" hidden="1" thickBot="1" x14ac:dyDescent="0.35">
      <c r="A171" s="259" t="str">
        <f>A170</f>
        <v>B2B Debit Notes Amendments</v>
      </c>
      <c r="B171" s="119" t="s">
        <v>36</v>
      </c>
      <c r="C171" s="120">
        <f>SUMIFS('GSTR-1 Paste data'!F:F,'GSTR-1 Paste data'!$A:$A,$A171,'GSTR-1 Paste data'!$B:$B,'GSTR-1'!$B171)</f>
        <v>0</v>
      </c>
      <c r="D171" s="120">
        <f>SUMIFS('GSTR-1 Paste data'!G:G,'GSTR-1 Paste data'!$A:$A,$A171,'GSTR-1 Paste data'!$B:$B,'GSTR-1'!$B171)</f>
        <v>0</v>
      </c>
      <c r="E171" s="120">
        <f>SUMIFS('GSTR-1 Paste data'!H:H,'GSTR-1 Paste data'!$A:$A,$A171,'GSTR-1 Paste data'!$B:$B,'GSTR-1'!$B171)</f>
        <v>0</v>
      </c>
      <c r="F171" s="120">
        <f>SUMIFS('GSTR-1 Paste data'!I:I,'GSTR-1 Paste data'!$A:$A,$A171,'GSTR-1 Paste data'!$B:$B,'GSTR-1'!$B171)</f>
        <v>0</v>
      </c>
      <c r="G171" s="120">
        <f>SUMIFS('GSTR-1 Paste data'!J:J,'GSTR-1 Paste data'!$A:$A,$A171,'GSTR-1 Paste data'!$B:$B,'GSTR-1'!$B171)</f>
        <v>0</v>
      </c>
      <c r="H171" s="120">
        <f>SUMIFS('GSTR-1 Paste data'!K:K,'GSTR-1 Paste data'!$A:$A,$A171,'GSTR-1 Paste data'!$B:$B,'GSTR-1'!$B171)</f>
        <v>0</v>
      </c>
      <c r="I171" s="120">
        <f>SUMIFS('GSTR-1 Paste data'!L:L,'GSTR-1 Paste data'!$A:$A,$A171,'GSTR-1 Paste data'!$B:$B,'GSTR-1'!$B171)</f>
        <v>0</v>
      </c>
      <c r="J171" s="120">
        <f>SUMIFS('GSTR-1 Paste data'!M:M,'GSTR-1 Paste data'!$A:$A,$A171,'GSTR-1 Paste data'!$B:$B,'GSTR-1'!$B171)</f>
        <v>0</v>
      </c>
      <c r="K171" s="121">
        <f>SUMIFS('GSTR-1 Paste data'!N:N,'GSTR-1 Paste data'!$A:$A,$A171,'GSTR-1 Paste data'!$B:$B,'GSTR-1'!$B171)</f>
        <v>0</v>
      </c>
      <c r="L171" s="121">
        <f>SUMIFS('GSTR-1 Paste data'!O:O,'GSTR-1 Paste data'!$A:$A,$A171,'GSTR-1 Paste data'!$B:$B,'GSTR-1'!$B171)</f>
        <v>0</v>
      </c>
      <c r="M171" s="121">
        <f>SUMIFS('GSTR-1 Paste data'!P:P,'GSTR-1 Paste data'!$A:$A,$A171,'GSTR-1 Paste data'!$B:$B,'GSTR-1'!$B171)</f>
        <v>0</v>
      </c>
      <c r="N171" s="121">
        <f>SUMIFS('GSTR-1 Paste data'!Q:Q,'GSTR-1 Paste data'!$A:$A,$A171,'GSTR-1 Paste data'!$B:$B,'GSTR-1'!$B171)</f>
        <v>0</v>
      </c>
      <c r="O171" s="121">
        <f>SUMIFS('GSTR-1 Paste data'!R:R,'GSTR-1 Paste data'!$A:$A,$A171,'GSTR-1 Paste data'!$B:$B,'GSTR-1'!$B171)</f>
        <v>0</v>
      </c>
      <c r="P171" s="121">
        <f>SUMIFS('GSTR-1 Paste data'!S:S,'GSTR-1 Paste data'!$A:$A,$A171,'GSTR-1 Paste data'!$B:$B,'GSTR-1'!$B171)</f>
        <v>0</v>
      </c>
      <c r="Q171" s="121">
        <f>SUMIFS('GSTR-1 Paste data'!T:T,'GSTR-1 Paste data'!$A:$A,$A171,'GSTR-1 Paste data'!$B:$B,'GSTR-1'!$B171)</f>
        <v>0</v>
      </c>
      <c r="R171" s="121">
        <f>SUMIFS('GSTR-1 Paste data'!U:U,'GSTR-1 Paste data'!$A:$A,$A171,'GSTR-1 Paste data'!$B:$B,'GSTR-1'!$B171)</f>
        <v>0</v>
      </c>
      <c r="S171" s="121">
        <f>SUMIFS('GSTR-1 Paste data'!V:V,'GSTR-1 Paste data'!$A:$A,$A171,'GSTR-1 Paste data'!$B:$B,'GSTR-1'!$B171)</f>
        <v>0</v>
      </c>
      <c r="T171" s="121">
        <f>SUMIFS('GSTR-1 Paste data'!W:W,'GSTR-1 Paste data'!$A:$A,$A171,'GSTR-1 Paste data'!$B:$B,'GSTR-1'!$B171)</f>
        <v>0</v>
      </c>
      <c r="U171" s="121">
        <f>SUMIFS('GSTR-1 Paste data'!X:X,'GSTR-1 Paste data'!$A:$A,$A171,'GSTR-1 Paste data'!$B:$B,'GSTR-1'!$B171)</f>
        <v>0</v>
      </c>
      <c r="V171" s="121">
        <f>SUMIFS('GSTR-1 Paste data'!Y:Y,'GSTR-1 Paste data'!$A:$A,$A171,'GSTR-1 Paste data'!$B:$B,'GSTR-1'!$B171)</f>
        <v>0</v>
      </c>
      <c r="W171" s="121">
        <f>SUMIFS('GSTR-1 Paste data'!Z:Z,'GSTR-1 Paste data'!$A:$A,$A171,'GSTR-1 Paste data'!$B:$B,'GSTR-1'!$B171)</f>
        <v>0</v>
      </c>
      <c r="X171" s="133">
        <f>ROUND(SUM(C171:K171),2)</f>
        <v>0</v>
      </c>
      <c r="Y171" s="133">
        <f>ROUND(SUM(L171:W171),2)</f>
        <v>0</v>
      </c>
      <c r="Z171" s="133">
        <f>ROUND(SUM(C171:W171),2)</f>
        <v>0</v>
      </c>
    </row>
    <row r="172" spans="1:26" s="14" customFormat="1" ht="15.75" hidden="1" thickBot="1" x14ac:dyDescent="0.35">
      <c r="A172" s="259"/>
      <c r="B172" s="119"/>
      <c r="C172" s="120"/>
      <c r="D172" s="120"/>
      <c r="E172" s="120"/>
      <c r="F172" s="120"/>
      <c r="G172" s="120"/>
      <c r="H172" s="120"/>
      <c r="I172" s="120"/>
      <c r="J172" s="120"/>
      <c r="K172" s="121"/>
      <c r="L172" s="121"/>
      <c r="M172" s="121"/>
      <c r="N172" s="121"/>
      <c r="O172" s="121"/>
      <c r="P172" s="121"/>
      <c r="Q172" s="121"/>
      <c r="R172" s="121"/>
      <c r="S172" s="121"/>
      <c r="T172" s="121"/>
      <c r="U172" s="121"/>
      <c r="V172" s="121"/>
      <c r="W172" s="121"/>
      <c r="X172" s="158"/>
      <c r="Y172" s="158"/>
      <c r="Z172" s="158"/>
    </row>
    <row r="173" spans="1:26" s="14" customFormat="1" ht="15.75" hidden="1" thickBot="1" x14ac:dyDescent="0.3">
      <c r="A173" s="259" t="str">
        <f>B173</f>
        <v>SEZ with tax payment Debit Notes</v>
      </c>
      <c r="B173" s="112" t="s">
        <v>352</v>
      </c>
      <c r="C173" s="113"/>
      <c r="D173" s="113"/>
      <c r="E173" s="113"/>
      <c r="F173" s="113"/>
      <c r="G173" s="113"/>
      <c r="H173" s="113"/>
      <c r="I173" s="113"/>
      <c r="J173" s="113"/>
      <c r="K173" s="113"/>
      <c r="L173" s="113"/>
      <c r="M173" s="113"/>
      <c r="N173" s="113"/>
      <c r="O173" s="113"/>
      <c r="P173" s="113"/>
      <c r="Q173" s="113"/>
      <c r="R173" s="113"/>
      <c r="S173" s="113"/>
      <c r="T173" s="113"/>
      <c r="U173" s="113"/>
      <c r="V173" s="113"/>
      <c r="W173" s="113"/>
      <c r="X173" s="224"/>
      <c r="Y173" s="224"/>
      <c r="Z173" s="224"/>
    </row>
    <row r="174" spans="1:26" s="27" customFormat="1" ht="16.5" hidden="1" thickBot="1" x14ac:dyDescent="0.35">
      <c r="A174" s="259" t="str">
        <f>A173</f>
        <v>SEZ with tax payment Debit Notes</v>
      </c>
      <c r="B174" s="208" t="s">
        <v>17</v>
      </c>
      <c r="C174" s="210">
        <f>SUMIFS('GSTR-1 Paste data'!F:F,'GSTR-1 Paste data'!$A:$A,$A174,'GSTR-1 Paste data'!$B:$B,'GSTR-1'!$B174)</f>
        <v>0</v>
      </c>
      <c r="D174" s="210">
        <f>SUMIFS('GSTR-1 Paste data'!G:G,'GSTR-1 Paste data'!$A:$A,$A174,'GSTR-1 Paste data'!$B:$B,'GSTR-1'!$B174)</f>
        <v>0</v>
      </c>
      <c r="E174" s="210">
        <f>SUMIFS('GSTR-1 Paste data'!H:H,'GSTR-1 Paste data'!$A:$A,$A174,'GSTR-1 Paste data'!$B:$B,'GSTR-1'!$B174)</f>
        <v>0</v>
      </c>
      <c r="F174" s="210">
        <f>SUMIFS('GSTR-1 Paste data'!I:I,'GSTR-1 Paste data'!$A:$A,$A174,'GSTR-1 Paste data'!$B:$B,'GSTR-1'!$B174)</f>
        <v>0</v>
      </c>
      <c r="G174" s="210">
        <f>SUMIFS('GSTR-1 Paste data'!J:J,'GSTR-1 Paste data'!$A:$A,$A174,'GSTR-1 Paste data'!$B:$B,'GSTR-1'!$B174)</f>
        <v>0</v>
      </c>
      <c r="H174" s="210">
        <f>SUMIFS('GSTR-1 Paste data'!K:K,'GSTR-1 Paste data'!$A:$A,$A174,'GSTR-1 Paste data'!$B:$B,'GSTR-1'!$B174)</f>
        <v>0</v>
      </c>
      <c r="I174" s="210">
        <f>SUMIFS('GSTR-1 Paste data'!L:L,'GSTR-1 Paste data'!$A:$A,$A174,'GSTR-1 Paste data'!$B:$B,'GSTR-1'!$B174)</f>
        <v>0</v>
      </c>
      <c r="J174" s="210">
        <f>SUMIFS('GSTR-1 Paste data'!M:M,'GSTR-1 Paste data'!$A:$A,$A174,'GSTR-1 Paste data'!$B:$B,'GSTR-1'!$B174)</f>
        <v>0</v>
      </c>
      <c r="K174" s="210">
        <f>SUMIFS('GSTR-1 Paste data'!N:N,'GSTR-1 Paste data'!$A:$A,$A174,'GSTR-1 Paste data'!$B:$B,'GSTR-1'!$B174)</f>
        <v>0</v>
      </c>
      <c r="L174" s="210">
        <f>SUMIFS('GSTR-1 Paste data'!O:O,'GSTR-1 Paste data'!$A:$A,$A174,'GSTR-1 Paste data'!$B:$B,'GSTR-1'!$B174)</f>
        <v>0</v>
      </c>
      <c r="M174" s="210">
        <f>SUMIFS('GSTR-1 Paste data'!P:P,'GSTR-1 Paste data'!$A:$A,$A174,'GSTR-1 Paste data'!$B:$B,'GSTR-1'!$B174)</f>
        <v>0</v>
      </c>
      <c r="N174" s="210">
        <f>SUMIFS('GSTR-1 Paste data'!Q:Q,'GSTR-1 Paste data'!$A:$A,$A174,'GSTR-1 Paste data'!$B:$B,'GSTR-1'!$B174)</f>
        <v>0</v>
      </c>
      <c r="O174" s="210">
        <f>SUMIFS('GSTR-1 Paste data'!R:R,'GSTR-1 Paste data'!$A:$A,$A174,'GSTR-1 Paste data'!$B:$B,'GSTR-1'!$B174)</f>
        <v>0</v>
      </c>
      <c r="P174" s="210">
        <f>SUMIFS('GSTR-1 Paste data'!S:S,'GSTR-1 Paste data'!$A:$A,$A174,'GSTR-1 Paste data'!$B:$B,'GSTR-1'!$B174)</f>
        <v>0</v>
      </c>
      <c r="Q174" s="210">
        <f>SUMIFS('GSTR-1 Paste data'!T:T,'GSTR-1 Paste data'!$A:$A,$A174,'GSTR-1 Paste data'!$B:$B,'GSTR-1'!$B174)</f>
        <v>0</v>
      </c>
      <c r="R174" s="210">
        <f>SUMIFS('GSTR-1 Paste data'!U:U,'GSTR-1 Paste data'!$A:$A,$A174,'GSTR-1 Paste data'!$B:$B,'GSTR-1'!$B174)</f>
        <v>0</v>
      </c>
      <c r="S174" s="210">
        <f>SUMIFS('GSTR-1 Paste data'!V:V,'GSTR-1 Paste data'!$A:$A,$A174,'GSTR-1 Paste data'!$B:$B,'GSTR-1'!$B174)</f>
        <v>0</v>
      </c>
      <c r="T174" s="210">
        <f>SUMIFS('GSTR-1 Paste data'!W:W,'GSTR-1 Paste data'!$A:$A,$A174,'GSTR-1 Paste data'!$B:$B,'GSTR-1'!$B174)</f>
        <v>0</v>
      </c>
      <c r="U174" s="210">
        <f>SUMIFS('GSTR-1 Paste data'!X:X,'GSTR-1 Paste data'!$A:$A,$A174,'GSTR-1 Paste data'!$B:$B,'GSTR-1'!$B174)</f>
        <v>0</v>
      </c>
      <c r="V174" s="210">
        <f>SUMIFS('GSTR-1 Paste data'!Y:Y,'GSTR-1 Paste data'!$A:$A,$A174,'GSTR-1 Paste data'!$B:$B,'GSTR-1'!$B174)</f>
        <v>0</v>
      </c>
      <c r="W174" s="210">
        <f>SUMIFS('GSTR-1 Paste data'!Z:Z,'GSTR-1 Paste data'!$A:$A,$A174,'GSTR-1 Paste data'!$B:$B,'GSTR-1'!$B174)</f>
        <v>0</v>
      </c>
      <c r="X174" s="225">
        <f>ROUND(SUM(C174:K174),2)</f>
        <v>0</v>
      </c>
      <c r="Y174" s="225">
        <f>ROUND(SUM(L174:W174),2)</f>
        <v>0</v>
      </c>
      <c r="Z174" s="225">
        <f>ROUND(SUM(C174:W174),2)</f>
        <v>0</v>
      </c>
    </row>
    <row r="175" spans="1:26" s="27" customFormat="1" ht="16.5" hidden="1" thickBot="1" x14ac:dyDescent="0.35">
      <c r="A175" s="259" t="str">
        <f>A174</f>
        <v>SEZ with tax payment Debit Notes</v>
      </c>
      <c r="B175" s="208" t="s">
        <v>18</v>
      </c>
      <c r="C175" s="210">
        <f>SUMIFS('GSTR-1 Paste data'!F:F,'GSTR-1 Paste data'!$A:$A,$A175,'GSTR-1 Paste data'!$B:$B,'GSTR-1'!$B175)</f>
        <v>0</v>
      </c>
      <c r="D175" s="210">
        <f>SUMIFS('GSTR-1 Paste data'!G:G,'GSTR-1 Paste data'!$A:$A,$A175,'GSTR-1 Paste data'!$B:$B,'GSTR-1'!$B175)</f>
        <v>0</v>
      </c>
      <c r="E175" s="210">
        <f>SUMIFS('GSTR-1 Paste data'!H:H,'GSTR-1 Paste data'!$A:$A,$A175,'GSTR-1 Paste data'!$B:$B,'GSTR-1'!$B175)</f>
        <v>0</v>
      </c>
      <c r="F175" s="210">
        <f>SUMIFS('GSTR-1 Paste data'!I:I,'GSTR-1 Paste data'!$A:$A,$A175,'GSTR-1 Paste data'!$B:$B,'GSTR-1'!$B175)</f>
        <v>0</v>
      </c>
      <c r="G175" s="210">
        <f>SUMIFS('GSTR-1 Paste data'!J:J,'GSTR-1 Paste data'!$A:$A,$A175,'GSTR-1 Paste data'!$B:$B,'GSTR-1'!$B175)</f>
        <v>0</v>
      </c>
      <c r="H175" s="210">
        <f>SUMIFS('GSTR-1 Paste data'!K:K,'GSTR-1 Paste data'!$A:$A,$A175,'GSTR-1 Paste data'!$B:$B,'GSTR-1'!$B175)</f>
        <v>0</v>
      </c>
      <c r="I175" s="210">
        <f>SUMIFS('GSTR-1 Paste data'!L:L,'GSTR-1 Paste data'!$A:$A,$A175,'GSTR-1 Paste data'!$B:$B,'GSTR-1'!$B175)</f>
        <v>0</v>
      </c>
      <c r="J175" s="210">
        <f>SUMIFS('GSTR-1 Paste data'!M:M,'GSTR-1 Paste data'!$A:$A,$A175,'GSTR-1 Paste data'!$B:$B,'GSTR-1'!$B175)</f>
        <v>0</v>
      </c>
      <c r="K175" s="210">
        <f>SUMIFS('GSTR-1 Paste data'!N:N,'GSTR-1 Paste data'!$A:$A,$A175,'GSTR-1 Paste data'!$B:$B,'GSTR-1'!$B175)</f>
        <v>0</v>
      </c>
      <c r="L175" s="210">
        <f>SUMIFS('GSTR-1 Paste data'!O:O,'GSTR-1 Paste data'!$A:$A,$A175,'GSTR-1 Paste data'!$B:$B,'GSTR-1'!$B175)</f>
        <v>0</v>
      </c>
      <c r="M175" s="210">
        <f>SUMIFS('GSTR-1 Paste data'!P:P,'GSTR-1 Paste data'!$A:$A,$A175,'GSTR-1 Paste data'!$B:$B,'GSTR-1'!$B175)</f>
        <v>0</v>
      </c>
      <c r="N175" s="210">
        <f>SUMIFS('GSTR-1 Paste data'!Q:Q,'GSTR-1 Paste data'!$A:$A,$A175,'GSTR-1 Paste data'!$B:$B,'GSTR-1'!$B175)</f>
        <v>0</v>
      </c>
      <c r="O175" s="210">
        <f>SUMIFS('GSTR-1 Paste data'!R:R,'GSTR-1 Paste data'!$A:$A,$A175,'GSTR-1 Paste data'!$B:$B,'GSTR-1'!$B175)</f>
        <v>0</v>
      </c>
      <c r="P175" s="210">
        <f>SUMIFS('GSTR-1 Paste data'!S:S,'GSTR-1 Paste data'!$A:$A,$A175,'GSTR-1 Paste data'!$B:$B,'GSTR-1'!$B175)</f>
        <v>0</v>
      </c>
      <c r="Q175" s="210">
        <f>SUMIFS('GSTR-1 Paste data'!T:T,'GSTR-1 Paste data'!$A:$A,$A175,'GSTR-1 Paste data'!$B:$B,'GSTR-1'!$B175)</f>
        <v>0</v>
      </c>
      <c r="R175" s="210">
        <f>SUMIFS('GSTR-1 Paste data'!U:U,'GSTR-1 Paste data'!$A:$A,$A175,'GSTR-1 Paste data'!$B:$B,'GSTR-1'!$B175)</f>
        <v>0</v>
      </c>
      <c r="S175" s="210">
        <f>SUMIFS('GSTR-1 Paste data'!V:V,'GSTR-1 Paste data'!$A:$A,$A175,'GSTR-1 Paste data'!$B:$B,'GSTR-1'!$B175)</f>
        <v>0</v>
      </c>
      <c r="T175" s="210">
        <f>SUMIFS('GSTR-1 Paste data'!W:W,'GSTR-1 Paste data'!$A:$A,$A175,'GSTR-1 Paste data'!$B:$B,'GSTR-1'!$B175)</f>
        <v>0</v>
      </c>
      <c r="U175" s="210">
        <f>SUMIFS('GSTR-1 Paste data'!X:X,'GSTR-1 Paste data'!$A:$A,$A175,'GSTR-1 Paste data'!$B:$B,'GSTR-1'!$B175)</f>
        <v>0</v>
      </c>
      <c r="V175" s="210">
        <f>SUMIFS('GSTR-1 Paste data'!Y:Y,'GSTR-1 Paste data'!$A:$A,$A175,'GSTR-1 Paste data'!$B:$B,'GSTR-1'!$B175)</f>
        <v>0</v>
      </c>
      <c r="W175" s="210">
        <f>SUMIFS('GSTR-1 Paste data'!Z:Z,'GSTR-1 Paste data'!$A:$A,$A175,'GSTR-1 Paste data'!$B:$B,'GSTR-1'!$B175)</f>
        <v>0</v>
      </c>
      <c r="X175" s="225">
        <f>ROUND(SUM(C175:K175),2)</f>
        <v>0</v>
      </c>
      <c r="Y175" s="225">
        <f>ROUND(SUM(L175:W175),2)</f>
        <v>0</v>
      </c>
      <c r="Z175" s="225">
        <f>ROUND(SUM(C175:W175),2)</f>
        <v>0</v>
      </c>
    </row>
    <row r="176" spans="1:26" s="14" customFormat="1" ht="16.5" hidden="1" thickBot="1" x14ac:dyDescent="0.35">
      <c r="A176" s="260" t="str">
        <f>A175</f>
        <v>SEZ with tax payment Debit Notes</v>
      </c>
      <c r="B176" s="119" t="s">
        <v>36</v>
      </c>
      <c r="C176" s="211">
        <f>SUMIFS('GSTR-1 Paste data'!F:F,'GSTR-1 Paste data'!$A:$A,$A176,'GSTR-1 Paste data'!$B:$B,'GSTR-1'!$B176)</f>
        <v>0</v>
      </c>
      <c r="D176" s="211">
        <f>SUMIFS('GSTR-1 Paste data'!G:G,'GSTR-1 Paste data'!$A:$A,$A176,'GSTR-1 Paste data'!$B:$B,'GSTR-1'!$B176)</f>
        <v>0</v>
      </c>
      <c r="E176" s="211">
        <f>SUMIFS('GSTR-1 Paste data'!H:H,'GSTR-1 Paste data'!$A:$A,$A176,'GSTR-1 Paste data'!$B:$B,'GSTR-1'!$B176)</f>
        <v>0</v>
      </c>
      <c r="F176" s="211">
        <f>SUMIFS('GSTR-1 Paste data'!I:I,'GSTR-1 Paste data'!$A:$A,$A176,'GSTR-1 Paste data'!$B:$B,'GSTR-1'!$B176)</f>
        <v>0</v>
      </c>
      <c r="G176" s="211">
        <f>SUMIFS('GSTR-1 Paste data'!J:J,'GSTR-1 Paste data'!$A:$A,$A176,'GSTR-1 Paste data'!$B:$B,'GSTR-1'!$B176)</f>
        <v>0</v>
      </c>
      <c r="H176" s="211">
        <f>SUMIFS('GSTR-1 Paste data'!K:K,'GSTR-1 Paste data'!$A:$A,$A176,'GSTR-1 Paste data'!$B:$B,'GSTR-1'!$B176)</f>
        <v>0</v>
      </c>
      <c r="I176" s="211">
        <f>SUMIFS('GSTR-1 Paste data'!L:L,'GSTR-1 Paste data'!$A:$A,$A176,'GSTR-1 Paste data'!$B:$B,'GSTR-1'!$B176)</f>
        <v>0</v>
      </c>
      <c r="J176" s="211">
        <f>SUMIFS('GSTR-1 Paste data'!M:M,'GSTR-1 Paste data'!$A:$A,$A176,'GSTR-1 Paste data'!$B:$B,'GSTR-1'!$B176)</f>
        <v>0</v>
      </c>
      <c r="K176" s="211">
        <f>SUMIFS('GSTR-1 Paste data'!N:N,'GSTR-1 Paste data'!$A:$A,$A176,'GSTR-1 Paste data'!$B:$B,'GSTR-1'!$B176)</f>
        <v>0</v>
      </c>
      <c r="L176" s="211">
        <f>SUMIFS('GSTR-1 Paste data'!O:O,'GSTR-1 Paste data'!$A:$A,$A176,'GSTR-1 Paste data'!$B:$B,'GSTR-1'!$B176)</f>
        <v>0</v>
      </c>
      <c r="M176" s="211">
        <f>SUMIFS('GSTR-1 Paste data'!P:P,'GSTR-1 Paste data'!$A:$A,$A176,'GSTR-1 Paste data'!$B:$B,'GSTR-1'!$B176)</f>
        <v>0</v>
      </c>
      <c r="N176" s="211">
        <f>SUMIFS('GSTR-1 Paste data'!Q:Q,'GSTR-1 Paste data'!$A:$A,$A176,'GSTR-1 Paste data'!$B:$B,'GSTR-1'!$B176)</f>
        <v>0</v>
      </c>
      <c r="O176" s="211">
        <f>SUMIFS('GSTR-1 Paste data'!R:R,'GSTR-1 Paste data'!$A:$A,$A176,'GSTR-1 Paste data'!$B:$B,'GSTR-1'!$B176)</f>
        <v>0</v>
      </c>
      <c r="P176" s="211">
        <f>SUMIFS('GSTR-1 Paste data'!S:S,'GSTR-1 Paste data'!$A:$A,$A176,'GSTR-1 Paste data'!$B:$B,'GSTR-1'!$B176)</f>
        <v>0</v>
      </c>
      <c r="Q176" s="211">
        <f>SUMIFS('GSTR-1 Paste data'!T:T,'GSTR-1 Paste data'!$A:$A,$A176,'GSTR-1 Paste data'!$B:$B,'GSTR-1'!$B176)</f>
        <v>0</v>
      </c>
      <c r="R176" s="211">
        <f>SUMIFS('GSTR-1 Paste data'!U:U,'GSTR-1 Paste data'!$A:$A,$A176,'GSTR-1 Paste data'!$B:$B,'GSTR-1'!$B176)</f>
        <v>0</v>
      </c>
      <c r="S176" s="211">
        <f>SUMIFS('GSTR-1 Paste data'!V:V,'GSTR-1 Paste data'!$A:$A,$A176,'GSTR-1 Paste data'!$B:$B,'GSTR-1'!$B176)</f>
        <v>0</v>
      </c>
      <c r="T176" s="211">
        <f>SUMIFS('GSTR-1 Paste data'!W:W,'GSTR-1 Paste data'!$A:$A,$A176,'GSTR-1 Paste data'!$B:$B,'GSTR-1'!$B176)</f>
        <v>0</v>
      </c>
      <c r="U176" s="211">
        <f>SUMIFS('GSTR-1 Paste data'!X:X,'GSTR-1 Paste data'!$A:$A,$A176,'GSTR-1 Paste data'!$B:$B,'GSTR-1'!$B176)</f>
        <v>0</v>
      </c>
      <c r="V176" s="211">
        <f>SUMIFS('GSTR-1 Paste data'!Y:Y,'GSTR-1 Paste data'!$A:$A,$A176,'GSTR-1 Paste data'!$B:$B,'GSTR-1'!$B176)</f>
        <v>0</v>
      </c>
      <c r="W176" s="211">
        <f>SUMIFS('GSTR-1 Paste data'!Z:Z,'GSTR-1 Paste data'!$A:$A,$A176,'GSTR-1 Paste data'!$B:$B,'GSTR-1'!$B176)</f>
        <v>0</v>
      </c>
      <c r="X176" s="226">
        <f>ROUND(SUM(C176:K176),2)</f>
        <v>0</v>
      </c>
      <c r="Y176" s="226">
        <f>ROUND(SUM(L176:W176),2)</f>
        <v>0</v>
      </c>
      <c r="Z176" s="226">
        <f>ROUND(SUM(C176:W176),2)</f>
        <v>0</v>
      </c>
    </row>
    <row r="177" spans="1:26" s="14" customFormat="1" ht="15.75" hidden="1" thickBot="1" x14ac:dyDescent="0.35">
      <c r="A177" s="259"/>
      <c r="B177" s="13"/>
      <c r="C177" s="26"/>
      <c r="D177" s="26"/>
      <c r="E177" s="26"/>
      <c r="F177" s="26"/>
      <c r="G177" s="26"/>
      <c r="H177" s="26"/>
      <c r="I177" s="26"/>
      <c r="J177" s="26"/>
      <c r="K177" s="103"/>
      <c r="L177" s="103"/>
      <c r="M177" s="103"/>
      <c r="N177" s="103"/>
      <c r="O177" s="103"/>
      <c r="P177" s="103"/>
      <c r="Q177" s="103"/>
      <c r="R177" s="103"/>
      <c r="S177" s="103"/>
      <c r="T177" s="103"/>
      <c r="U177" s="103"/>
      <c r="V177" s="103"/>
      <c r="W177" s="103"/>
      <c r="X177" s="102"/>
      <c r="Y177" s="102"/>
      <c r="Z177" s="102"/>
    </row>
    <row r="178" spans="1:26" s="14" customFormat="1" ht="15.75" hidden="1" thickBot="1" x14ac:dyDescent="0.3">
      <c r="A178" s="259" t="str">
        <f>B178</f>
        <v>SEZ without tax payment Debit Notes</v>
      </c>
      <c r="B178" s="112" t="s">
        <v>353</v>
      </c>
      <c r="C178" s="113"/>
      <c r="D178" s="113"/>
      <c r="E178" s="113"/>
      <c r="F178" s="113"/>
      <c r="G178" s="113"/>
      <c r="H178" s="113"/>
      <c r="I178" s="113"/>
      <c r="J178" s="113"/>
      <c r="K178" s="113"/>
      <c r="L178" s="113"/>
      <c r="M178" s="113"/>
      <c r="N178" s="113"/>
      <c r="O178" s="113"/>
      <c r="P178" s="113"/>
      <c r="Q178" s="113"/>
      <c r="R178" s="113"/>
      <c r="S178" s="113"/>
      <c r="T178" s="113"/>
      <c r="U178" s="113"/>
      <c r="V178" s="113"/>
      <c r="W178" s="113"/>
      <c r="X178" s="224"/>
      <c r="Y178" s="224"/>
      <c r="Z178" s="224"/>
    </row>
    <row r="179" spans="1:26" s="27" customFormat="1" ht="15.75" hidden="1" thickBot="1" x14ac:dyDescent="0.35">
      <c r="A179" s="260" t="str">
        <f>A178</f>
        <v>SEZ without tax payment Debit Notes</v>
      </c>
      <c r="B179" s="119" t="s">
        <v>17</v>
      </c>
      <c r="C179" s="157">
        <f>SUMIFS('GSTR-1 Paste data'!F:F,'GSTR-1 Paste data'!$A:$A,$A179,'GSTR-1 Paste data'!$B:$B,'GSTR-1'!$B179)</f>
        <v>0</v>
      </c>
      <c r="D179" s="157">
        <f>SUMIFS('GSTR-1 Paste data'!G:G,'GSTR-1 Paste data'!$A:$A,$A179,'GSTR-1 Paste data'!$B:$B,'GSTR-1'!$B179)</f>
        <v>0</v>
      </c>
      <c r="E179" s="157">
        <f>SUMIFS('GSTR-1 Paste data'!H:H,'GSTR-1 Paste data'!$A:$A,$A179,'GSTR-1 Paste data'!$B:$B,'GSTR-1'!$B179)</f>
        <v>0</v>
      </c>
      <c r="F179" s="157">
        <f>SUMIFS('GSTR-1 Paste data'!I:I,'GSTR-1 Paste data'!$A:$A,$A179,'GSTR-1 Paste data'!$B:$B,'GSTR-1'!$B179)</f>
        <v>0</v>
      </c>
      <c r="G179" s="157">
        <f>SUMIFS('GSTR-1 Paste data'!J:J,'GSTR-1 Paste data'!$A:$A,$A179,'GSTR-1 Paste data'!$B:$B,'GSTR-1'!$B179)</f>
        <v>0</v>
      </c>
      <c r="H179" s="157">
        <f>SUMIFS('GSTR-1 Paste data'!K:K,'GSTR-1 Paste data'!$A:$A,$A179,'GSTR-1 Paste data'!$B:$B,'GSTR-1'!$B179)</f>
        <v>0</v>
      </c>
      <c r="I179" s="157">
        <f>SUMIFS('GSTR-1 Paste data'!L:L,'GSTR-1 Paste data'!$A:$A,$A179,'GSTR-1 Paste data'!$B:$B,'GSTR-1'!$B179)</f>
        <v>0</v>
      </c>
      <c r="J179" s="157">
        <f>SUMIFS('GSTR-1 Paste data'!M:M,'GSTR-1 Paste data'!$A:$A,$A179,'GSTR-1 Paste data'!$B:$B,'GSTR-1'!$B179)</f>
        <v>0</v>
      </c>
      <c r="K179" s="142">
        <f>SUMIFS('GSTR-1 Paste data'!N:N,'GSTR-1 Paste data'!$A:$A,$A179,'GSTR-1 Paste data'!$B:$B,'GSTR-1'!$B179)</f>
        <v>0</v>
      </c>
      <c r="L179" s="142">
        <f>SUMIFS('GSTR-1 Paste data'!O:O,'GSTR-1 Paste data'!$A:$A,$A179,'GSTR-1 Paste data'!$B:$B,'GSTR-1'!$B179)</f>
        <v>0</v>
      </c>
      <c r="M179" s="142">
        <f>SUMIFS('GSTR-1 Paste data'!P:P,'GSTR-1 Paste data'!$A:$A,$A179,'GSTR-1 Paste data'!$B:$B,'GSTR-1'!$B179)</f>
        <v>0</v>
      </c>
      <c r="N179" s="142">
        <f>SUMIFS('GSTR-1 Paste data'!Q:Q,'GSTR-1 Paste data'!$A:$A,$A179,'GSTR-1 Paste data'!$B:$B,'GSTR-1'!$B179)</f>
        <v>0</v>
      </c>
      <c r="O179" s="142">
        <f>SUMIFS('GSTR-1 Paste data'!R:R,'GSTR-1 Paste data'!$A:$A,$A179,'GSTR-1 Paste data'!$B:$B,'GSTR-1'!$B179)</f>
        <v>0</v>
      </c>
      <c r="P179" s="142">
        <f>SUMIFS('GSTR-1 Paste data'!S:S,'GSTR-1 Paste data'!$A:$A,$A179,'GSTR-1 Paste data'!$B:$B,'GSTR-1'!$B179)</f>
        <v>0</v>
      </c>
      <c r="Q179" s="142">
        <f>SUMIFS('GSTR-1 Paste data'!T:T,'GSTR-1 Paste data'!$A:$A,$A179,'GSTR-1 Paste data'!$B:$B,'GSTR-1'!$B179)</f>
        <v>0</v>
      </c>
      <c r="R179" s="142">
        <f>SUMIFS('GSTR-1 Paste data'!U:U,'GSTR-1 Paste data'!$A:$A,$A179,'GSTR-1 Paste data'!$B:$B,'GSTR-1'!$B179)</f>
        <v>0</v>
      </c>
      <c r="S179" s="142">
        <f>SUMIFS('GSTR-1 Paste data'!V:V,'GSTR-1 Paste data'!$A:$A,$A179,'GSTR-1 Paste data'!$B:$B,'GSTR-1'!$B179)</f>
        <v>0</v>
      </c>
      <c r="T179" s="142">
        <f>SUMIFS('GSTR-1 Paste data'!W:W,'GSTR-1 Paste data'!$A:$A,$A179,'GSTR-1 Paste data'!$B:$B,'GSTR-1'!$B179)</f>
        <v>0</v>
      </c>
      <c r="U179" s="142">
        <f>SUMIFS('GSTR-1 Paste data'!X:X,'GSTR-1 Paste data'!$A:$A,$A179,'GSTR-1 Paste data'!$B:$B,'GSTR-1'!$B179)</f>
        <v>0</v>
      </c>
      <c r="V179" s="142">
        <f>SUMIFS('GSTR-1 Paste data'!Y:Y,'GSTR-1 Paste data'!$A:$A,$A179,'GSTR-1 Paste data'!$B:$B,'GSTR-1'!$B179)</f>
        <v>0</v>
      </c>
      <c r="W179" s="142">
        <f>SUMIFS('GSTR-1 Paste data'!Z:Z,'GSTR-1 Paste data'!$A:$A,$A179,'GSTR-1 Paste data'!$B:$B,'GSTR-1'!$B179)</f>
        <v>0</v>
      </c>
      <c r="X179" s="133">
        <f>ROUND(SUM(C179:K179),2)</f>
        <v>0</v>
      </c>
      <c r="Y179" s="133">
        <f>ROUND(SUM(L179:W179),2)</f>
        <v>0</v>
      </c>
      <c r="Z179" s="133">
        <f>ROUND(SUM(C179:W179),2)</f>
        <v>0</v>
      </c>
    </row>
    <row r="180" spans="1:26" s="14" customFormat="1" ht="15.75" hidden="1" thickBot="1" x14ac:dyDescent="0.35">
      <c r="A180" s="259"/>
      <c r="B180" s="115"/>
      <c r="C180" s="26"/>
      <c r="D180" s="26"/>
      <c r="E180" s="26"/>
      <c r="F180" s="26"/>
      <c r="G180" s="26"/>
      <c r="H180" s="26"/>
      <c r="I180" s="26"/>
      <c r="J180" s="26"/>
      <c r="K180" s="103"/>
      <c r="L180" s="103"/>
      <c r="M180" s="103"/>
      <c r="N180" s="103"/>
      <c r="O180" s="103"/>
      <c r="P180" s="103"/>
      <c r="Q180" s="103"/>
      <c r="R180" s="103"/>
      <c r="S180" s="103"/>
      <c r="T180" s="103"/>
      <c r="U180" s="103"/>
      <c r="V180" s="103"/>
      <c r="W180" s="103"/>
      <c r="X180" s="102"/>
      <c r="Y180" s="102"/>
      <c r="Z180" s="102"/>
    </row>
    <row r="181" spans="1:26" s="14" customFormat="1" ht="15.75" hidden="1" thickBot="1" x14ac:dyDescent="0.3">
      <c r="A181" s="259" t="str">
        <f>B181</f>
        <v>SEZ with tax payment Debit Notes Amendments</v>
      </c>
      <c r="B181" s="204" t="s">
        <v>354</v>
      </c>
      <c r="C181" s="205"/>
      <c r="D181" s="205"/>
      <c r="E181" s="205"/>
      <c r="F181" s="205"/>
      <c r="G181" s="205"/>
      <c r="H181" s="205"/>
      <c r="I181" s="205"/>
      <c r="J181" s="205"/>
      <c r="K181" s="205"/>
      <c r="L181" s="205"/>
      <c r="M181" s="205"/>
      <c r="N181" s="205"/>
      <c r="O181" s="205"/>
      <c r="P181" s="205"/>
      <c r="Q181" s="205"/>
      <c r="R181" s="205"/>
      <c r="S181" s="205"/>
      <c r="T181" s="205"/>
      <c r="U181" s="205"/>
      <c r="V181" s="205"/>
      <c r="W181" s="205"/>
      <c r="X181" s="222"/>
      <c r="Y181" s="222"/>
      <c r="Z181" s="222"/>
    </row>
    <row r="182" spans="1:26" s="27" customFormat="1" ht="16.5" hidden="1" thickBot="1" x14ac:dyDescent="0.35">
      <c r="A182" s="259" t="str">
        <f>A181</f>
        <v>SEZ with tax payment Debit Notes Amendments</v>
      </c>
      <c r="B182" s="208" t="s">
        <v>17</v>
      </c>
      <c r="C182" s="210">
        <f>SUMIFS('GSTR-1 Paste data'!F:F,'GSTR-1 Paste data'!$A:$A,$A182,'GSTR-1 Paste data'!$B:$B,'GSTR-1'!$B182)</f>
        <v>0</v>
      </c>
      <c r="D182" s="210">
        <f>SUMIFS('GSTR-1 Paste data'!G:G,'GSTR-1 Paste data'!$A:$A,$A182,'GSTR-1 Paste data'!$B:$B,'GSTR-1'!$B182)</f>
        <v>0</v>
      </c>
      <c r="E182" s="210">
        <f>SUMIFS('GSTR-1 Paste data'!H:H,'GSTR-1 Paste data'!$A:$A,$A182,'GSTR-1 Paste data'!$B:$B,'GSTR-1'!$B182)</f>
        <v>0</v>
      </c>
      <c r="F182" s="210">
        <f>SUMIFS('GSTR-1 Paste data'!I:I,'GSTR-1 Paste data'!$A:$A,$A182,'GSTR-1 Paste data'!$B:$B,'GSTR-1'!$B182)</f>
        <v>0</v>
      </c>
      <c r="G182" s="210">
        <f>SUMIFS('GSTR-1 Paste data'!J:J,'GSTR-1 Paste data'!$A:$A,$A182,'GSTR-1 Paste data'!$B:$B,'GSTR-1'!$B182)</f>
        <v>0</v>
      </c>
      <c r="H182" s="210">
        <f>SUMIFS('GSTR-1 Paste data'!K:K,'GSTR-1 Paste data'!$A:$A,$A182,'GSTR-1 Paste data'!$B:$B,'GSTR-1'!$B182)</f>
        <v>0</v>
      </c>
      <c r="I182" s="210">
        <f>SUMIFS('GSTR-1 Paste data'!L:L,'GSTR-1 Paste data'!$A:$A,$A182,'GSTR-1 Paste data'!$B:$B,'GSTR-1'!$B182)</f>
        <v>0</v>
      </c>
      <c r="J182" s="210">
        <f>SUMIFS('GSTR-1 Paste data'!M:M,'GSTR-1 Paste data'!$A:$A,$A182,'GSTR-1 Paste data'!$B:$B,'GSTR-1'!$B182)</f>
        <v>0</v>
      </c>
      <c r="K182" s="210">
        <f>SUMIFS('GSTR-1 Paste data'!N:N,'GSTR-1 Paste data'!$A:$A,$A182,'GSTR-1 Paste data'!$B:$B,'GSTR-1'!$B182)</f>
        <v>0</v>
      </c>
      <c r="L182" s="210">
        <f>SUMIFS('GSTR-1 Paste data'!O:O,'GSTR-1 Paste data'!$A:$A,$A182,'GSTR-1 Paste data'!$B:$B,'GSTR-1'!$B182)</f>
        <v>0</v>
      </c>
      <c r="M182" s="210">
        <f>SUMIFS('GSTR-1 Paste data'!P:P,'GSTR-1 Paste data'!$A:$A,$A182,'GSTR-1 Paste data'!$B:$B,'GSTR-1'!$B182)</f>
        <v>0</v>
      </c>
      <c r="N182" s="210">
        <f>SUMIFS('GSTR-1 Paste data'!Q:Q,'GSTR-1 Paste data'!$A:$A,$A182,'GSTR-1 Paste data'!$B:$B,'GSTR-1'!$B182)</f>
        <v>0</v>
      </c>
      <c r="O182" s="210">
        <f>SUMIFS('GSTR-1 Paste data'!R:R,'GSTR-1 Paste data'!$A:$A,$A182,'GSTR-1 Paste data'!$B:$B,'GSTR-1'!$B182)</f>
        <v>0</v>
      </c>
      <c r="P182" s="210">
        <f>SUMIFS('GSTR-1 Paste data'!S:S,'GSTR-1 Paste data'!$A:$A,$A182,'GSTR-1 Paste data'!$B:$B,'GSTR-1'!$B182)</f>
        <v>0</v>
      </c>
      <c r="Q182" s="210">
        <f>SUMIFS('GSTR-1 Paste data'!T:T,'GSTR-1 Paste data'!$A:$A,$A182,'GSTR-1 Paste data'!$B:$B,'GSTR-1'!$B182)</f>
        <v>0</v>
      </c>
      <c r="R182" s="210">
        <f>SUMIFS('GSTR-1 Paste data'!U:U,'GSTR-1 Paste data'!$A:$A,$A182,'GSTR-1 Paste data'!$B:$B,'GSTR-1'!$B182)</f>
        <v>0</v>
      </c>
      <c r="S182" s="210">
        <f>SUMIFS('GSTR-1 Paste data'!V:V,'GSTR-1 Paste data'!$A:$A,$A182,'GSTR-1 Paste data'!$B:$B,'GSTR-1'!$B182)</f>
        <v>0</v>
      </c>
      <c r="T182" s="210">
        <f>SUMIFS('GSTR-1 Paste data'!W:W,'GSTR-1 Paste data'!$A:$A,$A182,'GSTR-1 Paste data'!$B:$B,'GSTR-1'!$B182)</f>
        <v>0</v>
      </c>
      <c r="U182" s="210">
        <f>SUMIFS('GSTR-1 Paste data'!X:X,'GSTR-1 Paste data'!$A:$A,$A182,'GSTR-1 Paste data'!$B:$B,'GSTR-1'!$B182)</f>
        <v>0</v>
      </c>
      <c r="V182" s="210">
        <f>SUMIFS('GSTR-1 Paste data'!Y:Y,'GSTR-1 Paste data'!$A:$A,$A182,'GSTR-1 Paste data'!$B:$B,'GSTR-1'!$B182)</f>
        <v>0</v>
      </c>
      <c r="W182" s="210">
        <f>SUMIFS('GSTR-1 Paste data'!Z:Z,'GSTR-1 Paste data'!$A:$A,$A182,'GSTR-1 Paste data'!$B:$B,'GSTR-1'!$B182)</f>
        <v>0</v>
      </c>
      <c r="X182" s="225">
        <f>ROUND(SUM(C182:K182),2)</f>
        <v>0</v>
      </c>
      <c r="Y182" s="225">
        <f>ROUND(SUM(L182:W182),2)</f>
        <v>0</v>
      </c>
      <c r="Z182" s="225">
        <f>ROUND(SUM(C182:W182),2)</f>
        <v>0</v>
      </c>
    </row>
    <row r="183" spans="1:26" s="27" customFormat="1" ht="16.5" hidden="1" thickBot="1" x14ac:dyDescent="0.35">
      <c r="A183" s="259" t="str">
        <f>A182</f>
        <v>SEZ with tax payment Debit Notes Amendments</v>
      </c>
      <c r="B183" s="208" t="s">
        <v>18</v>
      </c>
      <c r="C183" s="210">
        <f>SUMIFS('GSTR-1 Paste data'!F:F,'GSTR-1 Paste data'!$A:$A,$A183,'GSTR-1 Paste data'!$B:$B,'GSTR-1'!$B183)</f>
        <v>0</v>
      </c>
      <c r="D183" s="210">
        <f>SUMIFS('GSTR-1 Paste data'!G:G,'GSTR-1 Paste data'!$A:$A,$A183,'GSTR-1 Paste data'!$B:$B,'GSTR-1'!$B183)</f>
        <v>0</v>
      </c>
      <c r="E183" s="210">
        <f>SUMIFS('GSTR-1 Paste data'!H:H,'GSTR-1 Paste data'!$A:$A,$A183,'GSTR-1 Paste data'!$B:$B,'GSTR-1'!$B183)</f>
        <v>0</v>
      </c>
      <c r="F183" s="210">
        <f>SUMIFS('GSTR-1 Paste data'!I:I,'GSTR-1 Paste data'!$A:$A,$A183,'GSTR-1 Paste data'!$B:$B,'GSTR-1'!$B183)</f>
        <v>0</v>
      </c>
      <c r="G183" s="210">
        <f>SUMIFS('GSTR-1 Paste data'!J:J,'GSTR-1 Paste data'!$A:$A,$A183,'GSTR-1 Paste data'!$B:$B,'GSTR-1'!$B183)</f>
        <v>0</v>
      </c>
      <c r="H183" s="210">
        <f>SUMIFS('GSTR-1 Paste data'!K:K,'GSTR-1 Paste data'!$A:$A,$A183,'GSTR-1 Paste data'!$B:$B,'GSTR-1'!$B183)</f>
        <v>0</v>
      </c>
      <c r="I183" s="210">
        <f>SUMIFS('GSTR-1 Paste data'!L:L,'GSTR-1 Paste data'!$A:$A,$A183,'GSTR-1 Paste data'!$B:$B,'GSTR-1'!$B183)</f>
        <v>0</v>
      </c>
      <c r="J183" s="210">
        <f>SUMIFS('GSTR-1 Paste data'!M:M,'GSTR-1 Paste data'!$A:$A,$A183,'GSTR-1 Paste data'!$B:$B,'GSTR-1'!$B183)</f>
        <v>0</v>
      </c>
      <c r="K183" s="210">
        <f>SUMIFS('GSTR-1 Paste data'!N:N,'GSTR-1 Paste data'!$A:$A,$A183,'GSTR-1 Paste data'!$B:$B,'GSTR-1'!$B183)</f>
        <v>0</v>
      </c>
      <c r="L183" s="210">
        <f>SUMIFS('GSTR-1 Paste data'!O:O,'GSTR-1 Paste data'!$A:$A,$A183,'GSTR-1 Paste data'!$B:$B,'GSTR-1'!$B183)</f>
        <v>0</v>
      </c>
      <c r="M183" s="210">
        <f>SUMIFS('GSTR-1 Paste data'!P:P,'GSTR-1 Paste data'!$A:$A,$A183,'GSTR-1 Paste data'!$B:$B,'GSTR-1'!$B183)</f>
        <v>0</v>
      </c>
      <c r="N183" s="210">
        <f>SUMIFS('GSTR-1 Paste data'!Q:Q,'GSTR-1 Paste data'!$A:$A,$A183,'GSTR-1 Paste data'!$B:$B,'GSTR-1'!$B183)</f>
        <v>0</v>
      </c>
      <c r="O183" s="210">
        <f>SUMIFS('GSTR-1 Paste data'!R:R,'GSTR-1 Paste data'!$A:$A,$A183,'GSTR-1 Paste data'!$B:$B,'GSTR-1'!$B183)</f>
        <v>0</v>
      </c>
      <c r="P183" s="210">
        <f>SUMIFS('GSTR-1 Paste data'!S:S,'GSTR-1 Paste data'!$A:$A,$A183,'GSTR-1 Paste data'!$B:$B,'GSTR-1'!$B183)</f>
        <v>0</v>
      </c>
      <c r="Q183" s="210">
        <f>SUMIFS('GSTR-1 Paste data'!T:T,'GSTR-1 Paste data'!$A:$A,$A183,'GSTR-1 Paste data'!$B:$B,'GSTR-1'!$B183)</f>
        <v>0</v>
      </c>
      <c r="R183" s="210">
        <f>SUMIFS('GSTR-1 Paste data'!U:U,'GSTR-1 Paste data'!$A:$A,$A183,'GSTR-1 Paste data'!$B:$B,'GSTR-1'!$B183)</f>
        <v>0</v>
      </c>
      <c r="S183" s="210">
        <f>SUMIFS('GSTR-1 Paste data'!V:V,'GSTR-1 Paste data'!$A:$A,$A183,'GSTR-1 Paste data'!$B:$B,'GSTR-1'!$B183)</f>
        <v>0</v>
      </c>
      <c r="T183" s="210">
        <f>SUMIFS('GSTR-1 Paste data'!W:W,'GSTR-1 Paste data'!$A:$A,$A183,'GSTR-1 Paste data'!$B:$B,'GSTR-1'!$B183)</f>
        <v>0</v>
      </c>
      <c r="U183" s="210">
        <f>SUMIFS('GSTR-1 Paste data'!X:X,'GSTR-1 Paste data'!$A:$A,$A183,'GSTR-1 Paste data'!$B:$B,'GSTR-1'!$B183)</f>
        <v>0</v>
      </c>
      <c r="V183" s="210">
        <f>SUMIFS('GSTR-1 Paste data'!Y:Y,'GSTR-1 Paste data'!$A:$A,$A183,'GSTR-1 Paste data'!$B:$B,'GSTR-1'!$B183)</f>
        <v>0</v>
      </c>
      <c r="W183" s="210">
        <f>SUMIFS('GSTR-1 Paste data'!Z:Z,'GSTR-1 Paste data'!$A:$A,$A183,'GSTR-1 Paste data'!$B:$B,'GSTR-1'!$B183)</f>
        <v>0</v>
      </c>
      <c r="X183" s="225">
        <f>ROUND(SUM(C183:K183),2)</f>
        <v>0</v>
      </c>
      <c r="Y183" s="225">
        <f>ROUND(SUM(L183:W183),2)</f>
        <v>0</v>
      </c>
      <c r="Z183" s="225">
        <f>ROUND(SUM(C183:W183),2)</f>
        <v>0</v>
      </c>
    </row>
    <row r="184" spans="1:26" s="27" customFormat="1" ht="16.5" hidden="1" thickBot="1" x14ac:dyDescent="0.35">
      <c r="A184" s="260" t="str">
        <f>A183</f>
        <v>SEZ with tax payment Debit Notes Amendments</v>
      </c>
      <c r="B184" s="119" t="s">
        <v>36</v>
      </c>
      <c r="C184" s="211">
        <f>SUMIFS('GSTR-1 Paste data'!F:F,'GSTR-1 Paste data'!$A:$A,$A184,'GSTR-1 Paste data'!$B:$B,'GSTR-1'!$B184)</f>
        <v>0</v>
      </c>
      <c r="D184" s="211">
        <f>SUMIFS('GSTR-1 Paste data'!G:G,'GSTR-1 Paste data'!$A:$A,$A184,'GSTR-1 Paste data'!$B:$B,'GSTR-1'!$B184)</f>
        <v>0</v>
      </c>
      <c r="E184" s="211">
        <f>SUMIFS('GSTR-1 Paste data'!H:H,'GSTR-1 Paste data'!$A:$A,$A184,'GSTR-1 Paste data'!$B:$B,'GSTR-1'!$B184)</f>
        <v>0</v>
      </c>
      <c r="F184" s="211">
        <f>SUMIFS('GSTR-1 Paste data'!I:I,'GSTR-1 Paste data'!$A:$A,$A184,'GSTR-1 Paste data'!$B:$B,'GSTR-1'!$B184)</f>
        <v>0</v>
      </c>
      <c r="G184" s="211">
        <f>SUMIFS('GSTR-1 Paste data'!J:J,'GSTR-1 Paste data'!$A:$A,$A184,'GSTR-1 Paste data'!$B:$B,'GSTR-1'!$B184)</f>
        <v>0</v>
      </c>
      <c r="H184" s="211">
        <f>SUMIFS('GSTR-1 Paste data'!K:K,'GSTR-1 Paste data'!$A:$A,$A184,'GSTR-1 Paste data'!$B:$B,'GSTR-1'!$B184)</f>
        <v>0</v>
      </c>
      <c r="I184" s="211">
        <f>SUMIFS('GSTR-1 Paste data'!L:L,'GSTR-1 Paste data'!$A:$A,$A184,'GSTR-1 Paste data'!$B:$B,'GSTR-1'!$B184)</f>
        <v>0</v>
      </c>
      <c r="J184" s="211">
        <f>SUMIFS('GSTR-1 Paste data'!M:M,'GSTR-1 Paste data'!$A:$A,$A184,'GSTR-1 Paste data'!$B:$B,'GSTR-1'!$B184)</f>
        <v>0</v>
      </c>
      <c r="K184" s="211">
        <f>SUMIFS('GSTR-1 Paste data'!N:N,'GSTR-1 Paste data'!$A:$A,$A184,'GSTR-1 Paste data'!$B:$B,'GSTR-1'!$B184)</f>
        <v>0</v>
      </c>
      <c r="L184" s="211">
        <f>SUMIFS('GSTR-1 Paste data'!O:O,'GSTR-1 Paste data'!$A:$A,$A184,'GSTR-1 Paste data'!$B:$B,'GSTR-1'!$B184)</f>
        <v>0</v>
      </c>
      <c r="M184" s="211">
        <f>SUMIFS('GSTR-1 Paste data'!P:P,'GSTR-1 Paste data'!$A:$A,$A184,'GSTR-1 Paste data'!$B:$B,'GSTR-1'!$B184)</f>
        <v>0</v>
      </c>
      <c r="N184" s="211">
        <f>SUMIFS('GSTR-1 Paste data'!Q:Q,'GSTR-1 Paste data'!$A:$A,$A184,'GSTR-1 Paste data'!$B:$B,'GSTR-1'!$B184)</f>
        <v>0</v>
      </c>
      <c r="O184" s="211">
        <f>SUMIFS('GSTR-1 Paste data'!R:R,'GSTR-1 Paste data'!$A:$A,$A184,'GSTR-1 Paste data'!$B:$B,'GSTR-1'!$B184)</f>
        <v>0</v>
      </c>
      <c r="P184" s="211">
        <f>SUMIFS('GSTR-1 Paste data'!S:S,'GSTR-1 Paste data'!$A:$A,$A184,'GSTR-1 Paste data'!$B:$B,'GSTR-1'!$B184)</f>
        <v>0</v>
      </c>
      <c r="Q184" s="211">
        <f>SUMIFS('GSTR-1 Paste data'!T:T,'GSTR-1 Paste data'!$A:$A,$A184,'GSTR-1 Paste data'!$B:$B,'GSTR-1'!$B184)</f>
        <v>0</v>
      </c>
      <c r="R184" s="211">
        <f>SUMIFS('GSTR-1 Paste data'!U:U,'GSTR-1 Paste data'!$A:$A,$A184,'GSTR-1 Paste data'!$B:$B,'GSTR-1'!$B184)</f>
        <v>0</v>
      </c>
      <c r="S184" s="211">
        <f>SUMIFS('GSTR-1 Paste data'!V:V,'GSTR-1 Paste data'!$A:$A,$A184,'GSTR-1 Paste data'!$B:$B,'GSTR-1'!$B184)</f>
        <v>0</v>
      </c>
      <c r="T184" s="211">
        <f>SUMIFS('GSTR-1 Paste data'!W:W,'GSTR-1 Paste data'!$A:$A,$A184,'GSTR-1 Paste data'!$B:$B,'GSTR-1'!$B184)</f>
        <v>0</v>
      </c>
      <c r="U184" s="211">
        <f>SUMIFS('GSTR-1 Paste data'!X:X,'GSTR-1 Paste data'!$A:$A,$A184,'GSTR-1 Paste data'!$B:$B,'GSTR-1'!$B184)</f>
        <v>0</v>
      </c>
      <c r="V184" s="211">
        <f>SUMIFS('GSTR-1 Paste data'!Y:Y,'GSTR-1 Paste data'!$A:$A,$A184,'GSTR-1 Paste data'!$B:$B,'GSTR-1'!$B184)</f>
        <v>0</v>
      </c>
      <c r="W184" s="211">
        <f>SUMIFS('GSTR-1 Paste data'!Z:Z,'GSTR-1 Paste data'!$A:$A,$A184,'GSTR-1 Paste data'!$B:$B,'GSTR-1'!$B184)</f>
        <v>0</v>
      </c>
      <c r="X184" s="226">
        <f>ROUND(SUM(C184:K184),2)</f>
        <v>0</v>
      </c>
      <c r="Y184" s="226">
        <f>ROUND(SUM(L184:W184),2)</f>
        <v>0</v>
      </c>
      <c r="Z184" s="226">
        <f>ROUND(SUM(C184:W184),2)</f>
        <v>0</v>
      </c>
    </row>
    <row r="185" spans="1:26" s="14" customFormat="1" ht="15.75" hidden="1" thickBot="1" x14ac:dyDescent="0.35">
      <c r="A185" s="259"/>
      <c r="B185" s="13"/>
      <c r="C185" s="26"/>
      <c r="D185" s="26"/>
      <c r="E185" s="26"/>
      <c r="F185" s="26"/>
      <c r="G185" s="26"/>
      <c r="H185" s="26"/>
      <c r="I185" s="26"/>
      <c r="J185" s="26"/>
      <c r="K185" s="103"/>
      <c r="L185" s="103"/>
      <c r="M185" s="103"/>
      <c r="N185" s="103"/>
      <c r="O185" s="103"/>
      <c r="P185" s="103"/>
      <c r="Q185" s="103"/>
      <c r="R185" s="103"/>
      <c r="S185" s="103"/>
      <c r="T185" s="103"/>
      <c r="U185" s="103"/>
      <c r="V185" s="103"/>
      <c r="W185" s="103"/>
      <c r="X185" s="102"/>
      <c r="Y185" s="102"/>
      <c r="Z185" s="102"/>
    </row>
    <row r="186" spans="1:26" s="14" customFormat="1" ht="15.75" hidden="1" thickBot="1" x14ac:dyDescent="0.3">
      <c r="A186" s="259" t="str">
        <f>B186</f>
        <v>SEZ without tax payment Debit Notes Amendments</v>
      </c>
      <c r="B186" s="204" t="s">
        <v>355</v>
      </c>
      <c r="C186" s="205"/>
      <c r="D186" s="205"/>
      <c r="E186" s="205"/>
      <c r="F186" s="205"/>
      <c r="G186" s="205"/>
      <c r="H186" s="205"/>
      <c r="I186" s="205"/>
      <c r="J186" s="205"/>
      <c r="K186" s="205"/>
      <c r="L186" s="205"/>
      <c r="M186" s="205"/>
      <c r="N186" s="205"/>
      <c r="O186" s="205"/>
      <c r="P186" s="205"/>
      <c r="Q186" s="205"/>
      <c r="R186" s="205"/>
      <c r="S186" s="205"/>
      <c r="T186" s="205"/>
      <c r="U186" s="205"/>
      <c r="V186" s="205"/>
      <c r="W186" s="205"/>
      <c r="X186" s="222"/>
      <c r="Y186" s="222"/>
      <c r="Z186" s="222"/>
    </row>
    <row r="187" spans="1:26" s="27" customFormat="1" ht="15.75" hidden="1" thickBot="1" x14ac:dyDescent="0.35">
      <c r="A187" s="260" t="str">
        <f>A186</f>
        <v>SEZ without tax payment Debit Notes Amendments</v>
      </c>
      <c r="B187" s="119" t="s">
        <v>17</v>
      </c>
      <c r="C187" s="157">
        <f>SUMIFS('GSTR-1 Paste data'!F:F,'GSTR-1 Paste data'!$A:$A,$A187,'GSTR-1 Paste data'!$B:$B,'GSTR-1'!$B187)</f>
        <v>0</v>
      </c>
      <c r="D187" s="157">
        <f>SUMIFS('GSTR-1 Paste data'!G:G,'GSTR-1 Paste data'!$A:$A,$A187,'GSTR-1 Paste data'!$B:$B,'GSTR-1'!$B187)</f>
        <v>0</v>
      </c>
      <c r="E187" s="157">
        <f>SUMIFS('GSTR-1 Paste data'!H:H,'GSTR-1 Paste data'!$A:$A,$A187,'GSTR-1 Paste data'!$B:$B,'GSTR-1'!$B187)</f>
        <v>0</v>
      </c>
      <c r="F187" s="157">
        <f>SUMIFS('GSTR-1 Paste data'!I:I,'GSTR-1 Paste data'!$A:$A,$A187,'GSTR-1 Paste data'!$B:$B,'GSTR-1'!$B187)</f>
        <v>0</v>
      </c>
      <c r="G187" s="157">
        <f>SUMIFS('GSTR-1 Paste data'!J:J,'GSTR-1 Paste data'!$A:$A,$A187,'GSTR-1 Paste data'!$B:$B,'GSTR-1'!$B187)</f>
        <v>0</v>
      </c>
      <c r="H187" s="157">
        <f>SUMIFS('GSTR-1 Paste data'!K:K,'GSTR-1 Paste data'!$A:$A,$A187,'GSTR-1 Paste data'!$B:$B,'GSTR-1'!$B187)</f>
        <v>0</v>
      </c>
      <c r="I187" s="157">
        <f>SUMIFS('GSTR-1 Paste data'!L:L,'GSTR-1 Paste data'!$A:$A,$A187,'GSTR-1 Paste data'!$B:$B,'GSTR-1'!$B187)</f>
        <v>0</v>
      </c>
      <c r="J187" s="157">
        <f>SUMIFS('GSTR-1 Paste data'!M:M,'GSTR-1 Paste data'!$A:$A,$A187,'GSTR-1 Paste data'!$B:$B,'GSTR-1'!$B187)</f>
        <v>0</v>
      </c>
      <c r="K187" s="142">
        <f>SUMIFS('GSTR-1 Paste data'!N:N,'GSTR-1 Paste data'!$A:$A,$A187,'GSTR-1 Paste data'!$B:$B,'GSTR-1'!$B187)</f>
        <v>0</v>
      </c>
      <c r="L187" s="142">
        <f>SUMIFS('GSTR-1 Paste data'!O:O,'GSTR-1 Paste data'!$A:$A,$A187,'GSTR-1 Paste data'!$B:$B,'GSTR-1'!$B187)</f>
        <v>0</v>
      </c>
      <c r="M187" s="142">
        <f>SUMIFS('GSTR-1 Paste data'!P:P,'GSTR-1 Paste data'!$A:$A,$A187,'GSTR-1 Paste data'!$B:$B,'GSTR-1'!$B187)</f>
        <v>0</v>
      </c>
      <c r="N187" s="142">
        <f>SUMIFS('GSTR-1 Paste data'!Q:Q,'GSTR-1 Paste data'!$A:$A,$A187,'GSTR-1 Paste data'!$B:$B,'GSTR-1'!$B187)</f>
        <v>0</v>
      </c>
      <c r="O187" s="142">
        <f>SUMIFS('GSTR-1 Paste data'!R:R,'GSTR-1 Paste data'!$A:$A,$A187,'GSTR-1 Paste data'!$B:$B,'GSTR-1'!$B187)</f>
        <v>0</v>
      </c>
      <c r="P187" s="142">
        <f>SUMIFS('GSTR-1 Paste data'!S:S,'GSTR-1 Paste data'!$A:$A,$A187,'GSTR-1 Paste data'!$B:$B,'GSTR-1'!$B187)</f>
        <v>0</v>
      </c>
      <c r="Q187" s="142">
        <f>SUMIFS('GSTR-1 Paste data'!T:T,'GSTR-1 Paste data'!$A:$A,$A187,'GSTR-1 Paste data'!$B:$B,'GSTR-1'!$B187)</f>
        <v>0</v>
      </c>
      <c r="R187" s="142">
        <f>SUMIFS('GSTR-1 Paste data'!U:U,'GSTR-1 Paste data'!$A:$A,$A187,'GSTR-1 Paste data'!$B:$B,'GSTR-1'!$B187)</f>
        <v>0</v>
      </c>
      <c r="S187" s="142">
        <f>SUMIFS('GSTR-1 Paste data'!V:V,'GSTR-1 Paste data'!$A:$A,$A187,'GSTR-1 Paste data'!$B:$B,'GSTR-1'!$B187)</f>
        <v>0</v>
      </c>
      <c r="T187" s="142">
        <f>SUMIFS('GSTR-1 Paste data'!W:W,'GSTR-1 Paste data'!$A:$A,$A187,'GSTR-1 Paste data'!$B:$B,'GSTR-1'!$B187)</f>
        <v>0</v>
      </c>
      <c r="U187" s="142">
        <f>SUMIFS('GSTR-1 Paste data'!X:X,'GSTR-1 Paste data'!$A:$A,$A187,'GSTR-1 Paste data'!$B:$B,'GSTR-1'!$B187)</f>
        <v>0</v>
      </c>
      <c r="V187" s="142">
        <f>SUMIFS('GSTR-1 Paste data'!Y:Y,'GSTR-1 Paste data'!$A:$A,$A187,'GSTR-1 Paste data'!$B:$B,'GSTR-1'!$B187)</f>
        <v>0</v>
      </c>
      <c r="W187" s="142">
        <f>SUMIFS('GSTR-1 Paste data'!Z:Z,'GSTR-1 Paste data'!$A:$A,$A187,'GSTR-1 Paste data'!$B:$B,'GSTR-1'!$B187)</f>
        <v>0</v>
      </c>
      <c r="X187" s="133">
        <f>ROUND(SUM(C187:K187),2)</f>
        <v>0</v>
      </c>
      <c r="Y187" s="133">
        <f>ROUND(SUM(L187:W187),2)</f>
        <v>0</v>
      </c>
      <c r="Z187" s="133">
        <f>ROUND(SUM(C187:W187),2)</f>
        <v>0</v>
      </c>
    </row>
    <row r="188" spans="1:26" s="14" customFormat="1" ht="15.75" hidden="1" thickBot="1" x14ac:dyDescent="0.35">
      <c r="A188" s="259"/>
      <c r="B188" s="115"/>
      <c r="C188" s="26"/>
      <c r="D188" s="26"/>
      <c r="E188" s="26"/>
      <c r="F188" s="26"/>
      <c r="G188" s="26"/>
      <c r="H188" s="26"/>
      <c r="I188" s="26"/>
      <c r="J188" s="26"/>
      <c r="K188" s="103"/>
      <c r="L188" s="103"/>
      <c r="M188" s="103"/>
      <c r="N188" s="103"/>
      <c r="O188" s="103"/>
      <c r="P188" s="103"/>
      <c r="Q188" s="103"/>
      <c r="R188" s="103"/>
      <c r="S188" s="103"/>
      <c r="T188" s="103"/>
      <c r="U188" s="103"/>
      <c r="V188" s="103"/>
      <c r="W188" s="103"/>
      <c r="X188" s="102"/>
      <c r="Y188" s="102"/>
      <c r="Z188" s="102"/>
    </row>
    <row r="189" spans="1:26" s="14" customFormat="1" ht="15.75" hidden="1" thickBot="1" x14ac:dyDescent="0.3">
      <c r="A189" s="259" t="str">
        <f>B189</f>
        <v>Export without tax payment Debit Notes</v>
      </c>
      <c r="B189" s="112" t="s">
        <v>311</v>
      </c>
      <c r="C189" s="113"/>
      <c r="D189" s="113"/>
      <c r="E189" s="113"/>
      <c r="F189" s="113"/>
      <c r="G189" s="113"/>
      <c r="H189" s="113"/>
      <c r="I189" s="113"/>
      <c r="J189" s="113"/>
      <c r="K189" s="113"/>
      <c r="L189" s="113"/>
      <c r="M189" s="113"/>
      <c r="N189" s="113"/>
      <c r="O189" s="113"/>
      <c r="P189" s="113"/>
      <c r="Q189" s="113"/>
      <c r="R189" s="113"/>
      <c r="S189" s="113"/>
      <c r="T189" s="113"/>
      <c r="U189" s="113"/>
      <c r="V189" s="113"/>
      <c r="W189" s="113"/>
      <c r="X189" s="224"/>
      <c r="Y189" s="224"/>
      <c r="Z189" s="224"/>
    </row>
    <row r="190" spans="1:26" s="14" customFormat="1" ht="15.75" hidden="1" thickBot="1" x14ac:dyDescent="0.35">
      <c r="A190" s="259" t="str">
        <f>A189</f>
        <v>Export without tax payment Debit Notes</v>
      </c>
      <c r="B190" s="119" t="s">
        <v>17</v>
      </c>
      <c r="C190" s="120">
        <f>SUMIFS('GSTR-1 Paste data'!F:F,'GSTR-1 Paste data'!$A:$A,$A190,'GSTR-1 Paste data'!$B:$B,'GSTR-1'!$B190)</f>
        <v>0</v>
      </c>
      <c r="D190" s="120">
        <f>SUMIFS('GSTR-1 Paste data'!G:G,'GSTR-1 Paste data'!$A:$A,$A190,'GSTR-1 Paste data'!$B:$B,'GSTR-1'!$B190)</f>
        <v>0</v>
      </c>
      <c r="E190" s="120">
        <f>SUMIFS('GSTR-1 Paste data'!H:H,'GSTR-1 Paste data'!$A:$A,$A190,'GSTR-1 Paste data'!$B:$B,'GSTR-1'!$B190)</f>
        <v>0</v>
      </c>
      <c r="F190" s="120">
        <f>SUMIFS('GSTR-1 Paste data'!I:I,'GSTR-1 Paste data'!$A:$A,$A190,'GSTR-1 Paste data'!$B:$B,'GSTR-1'!$B190)</f>
        <v>0</v>
      </c>
      <c r="G190" s="120">
        <f>SUMIFS('GSTR-1 Paste data'!J:J,'GSTR-1 Paste data'!$A:$A,$A190,'GSTR-1 Paste data'!$B:$B,'GSTR-1'!$B190)</f>
        <v>0</v>
      </c>
      <c r="H190" s="120">
        <f>SUMIFS('GSTR-1 Paste data'!K:K,'GSTR-1 Paste data'!$A:$A,$A190,'GSTR-1 Paste data'!$B:$B,'GSTR-1'!$B190)</f>
        <v>0</v>
      </c>
      <c r="I190" s="120">
        <f>SUMIFS('GSTR-1 Paste data'!L:L,'GSTR-1 Paste data'!$A:$A,$A190,'GSTR-1 Paste data'!$B:$B,'GSTR-1'!$B190)</f>
        <v>0</v>
      </c>
      <c r="J190" s="120">
        <f>SUMIFS('GSTR-1 Paste data'!M:M,'GSTR-1 Paste data'!$A:$A,$A190,'GSTR-1 Paste data'!$B:$B,'GSTR-1'!$B190)</f>
        <v>0</v>
      </c>
      <c r="K190" s="121">
        <f>SUMIFS('GSTR-1 Paste data'!N:N,'GSTR-1 Paste data'!$A:$A,$A190,'GSTR-1 Paste data'!$B:$B,'GSTR-1'!$B190)</f>
        <v>0</v>
      </c>
      <c r="L190" s="121">
        <f>SUMIFS('GSTR-1 Paste data'!O:O,'GSTR-1 Paste data'!$A:$A,$A190,'GSTR-1 Paste data'!$B:$B,'GSTR-1'!$B190)</f>
        <v>0</v>
      </c>
      <c r="M190" s="121">
        <f>SUMIFS('GSTR-1 Paste data'!P:P,'GSTR-1 Paste data'!$A:$A,$A190,'GSTR-1 Paste data'!$B:$B,'GSTR-1'!$B190)</f>
        <v>0</v>
      </c>
      <c r="N190" s="121">
        <f>SUMIFS('GSTR-1 Paste data'!Q:Q,'GSTR-1 Paste data'!$A:$A,$A190,'GSTR-1 Paste data'!$B:$B,'GSTR-1'!$B190)</f>
        <v>0</v>
      </c>
      <c r="O190" s="121">
        <f>SUMIFS('GSTR-1 Paste data'!R:R,'GSTR-1 Paste data'!$A:$A,$A190,'GSTR-1 Paste data'!$B:$B,'GSTR-1'!$B190)</f>
        <v>0</v>
      </c>
      <c r="P190" s="121">
        <f>SUMIFS('GSTR-1 Paste data'!S:S,'GSTR-1 Paste data'!$A:$A,$A190,'GSTR-1 Paste data'!$B:$B,'GSTR-1'!$B190)</f>
        <v>0</v>
      </c>
      <c r="Q190" s="121">
        <f>SUMIFS('GSTR-1 Paste data'!T:T,'GSTR-1 Paste data'!$A:$A,$A190,'GSTR-1 Paste data'!$B:$B,'GSTR-1'!$B190)</f>
        <v>0</v>
      </c>
      <c r="R190" s="121">
        <f>SUMIFS('GSTR-1 Paste data'!U:U,'GSTR-1 Paste data'!$A:$A,$A190,'GSTR-1 Paste data'!$B:$B,'GSTR-1'!$B190)</f>
        <v>0</v>
      </c>
      <c r="S190" s="121">
        <f>SUMIFS('GSTR-1 Paste data'!V:V,'GSTR-1 Paste data'!$A:$A,$A190,'GSTR-1 Paste data'!$B:$B,'GSTR-1'!$B190)</f>
        <v>0</v>
      </c>
      <c r="T190" s="121">
        <f>SUMIFS('GSTR-1 Paste data'!W:W,'GSTR-1 Paste data'!$A:$A,$A190,'GSTR-1 Paste data'!$B:$B,'GSTR-1'!$B190)</f>
        <v>0</v>
      </c>
      <c r="U190" s="121">
        <f>SUMIFS('GSTR-1 Paste data'!X:X,'GSTR-1 Paste data'!$A:$A,$A190,'GSTR-1 Paste data'!$B:$B,'GSTR-1'!$B190)</f>
        <v>0</v>
      </c>
      <c r="V190" s="121">
        <f>SUMIFS('GSTR-1 Paste data'!Y:Y,'GSTR-1 Paste data'!$A:$A,$A190,'GSTR-1 Paste data'!$B:$B,'GSTR-1'!$B190)</f>
        <v>0</v>
      </c>
      <c r="W190" s="121">
        <f>SUMIFS('GSTR-1 Paste data'!Z:Z,'GSTR-1 Paste data'!$A:$A,$A190,'GSTR-1 Paste data'!$B:$B,'GSTR-1'!$B190)</f>
        <v>0</v>
      </c>
      <c r="X190" s="133">
        <f>ROUND(SUM(C190:K190),2)</f>
        <v>0</v>
      </c>
      <c r="Y190" s="133">
        <f>ROUND(SUM(L190:W190),2)</f>
        <v>0</v>
      </c>
      <c r="Z190" s="133">
        <f>ROUND(SUM(C190:W190),2)</f>
        <v>0</v>
      </c>
    </row>
    <row r="191" spans="1:26" s="14" customFormat="1" ht="15.75" hidden="1" thickBot="1" x14ac:dyDescent="0.35">
      <c r="A191" s="259"/>
      <c r="B191" s="13"/>
      <c r="C191" s="26"/>
      <c r="D191" s="26"/>
      <c r="E191" s="26"/>
      <c r="F191" s="26"/>
      <c r="G191" s="26"/>
      <c r="H191" s="26"/>
      <c r="I191" s="26"/>
      <c r="J191" s="26"/>
      <c r="K191" s="103"/>
      <c r="L191" s="103"/>
      <c r="M191" s="103"/>
      <c r="N191" s="103"/>
      <c r="O191" s="103"/>
      <c r="P191" s="103"/>
      <c r="Q191" s="103"/>
      <c r="R191" s="103"/>
      <c r="S191" s="103"/>
      <c r="T191" s="103"/>
      <c r="U191" s="103"/>
      <c r="V191" s="103"/>
      <c r="W191" s="103"/>
      <c r="X191" s="102"/>
      <c r="Y191" s="102"/>
      <c r="Z191" s="102"/>
    </row>
    <row r="192" spans="1:26" s="14" customFormat="1" ht="15.75" hidden="1" thickBot="1" x14ac:dyDescent="0.3">
      <c r="A192" s="259" t="str">
        <f>B192</f>
        <v>Export without tax payment Debit Notes Amendments</v>
      </c>
      <c r="B192" s="204" t="s">
        <v>347</v>
      </c>
      <c r="C192" s="205"/>
      <c r="D192" s="205"/>
      <c r="E192" s="205"/>
      <c r="F192" s="205"/>
      <c r="G192" s="205"/>
      <c r="H192" s="205"/>
      <c r="I192" s="205"/>
      <c r="J192" s="205"/>
      <c r="K192" s="205"/>
      <c r="L192" s="205"/>
      <c r="M192" s="205"/>
      <c r="N192" s="205"/>
      <c r="O192" s="205"/>
      <c r="P192" s="205"/>
      <c r="Q192" s="205"/>
      <c r="R192" s="205"/>
      <c r="S192" s="205"/>
      <c r="T192" s="205"/>
      <c r="U192" s="205"/>
      <c r="V192" s="205"/>
      <c r="W192" s="205"/>
      <c r="X192" s="222"/>
      <c r="Y192" s="222"/>
      <c r="Z192" s="222"/>
    </row>
    <row r="193" spans="1:26" s="14" customFormat="1" ht="15.75" hidden="1" thickBot="1" x14ac:dyDescent="0.35">
      <c r="A193" s="259" t="str">
        <f>A192</f>
        <v>Export without tax payment Debit Notes Amendments</v>
      </c>
      <c r="B193" s="119" t="s">
        <v>17</v>
      </c>
      <c r="C193" s="120">
        <f>SUMIFS('GSTR-1 Paste data'!F:F,'GSTR-1 Paste data'!$A:$A,$A193,'GSTR-1 Paste data'!$B:$B,'GSTR-1'!$B193)</f>
        <v>0</v>
      </c>
      <c r="D193" s="120">
        <f>SUMIFS('GSTR-1 Paste data'!G:G,'GSTR-1 Paste data'!$A:$A,$A193,'GSTR-1 Paste data'!$B:$B,'GSTR-1'!$B193)</f>
        <v>0</v>
      </c>
      <c r="E193" s="120">
        <f>SUMIFS('GSTR-1 Paste data'!H:H,'GSTR-1 Paste data'!$A:$A,$A193,'GSTR-1 Paste data'!$B:$B,'GSTR-1'!$B193)</f>
        <v>0</v>
      </c>
      <c r="F193" s="120">
        <f>SUMIFS('GSTR-1 Paste data'!I:I,'GSTR-1 Paste data'!$A:$A,$A193,'GSTR-1 Paste data'!$B:$B,'GSTR-1'!$B193)</f>
        <v>0</v>
      </c>
      <c r="G193" s="120">
        <f>SUMIFS('GSTR-1 Paste data'!J:J,'GSTR-1 Paste data'!$A:$A,$A193,'GSTR-1 Paste data'!$B:$B,'GSTR-1'!$B193)</f>
        <v>0</v>
      </c>
      <c r="H193" s="120">
        <f>SUMIFS('GSTR-1 Paste data'!K:K,'GSTR-1 Paste data'!$A:$A,$A193,'GSTR-1 Paste data'!$B:$B,'GSTR-1'!$B193)</f>
        <v>0</v>
      </c>
      <c r="I193" s="120">
        <f>SUMIFS('GSTR-1 Paste data'!L:L,'GSTR-1 Paste data'!$A:$A,$A193,'GSTR-1 Paste data'!$B:$B,'GSTR-1'!$B193)</f>
        <v>0</v>
      </c>
      <c r="J193" s="120">
        <f>SUMIFS('GSTR-1 Paste data'!M:M,'GSTR-1 Paste data'!$A:$A,$A193,'GSTR-1 Paste data'!$B:$B,'GSTR-1'!$B193)</f>
        <v>0</v>
      </c>
      <c r="K193" s="121">
        <f>SUMIFS('GSTR-1 Paste data'!N:N,'GSTR-1 Paste data'!$A:$A,$A193,'GSTR-1 Paste data'!$B:$B,'GSTR-1'!$B193)</f>
        <v>0</v>
      </c>
      <c r="L193" s="121">
        <f>SUMIFS('GSTR-1 Paste data'!O:O,'GSTR-1 Paste data'!$A:$A,$A193,'GSTR-1 Paste data'!$B:$B,'GSTR-1'!$B193)</f>
        <v>0</v>
      </c>
      <c r="M193" s="121">
        <f>SUMIFS('GSTR-1 Paste data'!P:P,'GSTR-1 Paste data'!$A:$A,$A193,'GSTR-1 Paste data'!$B:$B,'GSTR-1'!$B193)</f>
        <v>0</v>
      </c>
      <c r="N193" s="121">
        <f>SUMIFS('GSTR-1 Paste data'!Q:Q,'GSTR-1 Paste data'!$A:$A,$A193,'GSTR-1 Paste data'!$B:$B,'GSTR-1'!$B193)</f>
        <v>0</v>
      </c>
      <c r="O193" s="121">
        <f>SUMIFS('GSTR-1 Paste data'!R:R,'GSTR-1 Paste data'!$A:$A,$A193,'GSTR-1 Paste data'!$B:$B,'GSTR-1'!$B193)</f>
        <v>0</v>
      </c>
      <c r="P193" s="121">
        <f>SUMIFS('GSTR-1 Paste data'!S:S,'GSTR-1 Paste data'!$A:$A,$A193,'GSTR-1 Paste data'!$B:$B,'GSTR-1'!$B193)</f>
        <v>0</v>
      </c>
      <c r="Q193" s="121">
        <f>SUMIFS('GSTR-1 Paste data'!T:T,'GSTR-1 Paste data'!$A:$A,$A193,'GSTR-1 Paste data'!$B:$B,'GSTR-1'!$B193)</f>
        <v>0</v>
      </c>
      <c r="R193" s="121">
        <f>SUMIFS('GSTR-1 Paste data'!U:U,'GSTR-1 Paste data'!$A:$A,$A193,'GSTR-1 Paste data'!$B:$B,'GSTR-1'!$B193)</f>
        <v>0</v>
      </c>
      <c r="S193" s="121">
        <f>SUMIFS('GSTR-1 Paste data'!V:V,'GSTR-1 Paste data'!$A:$A,$A193,'GSTR-1 Paste data'!$B:$B,'GSTR-1'!$B193)</f>
        <v>0</v>
      </c>
      <c r="T193" s="121">
        <f>SUMIFS('GSTR-1 Paste data'!W:W,'GSTR-1 Paste data'!$A:$A,$A193,'GSTR-1 Paste data'!$B:$B,'GSTR-1'!$B193)</f>
        <v>0</v>
      </c>
      <c r="U193" s="121">
        <f>SUMIFS('GSTR-1 Paste data'!X:X,'GSTR-1 Paste data'!$A:$A,$A193,'GSTR-1 Paste data'!$B:$B,'GSTR-1'!$B193)</f>
        <v>0</v>
      </c>
      <c r="V193" s="121">
        <f>SUMIFS('GSTR-1 Paste data'!Y:Y,'GSTR-1 Paste data'!$A:$A,$A193,'GSTR-1 Paste data'!$B:$B,'GSTR-1'!$B193)</f>
        <v>0</v>
      </c>
      <c r="W193" s="121">
        <f>SUMIFS('GSTR-1 Paste data'!Z:Z,'GSTR-1 Paste data'!$A:$A,$A193,'GSTR-1 Paste data'!$B:$B,'GSTR-1'!$B193)</f>
        <v>0</v>
      </c>
      <c r="X193" s="133">
        <f>ROUND(SUM(C193:K193),2)</f>
        <v>0</v>
      </c>
      <c r="Y193" s="133">
        <f>ROUND(SUM(L193:W193),2)</f>
        <v>0</v>
      </c>
      <c r="Z193" s="133">
        <f>ROUND(SUM(C193:W193),2)</f>
        <v>0</v>
      </c>
    </row>
    <row r="194" spans="1:26" s="14" customFormat="1" ht="15.75" hidden="1" thickBot="1" x14ac:dyDescent="0.35">
      <c r="A194" s="259"/>
      <c r="B194" s="13"/>
      <c r="C194" s="26"/>
      <c r="D194" s="26"/>
      <c r="E194" s="26"/>
      <c r="F194" s="26"/>
      <c r="G194" s="26"/>
      <c r="H194" s="26"/>
      <c r="I194" s="26"/>
      <c r="J194" s="26"/>
      <c r="K194" s="103"/>
      <c r="L194" s="103"/>
      <c r="M194" s="103"/>
      <c r="N194" s="103"/>
      <c r="O194" s="103"/>
      <c r="P194" s="103"/>
      <c r="Q194" s="103"/>
      <c r="R194" s="103"/>
      <c r="S194" s="103"/>
      <c r="T194" s="103"/>
      <c r="U194" s="103"/>
      <c r="V194" s="103"/>
      <c r="W194" s="103"/>
      <c r="X194" s="102"/>
      <c r="Y194" s="102"/>
      <c r="Z194" s="102"/>
    </row>
    <row r="195" spans="1:26" s="14" customFormat="1" ht="15.75" hidden="1" thickBot="1" x14ac:dyDescent="0.3">
      <c r="A195" s="259" t="str">
        <f>B195</f>
        <v>Export with tax payment Debit Notes</v>
      </c>
      <c r="B195" s="112" t="s">
        <v>350</v>
      </c>
      <c r="C195" s="113"/>
      <c r="D195" s="113"/>
      <c r="E195" s="113"/>
      <c r="F195" s="113"/>
      <c r="G195" s="113"/>
      <c r="H195" s="113"/>
      <c r="I195" s="113"/>
      <c r="J195" s="113"/>
      <c r="K195" s="113"/>
      <c r="L195" s="113"/>
      <c r="M195" s="113"/>
      <c r="N195" s="113"/>
      <c r="O195" s="113"/>
      <c r="P195" s="113"/>
      <c r="Q195" s="113"/>
      <c r="R195" s="113"/>
      <c r="S195" s="113"/>
      <c r="T195" s="113"/>
      <c r="U195" s="113"/>
      <c r="V195" s="113"/>
      <c r="W195" s="113"/>
      <c r="X195" s="224"/>
      <c r="Y195" s="224"/>
      <c r="Z195" s="224"/>
    </row>
    <row r="196" spans="1:26" s="14" customFormat="1" ht="15.75" hidden="1" thickBot="1" x14ac:dyDescent="0.3">
      <c r="A196" s="259" t="str">
        <f>A195</f>
        <v>Export with tax payment Debit Notes</v>
      </c>
      <c r="B196" s="208" t="s">
        <v>17</v>
      </c>
      <c r="C196" s="210">
        <f>SUMIFS('GSTR-1 Paste data'!F:F,'GSTR-1 Paste data'!$A:$A,$A196,'GSTR-1 Paste data'!$B:$B,'GSTR-1'!$B196)</f>
        <v>0</v>
      </c>
      <c r="D196" s="210">
        <f>SUMIFS('GSTR-1 Paste data'!G:G,'GSTR-1 Paste data'!$A:$A,$A196,'GSTR-1 Paste data'!$B:$B,'GSTR-1'!$B196)</f>
        <v>0</v>
      </c>
      <c r="E196" s="210">
        <f>SUMIFS('GSTR-1 Paste data'!H:H,'GSTR-1 Paste data'!$A:$A,$A196,'GSTR-1 Paste data'!$B:$B,'GSTR-1'!$B196)</f>
        <v>0</v>
      </c>
      <c r="F196" s="210">
        <f>SUMIFS('GSTR-1 Paste data'!I:I,'GSTR-1 Paste data'!$A:$A,$A196,'GSTR-1 Paste data'!$B:$B,'GSTR-1'!$B196)</f>
        <v>0</v>
      </c>
      <c r="G196" s="210">
        <f>SUMIFS('GSTR-1 Paste data'!J:J,'GSTR-1 Paste data'!$A:$A,$A196,'GSTR-1 Paste data'!$B:$B,'GSTR-1'!$B196)</f>
        <v>0</v>
      </c>
      <c r="H196" s="210">
        <f>SUMIFS('GSTR-1 Paste data'!K:K,'GSTR-1 Paste data'!$A:$A,$A196,'GSTR-1 Paste data'!$B:$B,'GSTR-1'!$B196)</f>
        <v>0</v>
      </c>
      <c r="I196" s="210">
        <f>SUMIFS('GSTR-1 Paste data'!L:L,'GSTR-1 Paste data'!$A:$A,$A196,'GSTR-1 Paste data'!$B:$B,'GSTR-1'!$B196)</f>
        <v>0</v>
      </c>
      <c r="J196" s="210">
        <f>SUMIFS('GSTR-1 Paste data'!M:M,'GSTR-1 Paste data'!$A:$A,$A196,'GSTR-1 Paste data'!$B:$B,'GSTR-1'!$B196)</f>
        <v>0</v>
      </c>
      <c r="K196" s="210">
        <f>SUMIFS('GSTR-1 Paste data'!N:N,'GSTR-1 Paste data'!$A:$A,$A196,'GSTR-1 Paste data'!$B:$B,'GSTR-1'!$B196)</f>
        <v>0</v>
      </c>
      <c r="L196" s="210">
        <f>SUMIFS('GSTR-1 Paste data'!O:O,'GSTR-1 Paste data'!$A:$A,$A196,'GSTR-1 Paste data'!$B:$B,'GSTR-1'!$B196)</f>
        <v>0</v>
      </c>
      <c r="M196" s="210">
        <f>SUMIFS('GSTR-1 Paste data'!P:P,'GSTR-1 Paste data'!$A:$A,$A196,'GSTR-1 Paste data'!$B:$B,'GSTR-1'!$B196)</f>
        <v>0</v>
      </c>
      <c r="N196" s="210">
        <f>SUMIFS('GSTR-1 Paste data'!Q:Q,'GSTR-1 Paste data'!$A:$A,$A196,'GSTR-1 Paste data'!$B:$B,'GSTR-1'!$B196)</f>
        <v>0</v>
      </c>
      <c r="O196" s="210">
        <f>SUMIFS('GSTR-1 Paste data'!R:R,'GSTR-1 Paste data'!$A:$A,$A196,'GSTR-1 Paste data'!$B:$B,'GSTR-1'!$B196)</f>
        <v>0</v>
      </c>
      <c r="P196" s="210">
        <f>SUMIFS('GSTR-1 Paste data'!S:S,'GSTR-1 Paste data'!$A:$A,$A196,'GSTR-1 Paste data'!$B:$B,'GSTR-1'!$B196)</f>
        <v>0</v>
      </c>
      <c r="Q196" s="210">
        <f>SUMIFS('GSTR-1 Paste data'!T:T,'GSTR-1 Paste data'!$A:$A,$A196,'GSTR-1 Paste data'!$B:$B,'GSTR-1'!$B196)</f>
        <v>0</v>
      </c>
      <c r="R196" s="210">
        <f>SUMIFS('GSTR-1 Paste data'!U:U,'GSTR-1 Paste data'!$A:$A,$A196,'GSTR-1 Paste data'!$B:$B,'GSTR-1'!$B196)</f>
        <v>0</v>
      </c>
      <c r="S196" s="210">
        <f>SUMIFS('GSTR-1 Paste data'!V:V,'GSTR-1 Paste data'!$A:$A,$A196,'GSTR-1 Paste data'!$B:$B,'GSTR-1'!$B196)</f>
        <v>0</v>
      </c>
      <c r="T196" s="210">
        <f>SUMIFS('GSTR-1 Paste data'!W:W,'GSTR-1 Paste data'!$A:$A,$A196,'GSTR-1 Paste data'!$B:$B,'GSTR-1'!$B196)</f>
        <v>0</v>
      </c>
      <c r="U196" s="210">
        <f>SUMIFS('GSTR-1 Paste data'!X:X,'GSTR-1 Paste data'!$A:$A,$A196,'GSTR-1 Paste data'!$B:$B,'GSTR-1'!$B196)</f>
        <v>0</v>
      </c>
      <c r="V196" s="210">
        <f>SUMIFS('GSTR-1 Paste data'!Y:Y,'GSTR-1 Paste data'!$A:$A,$A196,'GSTR-1 Paste data'!$B:$B,'GSTR-1'!$B196)</f>
        <v>0</v>
      </c>
      <c r="W196" s="210">
        <f>SUMIFS('GSTR-1 Paste data'!Z:Z,'GSTR-1 Paste data'!$A:$A,$A196,'GSTR-1 Paste data'!$B:$B,'GSTR-1'!$B196)</f>
        <v>0</v>
      </c>
      <c r="X196" s="225">
        <f>ROUND(SUM(C196:K196),2)</f>
        <v>0</v>
      </c>
      <c r="Y196" s="225">
        <f>ROUND(SUM(L196:W196),2)</f>
        <v>0</v>
      </c>
      <c r="Z196" s="225">
        <f>ROUND(SUM(C196:W196),2)</f>
        <v>0</v>
      </c>
    </row>
    <row r="197" spans="1:26" s="14" customFormat="1" ht="15.75" hidden="1" thickBot="1" x14ac:dyDescent="0.3">
      <c r="A197" s="259" t="str">
        <f>A196</f>
        <v>Export with tax payment Debit Notes</v>
      </c>
      <c r="B197" s="208" t="s">
        <v>18</v>
      </c>
      <c r="C197" s="210">
        <f>SUMIFS('GSTR-1 Paste data'!F:F,'GSTR-1 Paste data'!$A:$A,$A197,'GSTR-1 Paste data'!$B:$B,'GSTR-1'!$B197)</f>
        <v>0</v>
      </c>
      <c r="D197" s="210">
        <f>SUMIFS('GSTR-1 Paste data'!G:G,'GSTR-1 Paste data'!$A:$A,$A197,'GSTR-1 Paste data'!$B:$B,'GSTR-1'!$B197)</f>
        <v>0</v>
      </c>
      <c r="E197" s="210">
        <f>SUMIFS('GSTR-1 Paste data'!H:H,'GSTR-1 Paste data'!$A:$A,$A197,'GSTR-1 Paste data'!$B:$B,'GSTR-1'!$B197)</f>
        <v>0</v>
      </c>
      <c r="F197" s="210">
        <f>SUMIFS('GSTR-1 Paste data'!I:I,'GSTR-1 Paste data'!$A:$A,$A197,'GSTR-1 Paste data'!$B:$B,'GSTR-1'!$B197)</f>
        <v>0</v>
      </c>
      <c r="G197" s="210">
        <f>SUMIFS('GSTR-1 Paste data'!J:J,'GSTR-1 Paste data'!$A:$A,$A197,'GSTR-1 Paste data'!$B:$B,'GSTR-1'!$B197)</f>
        <v>0</v>
      </c>
      <c r="H197" s="210">
        <f>SUMIFS('GSTR-1 Paste data'!K:K,'GSTR-1 Paste data'!$A:$A,$A197,'GSTR-1 Paste data'!$B:$B,'GSTR-1'!$B197)</f>
        <v>0</v>
      </c>
      <c r="I197" s="210">
        <f>SUMIFS('GSTR-1 Paste data'!L:L,'GSTR-1 Paste data'!$A:$A,$A197,'GSTR-1 Paste data'!$B:$B,'GSTR-1'!$B197)</f>
        <v>0</v>
      </c>
      <c r="J197" s="210">
        <f>SUMIFS('GSTR-1 Paste data'!M:M,'GSTR-1 Paste data'!$A:$A,$A197,'GSTR-1 Paste data'!$B:$B,'GSTR-1'!$B197)</f>
        <v>0</v>
      </c>
      <c r="K197" s="210">
        <f>SUMIFS('GSTR-1 Paste data'!N:N,'GSTR-1 Paste data'!$A:$A,$A197,'GSTR-1 Paste data'!$B:$B,'GSTR-1'!$B197)</f>
        <v>0</v>
      </c>
      <c r="L197" s="210">
        <f>SUMIFS('GSTR-1 Paste data'!O:O,'GSTR-1 Paste data'!$A:$A,$A197,'GSTR-1 Paste data'!$B:$B,'GSTR-1'!$B197)</f>
        <v>0</v>
      </c>
      <c r="M197" s="210">
        <f>SUMIFS('GSTR-1 Paste data'!P:P,'GSTR-1 Paste data'!$A:$A,$A197,'GSTR-1 Paste data'!$B:$B,'GSTR-1'!$B197)</f>
        <v>0</v>
      </c>
      <c r="N197" s="210">
        <f>SUMIFS('GSTR-1 Paste data'!Q:Q,'GSTR-1 Paste data'!$A:$A,$A197,'GSTR-1 Paste data'!$B:$B,'GSTR-1'!$B197)</f>
        <v>0</v>
      </c>
      <c r="O197" s="210">
        <f>SUMIFS('GSTR-1 Paste data'!R:R,'GSTR-1 Paste data'!$A:$A,$A197,'GSTR-1 Paste data'!$B:$B,'GSTR-1'!$B197)</f>
        <v>0</v>
      </c>
      <c r="P197" s="210">
        <f>SUMIFS('GSTR-1 Paste data'!S:S,'GSTR-1 Paste data'!$A:$A,$A197,'GSTR-1 Paste data'!$B:$B,'GSTR-1'!$B197)</f>
        <v>0</v>
      </c>
      <c r="Q197" s="210">
        <f>SUMIFS('GSTR-1 Paste data'!T:T,'GSTR-1 Paste data'!$A:$A,$A197,'GSTR-1 Paste data'!$B:$B,'GSTR-1'!$B197)</f>
        <v>0</v>
      </c>
      <c r="R197" s="210">
        <f>SUMIFS('GSTR-1 Paste data'!U:U,'GSTR-1 Paste data'!$A:$A,$A197,'GSTR-1 Paste data'!$B:$B,'GSTR-1'!$B197)</f>
        <v>0</v>
      </c>
      <c r="S197" s="210">
        <f>SUMIFS('GSTR-1 Paste data'!V:V,'GSTR-1 Paste data'!$A:$A,$A197,'GSTR-1 Paste data'!$B:$B,'GSTR-1'!$B197)</f>
        <v>0</v>
      </c>
      <c r="T197" s="210">
        <f>SUMIFS('GSTR-1 Paste data'!W:W,'GSTR-1 Paste data'!$A:$A,$A197,'GSTR-1 Paste data'!$B:$B,'GSTR-1'!$B197)</f>
        <v>0</v>
      </c>
      <c r="U197" s="210">
        <f>SUMIFS('GSTR-1 Paste data'!X:X,'GSTR-1 Paste data'!$A:$A,$A197,'GSTR-1 Paste data'!$B:$B,'GSTR-1'!$B197)</f>
        <v>0</v>
      </c>
      <c r="V197" s="210">
        <f>SUMIFS('GSTR-1 Paste data'!Y:Y,'GSTR-1 Paste data'!$A:$A,$A197,'GSTR-1 Paste data'!$B:$B,'GSTR-1'!$B197)</f>
        <v>0</v>
      </c>
      <c r="W197" s="210">
        <f>SUMIFS('GSTR-1 Paste data'!Z:Z,'GSTR-1 Paste data'!$A:$A,$A197,'GSTR-1 Paste data'!$B:$B,'GSTR-1'!$B197)</f>
        <v>0</v>
      </c>
      <c r="X197" s="225">
        <f>ROUND(SUM(C197:K197),2)</f>
        <v>0</v>
      </c>
      <c r="Y197" s="225">
        <f>ROUND(SUM(L197:W197),2)</f>
        <v>0</v>
      </c>
      <c r="Z197" s="225">
        <f>ROUND(SUM(C197:W197),2)</f>
        <v>0</v>
      </c>
    </row>
    <row r="198" spans="1:26" s="14" customFormat="1" ht="16.5" hidden="1" thickBot="1" x14ac:dyDescent="0.35">
      <c r="A198" s="260" t="str">
        <f>A197</f>
        <v>Export with tax payment Debit Notes</v>
      </c>
      <c r="B198" s="119" t="s">
        <v>36</v>
      </c>
      <c r="C198" s="211">
        <f>SUMIFS('GSTR-1 Paste data'!F:F,'GSTR-1 Paste data'!$A:$A,$A198,'GSTR-1 Paste data'!$B:$B,'GSTR-1'!$B198)</f>
        <v>0</v>
      </c>
      <c r="D198" s="211">
        <f>SUMIFS('GSTR-1 Paste data'!G:G,'GSTR-1 Paste data'!$A:$A,$A198,'GSTR-1 Paste data'!$B:$B,'GSTR-1'!$B198)</f>
        <v>0</v>
      </c>
      <c r="E198" s="211">
        <f>SUMIFS('GSTR-1 Paste data'!H:H,'GSTR-1 Paste data'!$A:$A,$A198,'GSTR-1 Paste data'!$B:$B,'GSTR-1'!$B198)</f>
        <v>0</v>
      </c>
      <c r="F198" s="211">
        <f>SUMIFS('GSTR-1 Paste data'!I:I,'GSTR-1 Paste data'!$A:$A,$A198,'GSTR-1 Paste data'!$B:$B,'GSTR-1'!$B198)</f>
        <v>0</v>
      </c>
      <c r="G198" s="211">
        <f>SUMIFS('GSTR-1 Paste data'!J:J,'GSTR-1 Paste data'!$A:$A,$A198,'GSTR-1 Paste data'!$B:$B,'GSTR-1'!$B198)</f>
        <v>0</v>
      </c>
      <c r="H198" s="211">
        <f>SUMIFS('GSTR-1 Paste data'!K:K,'GSTR-1 Paste data'!$A:$A,$A198,'GSTR-1 Paste data'!$B:$B,'GSTR-1'!$B198)</f>
        <v>0</v>
      </c>
      <c r="I198" s="211">
        <f>SUMIFS('GSTR-1 Paste data'!L:L,'GSTR-1 Paste data'!$A:$A,$A198,'GSTR-1 Paste data'!$B:$B,'GSTR-1'!$B198)</f>
        <v>0</v>
      </c>
      <c r="J198" s="211">
        <f>SUMIFS('GSTR-1 Paste data'!M:M,'GSTR-1 Paste data'!$A:$A,$A198,'GSTR-1 Paste data'!$B:$B,'GSTR-1'!$B198)</f>
        <v>0</v>
      </c>
      <c r="K198" s="211">
        <f>SUMIFS('GSTR-1 Paste data'!N:N,'GSTR-1 Paste data'!$A:$A,$A198,'GSTR-1 Paste data'!$B:$B,'GSTR-1'!$B198)</f>
        <v>0</v>
      </c>
      <c r="L198" s="211">
        <f>SUMIFS('GSTR-1 Paste data'!O:O,'GSTR-1 Paste data'!$A:$A,$A198,'GSTR-1 Paste data'!$B:$B,'GSTR-1'!$B198)</f>
        <v>0</v>
      </c>
      <c r="M198" s="211">
        <f>SUMIFS('GSTR-1 Paste data'!P:P,'GSTR-1 Paste data'!$A:$A,$A198,'GSTR-1 Paste data'!$B:$B,'GSTR-1'!$B198)</f>
        <v>0</v>
      </c>
      <c r="N198" s="211">
        <f>SUMIFS('GSTR-1 Paste data'!Q:Q,'GSTR-1 Paste data'!$A:$A,$A198,'GSTR-1 Paste data'!$B:$B,'GSTR-1'!$B198)</f>
        <v>0</v>
      </c>
      <c r="O198" s="211">
        <f>SUMIFS('GSTR-1 Paste data'!R:R,'GSTR-1 Paste data'!$A:$A,$A198,'GSTR-1 Paste data'!$B:$B,'GSTR-1'!$B198)</f>
        <v>0</v>
      </c>
      <c r="P198" s="211">
        <f>SUMIFS('GSTR-1 Paste data'!S:S,'GSTR-1 Paste data'!$A:$A,$A198,'GSTR-1 Paste data'!$B:$B,'GSTR-1'!$B198)</f>
        <v>0</v>
      </c>
      <c r="Q198" s="211">
        <f>SUMIFS('GSTR-1 Paste data'!T:T,'GSTR-1 Paste data'!$A:$A,$A198,'GSTR-1 Paste data'!$B:$B,'GSTR-1'!$B198)</f>
        <v>0</v>
      </c>
      <c r="R198" s="211">
        <f>SUMIFS('GSTR-1 Paste data'!U:U,'GSTR-1 Paste data'!$A:$A,$A198,'GSTR-1 Paste data'!$B:$B,'GSTR-1'!$B198)</f>
        <v>0</v>
      </c>
      <c r="S198" s="211">
        <f>SUMIFS('GSTR-1 Paste data'!V:V,'GSTR-1 Paste data'!$A:$A,$A198,'GSTR-1 Paste data'!$B:$B,'GSTR-1'!$B198)</f>
        <v>0</v>
      </c>
      <c r="T198" s="211">
        <f>SUMIFS('GSTR-1 Paste data'!W:W,'GSTR-1 Paste data'!$A:$A,$A198,'GSTR-1 Paste data'!$B:$B,'GSTR-1'!$B198)</f>
        <v>0</v>
      </c>
      <c r="U198" s="211">
        <f>SUMIFS('GSTR-1 Paste data'!X:X,'GSTR-1 Paste data'!$A:$A,$A198,'GSTR-1 Paste data'!$B:$B,'GSTR-1'!$B198)</f>
        <v>0</v>
      </c>
      <c r="V198" s="211">
        <f>SUMIFS('GSTR-1 Paste data'!Y:Y,'GSTR-1 Paste data'!$A:$A,$A198,'GSTR-1 Paste data'!$B:$B,'GSTR-1'!$B198)</f>
        <v>0</v>
      </c>
      <c r="W198" s="211">
        <f>SUMIFS('GSTR-1 Paste data'!Z:Z,'GSTR-1 Paste data'!$A:$A,$A198,'GSTR-1 Paste data'!$B:$B,'GSTR-1'!$B198)</f>
        <v>0</v>
      </c>
      <c r="X198" s="226">
        <f>ROUND(SUM(C198:K198),2)</f>
        <v>0</v>
      </c>
      <c r="Y198" s="226">
        <f>ROUND(SUM(L198:W198),2)</f>
        <v>0</v>
      </c>
      <c r="Z198" s="226">
        <f>ROUND(SUM(C198:W198),2)</f>
        <v>0</v>
      </c>
    </row>
    <row r="199" spans="1:26" s="14" customFormat="1" ht="15.75" hidden="1" thickBot="1" x14ac:dyDescent="0.35">
      <c r="A199" s="259"/>
      <c r="B199" s="13"/>
      <c r="C199" s="26"/>
      <c r="D199" s="26"/>
      <c r="E199" s="26"/>
      <c r="F199" s="26"/>
      <c r="G199" s="26"/>
      <c r="H199" s="26"/>
      <c r="I199" s="26"/>
      <c r="J199" s="26"/>
      <c r="K199" s="103"/>
      <c r="L199" s="103"/>
      <c r="M199" s="103"/>
      <c r="N199" s="103"/>
      <c r="O199" s="103"/>
      <c r="P199" s="103"/>
      <c r="Q199" s="103"/>
      <c r="R199" s="103"/>
      <c r="S199" s="103"/>
      <c r="T199" s="103"/>
      <c r="U199" s="103"/>
      <c r="V199" s="103"/>
      <c r="W199" s="103"/>
      <c r="X199" s="102"/>
      <c r="Y199" s="102"/>
      <c r="Z199" s="102"/>
    </row>
    <row r="200" spans="1:26" s="14" customFormat="1" ht="15.75" hidden="1" thickBot="1" x14ac:dyDescent="0.3">
      <c r="A200" s="259" t="str">
        <f>B200</f>
        <v>Export with tax payment Debit Notes Amendments</v>
      </c>
      <c r="B200" s="204" t="s">
        <v>351</v>
      </c>
      <c r="C200" s="205"/>
      <c r="D200" s="205"/>
      <c r="E200" s="205"/>
      <c r="F200" s="205"/>
      <c r="G200" s="205"/>
      <c r="H200" s="205"/>
      <c r="I200" s="205"/>
      <c r="J200" s="205"/>
      <c r="K200" s="205"/>
      <c r="L200" s="205"/>
      <c r="M200" s="205"/>
      <c r="N200" s="205"/>
      <c r="O200" s="205"/>
      <c r="P200" s="205"/>
      <c r="Q200" s="205"/>
      <c r="R200" s="205"/>
      <c r="S200" s="205"/>
      <c r="T200" s="205"/>
      <c r="U200" s="205"/>
      <c r="V200" s="205"/>
      <c r="W200" s="205"/>
      <c r="X200" s="222"/>
      <c r="Y200" s="222"/>
      <c r="Z200" s="222"/>
    </row>
    <row r="201" spans="1:26" s="14" customFormat="1" ht="15.75" hidden="1" thickBot="1" x14ac:dyDescent="0.3">
      <c r="A201" s="259" t="str">
        <f>A200</f>
        <v>Export with tax payment Debit Notes Amendments</v>
      </c>
      <c r="B201" s="208" t="s">
        <v>17</v>
      </c>
      <c r="C201" s="210">
        <f>SUMIFS('GSTR-1 Paste data'!F:F,'GSTR-1 Paste data'!$A:$A,$A201,'GSTR-1 Paste data'!$B:$B,'GSTR-1'!$B201)</f>
        <v>0</v>
      </c>
      <c r="D201" s="210">
        <f>SUMIFS('GSTR-1 Paste data'!G:G,'GSTR-1 Paste data'!$A:$A,$A201,'GSTR-1 Paste data'!$B:$B,'GSTR-1'!$B201)</f>
        <v>0</v>
      </c>
      <c r="E201" s="210">
        <f>SUMIFS('GSTR-1 Paste data'!H:H,'GSTR-1 Paste data'!$A:$A,$A201,'GSTR-1 Paste data'!$B:$B,'GSTR-1'!$B201)</f>
        <v>0</v>
      </c>
      <c r="F201" s="210">
        <f>SUMIFS('GSTR-1 Paste data'!I:I,'GSTR-1 Paste data'!$A:$A,$A201,'GSTR-1 Paste data'!$B:$B,'GSTR-1'!$B201)</f>
        <v>0</v>
      </c>
      <c r="G201" s="210">
        <f>SUMIFS('GSTR-1 Paste data'!J:J,'GSTR-1 Paste data'!$A:$A,$A201,'GSTR-1 Paste data'!$B:$B,'GSTR-1'!$B201)</f>
        <v>0</v>
      </c>
      <c r="H201" s="210">
        <f>SUMIFS('GSTR-1 Paste data'!K:K,'GSTR-1 Paste data'!$A:$A,$A201,'GSTR-1 Paste data'!$B:$B,'GSTR-1'!$B201)</f>
        <v>0</v>
      </c>
      <c r="I201" s="210">
        <f>SUMIFS('GSTR-1 Paste data'!L:L,'GSTR-1 Paste data'!$A:$A,$A201,'GSTR-1 Paste data'!$B:$B,'GSTR-1'!$B201)</f>
        <v>0</v>
      </c>
      <c r="J201" s="210">
        <f>SUMIFS('GSTR-1 Paste data'!M:M,'GSTR-1 Paste data'!$A:$A,$A201,'GSTR-1 Paste data'!$B:$B,'GSTR-1'!$B201)</f>
        <v>0</v>
      </c>
      <c r="K201" s="210">
        <f>SUMIFS('GSTR-1 Paste data'!N:N,'GSTR-1 Paste data'!$A:$A,$A201,'GSTR-1 Paste data'!$B:$B,'GSTR-1'!$B201)</f>
        <v>0</v>
      </c>
      <c r="L201" s="210">
        <f>SUMIFS('GSTR-1 Paste data'!O:O,'GSTR-1 Paste data'!$A:$A,$A201,'GSTR-1 Paste data'!$B:$B,'GSTR-1'!$B201)</f>
        <v>0</v>
      </c>
      <c r="M201" s="210">
        <f>SUMIFS('GSTR-1 Paste data'!P:P,'GSTR-1 Paste data'!$A:$A,$A201,'GSTR-1 Paste data'!$B:$B,'GSTR-1'!$B201)</f>
        <v>0</v>
      </c>
      <c r="N201" s="210">
        <f>SUMIFS('GSTR-1 Paste data'!Q:Q,'GSTR-1 Paste data'!$A:$A,$A201,'GSTR-1 Paste data'!$B:$B,'GSTR-1'!$B201)</f>
        <v>0</v>
      </c>
      <c r="O201" s="210">
        <f>SUMIFS('GSTR-1 Paste data'!R:R,'GSTR-1 Paste data'!$A:$A,$A201,'GSTR-1 Paste data'!$B:$B,'GSTR-1'!$B201)</f>
        <v>0</v>
      </c>
      <c r="P201" s="210">
        <f>SUMIFS('GSTR-1 Paste data'!S:S,'GSTR-1 Paste data'!$A:$A,$A201,'GSTR-1 Paste data'!$B:$B,'GSTR-1'!$B201)</f>
        <v>0</v>
      </c>
      <c r="Q201" s="210">
        <f>SUMIFS('GSTR-1 Paste data'!T:T,'GSTR-1 Paste data'!$A:$A,$A201,'GSTR-1 Paste data'!$B:$B,'GSTR-1'!$B201)</f>
        <v>0</v>
      </c>
      <c r="R201" s="210">
        <f>SUMIFS('GSTR-1 Paste data'!U:U,'GSTR-1 Paste data'!$A:$A,$A201,'GSTR-1 Paste data'!$B:$B,'GSTR-1'!$B201)</f>
        <v>0</v>
      </c>
      <c r="S201" s="210">
        <f>SUMIFS('GSTR-1 Paste data'!V:V,'GSTR-1 Paste data'!$A:$A,$A201,'GSTR-1 Paste data'!$B:$B,'GSTR-1'!$B201)</f>
        <v>0</v>
      </c>
      <c r="T201" s="210">
        <f>SUMIFS('GSTR-1 Paste data'!W:W,'GSTR-1 Paste data'!$A:$A,$A201,'GSTR-1 Paste data'!$B:$B,'GSTR-1'!$B201)</f>
        <v>0</v>
      </c>
      <c r="U201" s="210">
        <f>SUMIFS('GSTR-1 Paste data'!X:X,'GSTR-1 Paste data'!$A:$A,$A201,'GSTR-1 Paste data'!$B:$B,'GSTR-1'!$B201)</f>
        <v>0</v>
      </c>
      <c r="V201" s="210">
        <f>SUMIFS('GSTR-1 Paste data'!Y:Y,'GSTR-1 Paste data'!$A:$A,$A201,'GSTR-1 Paste data'!$B:$B,'GSTR-1'!$B201)</f>
        <v>0</v>
      </c>
      <c r="W201" s="210">
        <f>SUMIFS('GSTR-1 Paste data'!Z:Z,'GSTR-1 Paste data'!$A:$A,$A201,'GSTR-1 Paste data'!$B:$B,'GSTR-1'!$B201)</f>
        <v>0</v>
      </c>
      <c r="X201" s="225">
        <f>ROUND(SUM(C201:K201),2)</f>
        <v>0</v>
      </c>
      <c r="Y201" s="225">
        <f>ROUND(SUM(L201:W201),2)</f>
        <v>0</v>
      </c>
      <c r="Z201" s="225">
        <f>ROUND(SUM(C201:W201),2)</f>
        <v>0</v>
      </c>
    </row>
    <row r="202" spans="1:26" s="14" customFormat="1" ht="15.75" hidden="1" thickBot="1" x14ac:dyDescent="0.3">
      <c r="A202" s="259" t="str">
        <f>A201</f>
        <v>Export with tax payment Debit Notes Amendments</v>
      </c>
      <c r="B202" s="208" t="s">
        <v>18</v>
      </c>
      <c r="C202" s="210">
        <f>SUMIFS('GSTR-1 Paste data'!F:F,'GSTR-1 Paste data'!$A:$A,$A202,'GSTR-1 Paste data'!$B:$B,'GSTR-1'!$B202)</f>
        <v>0</v>
      </c>
      <c r="D202" s="210">
        <f>SUMIFS('GSTR-1 Paste data'!G:G,'GSTR-1 Paste data'!$A:$A,$A202,'GSTR-1 Paste data'!$B:$B,'GSTR-1'!$B202)</f>
        <v>0</v>
      </c>
      <c r="E202" s="210">
        <f>SUMIFS('GSTR-1 Paste data'!H:H,'GSTR-1 Paste data'!$A:$A,$A202,'GSTR-1 Paste data'!$B:$B,'GSTR-1'!$B202)</f>
        <v>0</v>
      </c>
      <c r="F202" s="210">
        <f>SUMIFS('GSTR-1 Paste data'!I:I,'GSTR-1 Paste data'!$A:$A,$A202,'GSTR-1 Paste data'!$B:$B,'GSTR-1'!$B202)</f>
        <v>0</v>
      </c>
      <c r="G202" s="210">
        <f>SUMIFS('GSTR-1 Paste data'!J:J,'GSTR-1 Paste data'!$A:$A,$A202,'GSTR-1 Paste data'!$B:$B,'GSTR-1'!$B202)</f>
        <v>0</v>
      </c>
      <c r="H202" s="210">
        <f>SUMIFS('GSTR-1 Paste data'!K:K,'GSTR-1 Paste data'!$A:$A,$A202,'GSTR-1 Paste data'!$B:$B,'GSTR-1'!$B202)</f>
        <v>0</v>
      </c>
      <c r="I202" s="210">
        <f>SUMIFS('GSTR-1 Paste data'!L:L,'GSTR-1 Paste data'!$A:$A,$A202,'GSTR-1 Paste data'!$B:$B,'GSTR-1'!$B202)</f>
        <v>0</v>
      </c>
      <c r="J202" s="210">
        <f>SUMIFS('GSTR-1 Paste data'!M:M,'GSTR-1 Paste data'!$A:$A,$A202,'GSTR-1 Paste data'!$B:$B,'GSTR-1'!$B202)</f>
        <v>0</v>
      </c>
      <c r="K202" s="210">
        <f>SUMIFS('GSTR-1 Paste data'!N:N,'GSTR-1 Paste data'!$A:$A,$A202,'GSTR-1 Paste data'!$B:$B,'GSTR-1'!$B202)</f>
        <v>0</v>
      </c>
      <c r="L202" s="210">
        <f>SUMIFS('GSTR-1 Paste data'!O:O,'GSTR-1 Paste data'!$A:$A,$A202,'GSTR-1 Paste data'!$B:$B,'GSTR-1'!$B202)</f>
        <v>0</v>
      </c>
      <c r="M202" s="210">
        <f>SUMIFS('GSTR-1 Paste data'!P:P,'GSTR-1 Paste data'!$A:$A,$A202,'GSTR-1 Paste data'!$B:$B,'GSTR-1'!$B202)</f>
        <v>0</v>
      </c>
      <c r="N202" s="210">
        <f>SUMIFS('GSTR-1 Paste data'!Q:Q,'GSTR-1 Paste data'!$A:$A,$A202,'GSTR-1 Paste data'!$B:$B,'GSTR-1'!$B202)</f>
        <v>0</v>
      </c>
      <c r="O202" s="210">
        <f>SUMIFS('GSTR-1 Paste data'!R:R,'GSTR-1 Paste data'!$A:$A,$A202,'GSTR-1 Paste data'!$B:$B,'GSTR-1'!$B202)</f>
        <v>0</v>
      </c>
      <c r="P202" s="210">
        <f>SUMIFS('GSTR-1 Paste data'!S:S,'GSTR-1 Paste data'!$A:$A,$A202,'GSTR-1 Paste data'!$B:$B,'GSTR-1'!$B202)</f>
        <v>0</v>
      </c>
      <c r="Q202" s="210">
        <f>SUMIFS('GSTR-1 Paste data'!T:T,'GSTR-1 Paste data'!$A:$A,$A202,'GSTR-1 Paste data'!$B:$B,'GSTR-1'!$B202)</f>
        <v>0</v>
      </c>
      <c r="R202" s="210">
        <f>SUMIFS('GSTR-1 Paste data'!U:U,'GSTR-1 Paste data'!$A:$A,$A202,'GSTR-1 Paste data'!$B:$B,'GSTR-1'!$B202)</f>
        <v>0</v>
      </c>
      <c r="S202" s="210">
        <f>SUMIFS('GSTR-1 Paste data'!V:V,'GSTR-1 Paste data'!$A:$A,$A202,'GSTR-1 Paste data'!$B:$B,'GSTR-1'!$B202)</f>
        <v>0</v>
      </c>
      <c r="T202" s="210">
        <f>SUMIFS('GSTR-1 Paste data'!W:W,'GSTR-1 Paste data'!$A:$A,$A202,'GSTR-1 Paste data'!$B:$B,'GSTR-1'!$B202)</f>
        <v>0</v>
      </c>
      <c r="U202" s="210">
        <f>SUMIFS('GSTR-1 Paste data'!X:X,'GSTR-1 Paste data'!$A:$A,$A202,'GSTR-1 Paste data'!$B:$B,'GSTR-1'!$B202)</f>
        <v>0</v>
      </c>
      <c r="V202" s="210">
        <f>SUMIFS('GSTR-1 Paste data'!Y:Y,'GSTR-1 Paste data'!$A:$A,$A202,'GSTR-1 Paste data'!$B:$B,'GSTR-1'!$B202)</f>
        <v>0</v>
      </c>
      <c r="W202" s="210">
        <f>SUMIFS('GSTR-1 Paste data'!Z:Z,'GSTR-1 Paste data'!$A:$A,$A202,'GSTR-1 Paste data'!$B:$B,'GSTR-1'!$B202)</f>
        <v>0</v>
      </c>
      <c r="X202" s="225">
        <f>ROUND(SUM(C202:K202),2)</f>
        <v>0</v>
      </c>
      <c r="Y202" s="225">
        <f>ROUND(SUM(L202:W202),2)</f>
        <v>0</v>
      </c>
      <c r="Z202" s="225">
        <f>ROUND(SUM(C202:W202),2)</f>
        <v>0</v>
      </c>
    </row>
    <row r="203" spans="1:26" s="14" customFormat="1" ht="16.5" hidden="1" thickBot="1" x14ac:dyDescent="0.35">
      <c r="A203" s="260" t="str">
        <f>A202</f>
        <v>Export with tax payment Debit Notes Amendments</v>
      </c>
      <c r="B203" s="119" t="s">
        <v>36</v>
      </c>
      <c r="C203" s="211">
        <f>SUMIFS('GSTR-1 Paste data'!F:F,'GSTR-1 Paste data'!$A:$A,$A203,'GSTR-1 Paste data'!$B:$B,'GSTR-1'!$B203)</f>
        <v>0</v>
      </c>
      <c r="D203" s="211">
        <f>SUMIFS('GSTR-1 Paste data'!G:G,'GSTR-1 Paste data'!$A:$A,$A203,'GSTR-1 Paste data'!$B:$B,'GSTR-1'!$B203)</f>
        <v>0</v>
      </c>
      <c r="E203" s="211">
        <f>SUMIFS('GSTR-1 Paste data'!H:H,'GSTR-1 Paste data'!$A:$A,$A203,'GSTR-1 Paste data'!$B:$B,'GSTR-1'!$B203)</f>
        <v>0</v>
      </c>
      <c r="F203" s="211">
        <f>SUMIFS('GSTR-1 Paste data'!I:I,'GSTR-1 Paste data'!$A:$A,$A203,'GSTR-1 Paste data'!$B:$B,'GSTR-1'!$B203)</f>
        <v>0</v>
      </c>
      <c r="G203" s="211">
        <f>SUMIFS('GSTR-1 Paste data'!J:J,'GSTR-1 Paste data'!$A:$A,$A203,'GSTR-1 Paste data'!$B:$B,'GSTR-1'!$B203)</f>
        <v>0</v>
      </c>
      <c r="H203" s="211">
        <f>SUMIFS('GSTR-1 Paste data'!K:K,'GSTR-1 Paste data'!$A:$A,$A203,'GSTR-1 Paste data'!$B:$B,'GSTR-1'!$B203)</f>
        <v>0</v>
      </c>
      <c r="I203" s="211">
        <f>SUMIFS('GSTR-1 Paste data'!L:L,'GSTR-1 Paste data'!$A:$A,$A203,'GSTR-1 Paste data'!$B:$B,'GSTR-1'!$B203)</f>
        <v>0</v>
      </c>
      <c r="J203" s="211">
        <f>SUMIFS('GSTR-1 Paste data'!M:M,'GSTR-1 Paste data'!$A:$A,$A203,'GSTR-1 Paste data'!$B:$B,'GSTR-1'!$B203)</f>
        <v>0</v>
      </c>
      <c r="K203" s="211">
        <f>SUMIFS('GSTR-1 Paste data'!N:N,'GSTR-1 Paste data'!$A:$A,$A203,'GSTR-1 Paste data'!$B:$B,'GSTR-1'!$B203)</f>
        <v>0</v>
      </c>
      <c r="L203" s="211">
        <f>SUMIFS('GSTR-1 Paste data'!O:O,'GSTR-1 Paste data'!$A:$A,$A203,'GSTR-1 Paste data'!$B:$B,'GSTR-1'!$B203)</f>
        <v>0</v>
      </c>
      <c r="M203" s="211">
        <f>SUMIFS('GSTR-1 Paste data'!P:P,'GSTR-1 Paste data'!$A:$A,$A203,'GSTR-1 Paste data'!$B:$B,'GSTR-1'!$B203)</f>
        <v>0</v>
      </c>
      <c r="N203" s="211">
        <f>SUMIFS('GSTR-1 Paste data'!Q:Q,'GSTR-1 Paste data'!$A:$A,$A203,'GSTR-1 Paste data'!$B:$B,'GSTR-1'!$B203)</f>
        <v>0</v>
      </c>
      <c r="O203" s="211">
        <f>SUMIFS('GSTR-1 Paste data'!R:R,'GSTR-1 Paste data'!$A:$A,$A203,'GSTR-1 Paste data'!$B:$B,'GSTR-1'!$B203)</f>
        <v>0</v>
      </c>
      <c r="P203" s="211">
        <f>SUMIFS('GSTR-1 Paste data'!S:S,'GSTR-1 Paste data'!$A:$A,$A203,'GSTR-1 Paste data'!$B:$B,'GSTR-1'!$B203)</f>
        <v>0</v>
      </c>
      <c r="Q203" s="211">
        <f>SUMIFS('GSTR-1 Paste data'!T:T,'GSTR-1 Paste data'!$A:$A,$A203,'GSTR-1 Paste data'!$B:$B,'GSTR-1'!$B203)</f>
        <v>0</v>
      </c>
      <c r="R203" s="211">
        <f>SUMIFS('GSTR-1 Paste data'!U:U,'GSTR-1 Paste data'!$A:$A,$A203,'GSTR-1 Paste data'!$B:$B,'GSTR-1'!$B203)</f>
        <v>0</v>
      </c>
      <c r="S203" s="211">
        <f>SUMIFS('GSTR-1 Paste data'!V:V,'GSTR-1 Paste data'!$A:$A,$A203,'GSTR-1 Paste data'!$B:$B,'GSTR-1'!$B203)</f>
        <v>0</v>
      </c>
      <c r="T203" s="211">
        <f>SUMIFS('GSTR-1 Paste data'!W:W,'GSTR-1 Paste data'!$A:$A,$A203,'GSTR-1 Paste data'!$B:$B,'GSTR-1'!$B203)</f>
        <v>0</v>
      </c>
      <c r="U203" s="211">
        <f>SUMIFS('GSTR-1 Paste data'!X:X,'GSTR-1 Paste data'!$A:$A,$A203,'GSTR-1 Paste data'!$B:$B,'GSTR-1'!$B203)</f>
        <v>0</v>
      </c>
      <c r="V203" s="211">
        <f>SUMIFS('GSTR-1 Paste data'!Y:Y,'GSTR-1 Paste data'!$A:$A,$A203,'GSTR-1 Paste data'!$B:$B,'GSTR-1'!$B203)</f>
        <v>0</v>
      </c>
      <c r="W203" s="211">
        <f>SUMIFS('GSTR-1 Paste data'!Z:Z,'GSTR-1 Paste data'!$A:$A,$A203,'GSTR-1 Paste data'!$B:$B,'GSTR-1'!$B203)</f>
        <v>0</v>
      </c>
      <c r="X203" s="226">
        <f>ROUND(SUM(C203:K203),2)</f>
        <v>0</v>
      </c>
      <c r="Y203" s="226">
        <f>ROUND(SUM(L203:W203),2)</f>
        <v>0</v>
      </c>
      <c r="Z203" s="226">
        <f>ROUND(SUM(C203:W203),2)</f>
        <v>0</v>
      </c>
    </row>
    <row r="204" spans="1:26" s="14" customFormat="1" ht="15.75" hidden="1" thickBot="1" x14ac:dyDescent="0.35">
      <c r="A204" s="259"/>
      <c r="B204" s="13"/>
      <c r="C204" s="26"/>
      <c r="D204" s="26"/>
      <c r="E204" s="26"/>
      <c r="F204" s="26"/>
      <c r="G204" s="26"/>
      <c r="H204" s="26"/>
      <c r="I204" s="26"/>
      <c r="J204" s="26"/>
      <c r="K204" s="103"/>
      <c r="L204" s="103"/>
      <c r="M204" s="103"/>
      <c r="N204" s="103"/>
      <c r="O204" s="103"/>
      <c r="P204" s="103"/>
      <c r="Q204" s="103"/>
      <c r="R204" s="103"/>
      <c r="S204" s="103"/>
      <c r="T204" s="103"/>
      <c r="U204" s="103"/>
      <c r="V204" s="103"/>
      <c r="W204" s="103"/>
      <c r="X204" s="102"/>
      <c r="Y204" s="102"/>
      <c r="Z204" s="102"/>
    </row>
    <row r="205" spans="1:26" s="14" customFormat="1" ht="15.75" hidden="1" thickBot="1" x14ac:dyDescent="0.3">
      <c r="A205" s="259" t="str">
        <f>B205</f>
        <v>B2B Advance Adjustments</v>
      </c>
      <c r="B205" s="112" t="s">
        <v>332</v>
      </c>
      <c r="C205" s="113"/>
      <c r="D205" s="113"/>
      <c r="E205" s="113"/>
      <c r="F205" s="113"/>
      <c r="G205" s="113"/>
      <c r="H205" s="113"/>
      <c r="I205" s="113"/>
      <c r="J205" s="113"/>
      <c r="K205" s="113"/>
      <c r="L205" s="113"/>
      <c r="M205" s="113"/>
      <c r="N205" s="113"/>
      <c r="O205" s="113"/>
      <c r="P205" s="113"/>
      <c r="Q205" s="113"/>
      <c r="R205" s="113"/>
      <c r="S205" s="113"/>
      <c r="T205" s="113"/>
      <c r="U205" s="113"/>
      <c r="V205" s="113"/>
      <c r="W205" s="113"/>
      <c r="X205" s="114"/>
      <c r="Y205" s="114"/>
      <c r="Z205" s="114"/>
    </row>
    <row r="206" spans="1:26" s="14" customFormat="1" ht="15.75" hidden="1" thickBot="1" x14ac:dyDescent="0.35">
      <c r="A206" s="259" t="str">
        <f>A205</f>
        <v>B2B Advance Adjustments</v>
      </c>
      <c r="B206" s="115" t="s">
        <v>17</v>
      </c>
      <c r="C206" s="102">
        <f>SUMIFS('GSTR-1 Paste data'!F:F,'GSTR-1 Paste data'!$A:$A,$A206,'GSTR-1 Paste data'!$B:$B,'GSTR-1'!$B206)</f>
        <v>0</v>
      </c>
      <c r="D206" s="102">
        <f>SUMIFS('GSTR-1 Paste data'!G:G,'GSTR-1 Paste data'!$A:$A,$A206,'GSTR-1 Paste data'!$B:$B,'GSTR-1'!$B206)</f>
        <v>6954.4</v>
      </c>
      <c r="E206" s="102">
        <f>SUMIFS('GSTR-1 Paste data'!H:H,'GSTR-1 Paste data'!$A:$A,$A206,'GSTR-1 Paste data'!$B:$B,'GSTR-1'!$B206)</f>
        <v>90473</v>
      </c>
      <c r="F206" s="102">
        <f>SUMIFS('GSTR-1 Paste data'!I:I,'GSTR-1 Paste data'!$A:$A,$A206,'GSTR-1 Paste data'!$B:$B,'GSTR-1'!$B206)</f>
        <v>185646</v>
      </c>
      <c r="G206" s="102">
        <f>SUMIFS('GSTR-1 Paste data'!J:J,'GSTR-1 Paste data'!$A:$A,$A206,'GSTR-1 Paste data'!$B:$B,'GSTR-1'!$B206)</f>
        <v>2085600</v>
      </c>
      <c r="H206" s="102">
        <f>SUMIFS('GSTR-1 Paste data'!K:K,'GSTR-1 Paste data'!$A:$A,$A206,'GSTR-1 Paste data'!$B:$B,'GSTR-1'!$B206)</f>
        <v>6262463</v>
      </c>
      <c r="I206" s="102">
        <f>SUMIFS('GSTR-1 Paste data'!L:L,'GSTR-1 Paste data'!$A:$A,$A206,'GSTR-1 Paste data'!$B:$B,'GSTR-1'!$B206)</f>
        <v>210771</v>
      </c>
      <c r="J206" s="102">
        <f>SUMIFS('GSTR-1 Paste data'!M:M,'GSTR-1 Paste data'!$A:$A,$A206,'GSTR-1 Paste data'!$B:$B,'GSTR-1'!$B206)</f>
        <v>474952</v>
      </c>
      <c r="K206" s="106">
        <f>SUMIFS('GSTR-1 Paste data'!N:N,'GSTR-1 Paste data'!$A:$A,$A206,'GSTR-1 Paste data'!$B:$B,'GSTR-1'!$B206)</f>
        <v>253909</v>
      </c>
      <c r="L206" s="106">
        <f>SUMIFS('GSTR-1 Paste data'!O:O,'GSTR-1 Paste data'!$A:$A,$A206,'GSTR-1 Paste data'!$B:$B,'GSTR-1'!$B206)</f>
        <v>0</v>
      </c>
      <c r="M206" s="106">
        <f>SUMIFS('GSTR-1 Paste data'!P:P,'GSTR-1 Paste data'!$A:$A,$A206,'GSTR-1 Paste data'!$B:$B,'GSTR-1'!$B206)</f>
        <v>0</v>
      </c>
      <c r="N206" s="106">
        <f>SUMIFS('GSTR-1 Paste data'!Q:Q,'GSTR-1 Paste data'!$A:$A,$A206,'GSTR-1 Paste data'!$B:$B,'GSTR-1'!$B206)</f>
        <v>0</v>
      </c>
      <c r="O206" s="106">
        <f>SUMIFS('GSTR-1 Paste data'!R:R,'GSTR-1 Paste data'!$A:$A,$A206,'GSTR-1 Paste data'!$B:$B,'GSTR-1'!$B206)</f>
        <v>0</v>
      </c>
      <c r="P206" s="106">
        <f>SUMIFS('GSTR-1 Paste data'!S:S,'GSTR-1 Paste data'!$A:$A,$A206,'GSTR-1 Paste data'!$B:$B,'GSTR-1'!$B206)</f>
        <v>0</v>
      </c>
      <c r="Q206" s="106">
        <f>SUMIFS('GSTR-1 Paste data'!T:T,'GSTR-1 Paste data'!$A:$A,$A206,'GSTR-1 Paste data'!$B:$B,'GSTR-1'!$B206)</f>
        <v>0</v>
      </c>
      <c r="R206" s="106">
        <f>SUMIFS('GSTR-1 Paste data'!U:U,'GSTR-1 Paste data'!$A:$A,$A206,'GSTR-1 Paste data'!$B:$B,'GSTR-1'!$B206)</f>
        <v>0</v>
      </c>
      <c r="S206" s="106">
        <f>SUMIFS('GSTR-1 Paste data'!V:V,'GSTR-1 Paste data'!$A:$A,$A206,'GSTR-1 Paste data'!$B:$B,'GSTR-1'!$B206)</f>
        <v>0</v>
      </c>
      <c r="T206" s="106">
        <f>SUMIFS('GSTR-1 Paste data'!W:W,'GSTR-1 Paste data'!$A:$A,$A206,'GSTR-1 Paste data'!$B:$B,'GSTR-1'!$B206)</f>
        <v>0</v>
      </c>
      <c r="U206" s="106">
        <f>SUMIFS('GSTR-1 Paste data'!X:X,'GSTR-1 Paste data'!$A:$A,$A206,'GSTR-1 Paste data'!$B:$B,'GSTR-1'!$B206)</f>
        <v>0</v>
      </c>
      <c r="V206" s="106">
        <f>SUMIFS('GSTR-1 Paste data'!Y:Y,'GSTR-1 Paste data'!$A:$A,$A206,'GSTR-1 Paste data'!$B:$B,'GSTR-1'!$B206)</f>
        <v>0</v>
      </c>
      <c r="W206" s="106">
        <f>SUMIFS('GSTR-1 Paste data'!Z:Z,'GSTR-1 Paste data'!$A:$A,$A206,'GSTR-1 Paste data'!$B:$B,'GSTR-1'!$B206)</f>
        <v>0</v>
      </c>
      <c r="X206" s="116">
        <f>ROUND(SUM(C206:K206),2)</f>
        <v>9570768.4000000004</v>
      </c>
      <c r="Y206" s="116">
        <f>ROUND(SUM(L206:W206),2)</f>
        <v>0</v>
      </c>
      <c r="Z206" s="116">
        <f>ROUND(SUM(C206:W206),2)</f>
        <v>9570768.4000000004</v>
      </c>
    </row>
    <row r="207" spans="1:26" s="14" customFormat="1" ht="15.75" hidden="1" thickBot="1" x14ac:dyDescent="0.35">
      <c r="A207" s="259" t="str">
        <f>A206</f>
        <v>B2B Advance Adjustments</v>
      </c>
      <c r="B207" s="115" t="s">
        <v>18</v>
      </c>
      <c r="C207" s="26">
        <f>SUMIFS('GSTR-1 Paste data'!F:F,'GSTR-1 Paste data'!$A:$A,$A207,'GSTR-1 Paste data'!$B:$B,'GSTR-1'!$B207)</f>
        <v>0</v>
      </c>
      <c r="D207" s="26">
        <f>SUMIFS('GSTR-1 Paste data'!G:G,'GSTR-1 Paste data'!$A:$A,$A207,'GSTR-1 Paste data'!$B:$B,'GSTR-1'!$B207)</f>
        <v>0</v>
      </c>
      <c r="E207" s="26">
        <f>SUMIFS('GSTR-1 Paste data'!H:H,'GSTR-1 Paste data'!$A:$A,$A207,'GSTR-1 Paste data'!$B:$B,'GSTR-1'!$B207)</f>
        <v>0</v>
      </c>
      <c r="F207" s="26">
        <f>SUMIFS('GSTR-1 Paste data'!I:I,'GSTR-1 Paste data'!$A:$A,$A207,'GSTR-1 Paste data'!$B:$B,'GSTR-1'!$B207)</f>
        <v>0</v>
      </c>
      <c r="G207" s="26">
        <f>SUMIFS('GSTR-1 Paste data'!J:J,'GSTR-1 Paste data'!$A:$A,$A207,'GSTR-1 Paste data'!$B:$B,'GSTR-1'!$B207)</f>
        <v>0</v>
      </c>
      <c r="H207" s="26">
        <f>SUMIFS('GSTR-1 Paste data'!K:K,'GSTR-1 Paste data'!$A:$A,$A207,'GSTR-1 Paste data'!$B:$B,'GSTR-1'!$B207)</f>
        <v>0</v>
      </c>
      <c r="I207" s="26">
        <f>SUMIFS('GSTR-1 Paste data'!L:L,'GSTR-1 Paste data'!$A:$A,$A207,'GSTR-1 Paste data'!$B:$B,'GSTR-1'!$B207)</f>
        <v>0</v>
      </c>
      <c r="J207" s="26">
        <f>SUMIFS('GSTR-1 Paste data'!M:M,'GSTR-1 Paste data'!$A:$A,$A207,'GSTR-1 Paste data'!$B:$B,'GSTR-1'!$B207)</f>
        <v>0</v>
      </c>
      <c r="K207" s="103">
        <f>SUMIFS('GSTR-1 Paste data'!N:N,'GSTR-1 Paste data'!$A:$A,$A207,'GSTR-1 Paste data'!$B:$B,'GSTR-1'!$B207)</f>
        <v>0</v>
      </c>
      <c r="L207" s="103">
        <f>SUMIFS('GSTR-1 Paste data'!O:O,'GSTR-1 Paste data'!$A:$A,$A207,'GSTR-1 Paste data'!$B:$B,'GSTR-1'!$B207)</f>
        <v>0</v>
      </c>
      <c r="M207" s="103">
        <f>SUMIFS('GSTR-1 Paste data'!P:P,'GSTR-1 Paste data'!$A:$A,$A207,'GSTR-1 Paste data'!$B:$B,'GSTR-1'!$B207)</f>
        <v>0</v>
      </c>
      <c r="N207" s="103">
        <f>SUMIFS('GSTR-1 Paste data'!Q:Q,'GSTR-1 Paste data'!$A:$A,$A207,'GSTR-1 Paste data'!$B:$B,'GSTR-1'!$B207)</f>
        <v>0</v>
      </c>
      <c r="O207" s="103">
        <f>SUMIFS('GSTR-1 Paste data'!R:R,'GSTR-1 Paste data'!$A:$A,$A207,'GSTR-1 Paste data'!$B:$B,'GSTR-1'!$B207)</f>
        <v>0</v>
      </c>
      <c r="P207" s="103">
        <f>SUMIFS('GSTR-1 Paste data'!S:S,'GSTR-1 Paste data'!$A:$A,$A207,'GSTR-1 Paste data'!$B:$B,'GSTR-1'!$B207)</f>
        <v>0</v>
      </c>
      <c r="Q207" s="103">
        <f>SUMIFS('GSTR-1 Paste data'!T:T,'GSTR-1 Paste data'!$A:$A,$A207,'GSTR-1 Paste data'!$B:$B,'GSTR-1'!$B207)</f>
        <v>0</v>
      </c>
      <c r="R207" s="103">
        <f>SUMIFS('GSTR-1 Paste data'!U:U,'GSTR-1 Paste data'!$A:$A,$A207,'GSTR-1 Paste data'!$B:$B,'GSTR-1'!$B207)</f>
        <v>0</v>
      </c>
      <c r="S207" s="103">
        <f>SUMIFS('GSTR-1 Paste data'!V:V,'GSTR-1 Paste data'!$A:$A,$A207,'GSTR-1 Paste data'!$B:$B,'GSTR-1'!$B207)</f>
        <v>0</v>
      </c>
      <c r="T207" s="103">
        <f>SUMIFS('GSTR-1 Paste data'!W:W,'GSTR-1 Paste data'!$A:$A,$A207,'GSTR-1 Paste data'!$B:$B,'GSTR-1'!$B207)</f>
        <v>0</v>
      </c>
      <c r="U207" s="103">
        <f>SUMIFS('GSTR-1 Paste data'!X:X,'GSTR-1 Paste data'!$A:$A,$A207,'GSTR-1 Paste data'!$B:$B,'GSTR-1'!$B207)</f>
        <v>0</v>
      </c>
      <c r="V207" s="103">
        <f>SUMIFS('GSTR-1 Paste data'!Y:Y,'GSTR-1 Paste data'!$A:$A,$A207,'GSTR-1 Paste data'!$B:$B,'GSTR-1'!$B207)</f>
        <v>0</v>
      </c>
      <c r="W207" s="103">
        <f>SUMIFS('GSTR-1 Paste data'!Z:Z,'GSTR-1 Paste data'!$A:$A,$A207,'GSTR-1 Paste data'!$B:$B,'GSTR-1'!$B207)</f>
        <v>0</v>
      </c>
      <c r="X207" s="116">
        <f>ROUND(SUM(C207:K207),2)</f>
        <v>0</v>
      </c>
      <c r="Y207" s="116">
        <f>ROUND(SUM(L207:W207),2)</f>
        <v>0</v>
      </c>
      <c r="Z207" s="116">
        <f>ROUND(SUM(C207:W207),2)</f>
        <v>0</v>
      </c>
    </row>
    <row r="208" spans="1:26" s="14" customFormat="1" ht="15.75" hidden="1" thickBot="1" x14ac:dyDescent="0.35">
      <c r="A208" s="259" t="str">
        <f>A207</f>
        <v>B2B Advance Adjustments</v>
      </c>
      <c r="B208" s="115" t="s">
        <v>19</v>
      </c>
      <c r="C208" s="26">
        <f>SUMIFS('GSTR-1 Paste data'!F:F,'GSTR-1 Paste data'!$A:$A,$A208,'GSTR-1 Paste data'!$B:$B,'GSTR-1'!$B208)</f>
        <v>0</v>
      </c>
      <c r="D208" s="26">
        <f>SUMIFS('GSTR-1 Paste data'!G:G,'GSTR-1 Paste data'!$A:$A,$A208,'GSTR-1 Paste data'!$B:$B,'GSTR-1'!$B208)</f>
        <v>973.62</v>
      </c>
      <c r="E208" s="26">
        <f>SUMIFS('GSTR-1 Paste data'!H:H,'GSTR-1 Paste data'!$A:$A,$A208,'GSTR-1 Paste data'!$B:$B,'GSTR-1'!$B208)</f>
        <v>12666.22</v>
      </c>
      <c r="F208" s="26">
        <f>SUMIFS('GSTR-1 Paste data'!I:I,'GSTR-1 Paste data'!$A:$A,$A208,'GSTR-1 Paste data'!$B:$B,'GSTR-1'!$B208)</f>
        <v>25990.44</v>
      </c>
      <c r="G208" s="26">
        <f>SUMIFS('GSTR-1 Paste data'!J:J,'GSTR-1 Paste data'!$A:$A,$A208,'GSTR-1 Paste data'!$B:$B,'GSTR-1'!$B208)</f>
        <v>291984</v>
      </c>
      <c r="H208" s="26">
        <f>SUMIFS('GSTR-1 Paste data'!K:K,'GSTR-1 Paste data'!$A:$A,$A208,'GSTR-1 Paste data'!$B:$B,'GSTR-1'!$B208)</f>
        <v>876744.82</v>
      </c>
      <c r="I208" s="26">
        <f>SUMIFS('GSTR-1 Paste data'!L:L,'GSTR-1 Paste data'!$A:$A,$A208,'GSTR-1 Paste data'!$B:$B,'GSTR-1'!$B208)</f>
        <v>29507.94</v>
      </c>
      <c r="J208" s="26">
        <f>SUMIFS('GSTR-1 Paste data'!M:M,'GSTR-1 Paste data'!$A:$A,$A208,'GSTR-1 Paste data'!$B:$B,'GSTR-1'!$B208)</f>
        <v>66493.279999999999</v>
      </c>
      <c r="K208" s="103">
        <f>SUMIFS('GSTR-1 Paste data'!N:N,'GSTR-1 Paste data'!$A:$A,$A208,'GSTR-1 Paste data'!$B:$B,'GSTR-1'!$B208)</f>
        <v>35547.26</v>
      </c>
      <c r="L208" s="103">
        <f>SUMIFS('GSTR-1 Paste data'!O:O,'GSTR-1 Paste data'!$A:$A,$A208,'GSTR-1 Paste data'!$B:$B,'GSTR-1'!$B208)</f>
        <v>0</v>
      </c>
      <c r="M208" s="103">
        <f>SUMIFS('GSTR-1 Paste data'!P:P,'GSTR-1 Paste data'!$A:$A,$A208,'GSTR-1 Paste data'!$B:$B,'GSTR-1'!$B208)</f>
        <v>0</v>
      </c>
      <c r="N208" s="103">
        <f>SUMIFS('GSTR-1 Paste data'!Q:Q,'GSTR-1 Paste data'!$A:$A,$A208,'GSTR-1 Paste data'!$B:$B,'GSTR-1'!$B208)</f>
        <v>0</v>
      </c>
      <c r="O208" s="103">
        <f>SUMIFS('GSTR-1 Paste data'!R:R,'GSTR-1 Paste data'!$A:$A,$A208,'GSTR-1 Paste data'!$B:$B,'GSTR-1'!$B208)</f>
        <v>0</v>
      </c>
      <c r="P208" s="103">
        <f>SUMIFS('GSTR-1 Paste data'!S:S,'GSTR-1 Paste data'!$A:$A,$A208,'GSTR-1 Paste data'!$B:$B,'GSTR-1'!$B208)</f>
        <v>0</v>
      </c>
      <c r="Q208" s="103">
        <f>SUMIFS('GSTR-1 Paste data'!T:T,'GSTR-1 Paste data'!$A:$A,$A208,'GSTR-1 Paste data'!$B:$B,'GSTR-1'!$B208)</f>
        <v>0</v>
      </c>
      <c r="R208" s="103">
        <f>SUMIFS('GSTR-1 Paste data'!U:U,'GSTR-1 Paste data'!$A:$A,$A208,'GSTR-1 Paste data'!$B:$B,'GSTR-1'!$B208)</f>
        <v>0</v>
      </c>
      <c r="S208" s="103">
        <f>SUMIFS('GSTR-1 Paste data'!V:V,'GSTR-1 Paste data'!$A:$A,$A208,'GSTR-1 Paste data'!$B:$B,'GSTR-1'!$B208)</f>
        <v>0</v>
      </c>
      <c r="T208" s="103">
        <f>SUMIFS('GSTR-1 Paste data'!W:W,'GSTR-1 Paste data'!$A:$A,$A208,'GSTR-1 Paste data'!$B:$B,'GSTR-1'!$B208)</f>
        <v>0</v>
      </c>
      <c r="U208" s="103">
        <f>SUMIFS('GSTR-1 Paste data'!X:X,'GSTR-1 Paste data'!$A:$A,$A208,'GSTR-1 Paste data'!$B:$B,'GSTR-1'!$B208)</f>
        <v>0</v>
      </c>
      <c r="V208" s="103">
        <f>SUMIFS('GSTR-1 Paste data'!Y:Y,'GSTR-1 Paste data'!$A:$A,$A208,'GSTR-1 Paste data'!$B:$B,'GSTR-1'!$B208)</f>
        <v>0</v>
      </c>
      <c r="W208" s="103">
        <f>SUMIFS('GSTR-1 Paste data'!Z:Z,'GSTR-1 Paste data'!$A:$A,$A208,'GSTR-1 Paste data'!$B:$B,'GSTR-1'!$B208)</f>
        <v>0</v>
      </c>
      <c r="X208" s="116">
        <f>ROUND(SUM(C208:K208),2)</f>
        <v>1339907.58</v>
      </c>
      <c r="Y208" s="116">
        <f>ROUND(SUM(L208:W208),2)</f>
        <v>0</v>
      </c>
      <c r="Z208" s="116">
        <f>ROUND(SUM(C208:W208),2)</f>
        <v>1339907.58</v>
      </c>
    </row>
    <row r="209" spans="1:26" s="14" customFormat="1" ht="15.75" hidden="1" thickBot="1" x14ac:dyDescent="0.35">
      <c r="A209" s="259" t="str">
        <f>A208</f>
        <v>B2B Advance Adjustments</v>
      </c>
      <c r="B209" s="115" t="s">
        <v>20</v>
      </c>
      <c r="C209" s="26">
        <f>SUMIFS('GSTR-1 Paste data'!F:F,'GSTR-1 Paste data'!$A:$A,$A209,'GSTR-1 Paste data'!$B:$B,'GSTR-1'!$B209)</f>
        <v>0</v>
      </c>
      <c r="D209" s="26">
        <f>SUMIFS('GSTR-1 Paste data'!G:G,'GSTR-1 Paste data'!$A:$A,$A209,'GSTR-1 Paste data'!$B:$B,'GSTR-1'!$B209)</f>
        <v>973.62</v>
      </c>
      <c r="E209" s="26">
        <f>SUMIFS('GSTR-1 Paste data'!H:H,'GSTR-1 Paste data'!$A:$A,$A209,'GSTR-1 Paste data'!$B:$B,'GSTR-1'!$B209)</f>
        <v>12666.22</v>
      </c>
      <c r="F209" s="26">
        <f>SUMIFS('GSTR-1 Paste data'!I:I,'GSTR-1 Paste data'!$A:$A,$A209,'GSTR-1 Paste data'!$B:$B,'GSTR-1'!$B209)</f>
        <v>25990.44</v>
      </c>
      <c r="G209" s="26">
        <f>SUMIFS('GSTR-1 Paste data'!J:J,'GSTR-1 Paste data'!$A:$A,$A209,'GSTR-1 Paste data'!$B:$B,'GSTR-1'!$B209)</f>
        <v>291984</v>
      </c>
      <c r="H209" s="26">
        <f>SUMIFS('GSTR-1 Paste data'!K:K,'GSTR-1 Paste data'!$A:$A,$A209,'GSTR-1 Paste data'!$B:$B,'GSTR-1'!$B209)</f>
        <v>876744.82</v>
      </c>
      <c r="I209" s="26">
        <f>SUMIFS('GSTR-1 Paste data'!L:L,'GSTR-1 Paste data'!$A:$A,$A209,'GSTR-1 Paste data'!$B:$B,'GSTR-1'!$B209)</f>
        <v>29507.94</v>
      </c>
      <c r="J209" s="26">
        <f>SUMIFS('GSTR-1 Paste data'!M:M,'GSTR-1 Paste data'!$A:$A,$A209,'GSTR-1 Paste data'!$B:$B,'GSTR-1'!$B209)</f>
        <v>66493.279999999999</v>
      </c>
      <c r="K209" s="103">
        <f>SUMIFS('GSTR-1 Paste data'!N:N,'GSTR-1 Paste data'!$A:$A,$A209,'GSTR-1 Paste data'!$B:$B,'GSTR-1'!$B209)</f>
        <v>35547.26</v>
      </c>
      <c r="L209" s="103">
        <f>SUMIFS('GSTR-1 Paste data'!O:O,'GSTR-1 Paste data'!$A:$A,$A209,'GSTR-1 Paste data'!$B:$B,'GSTR-1'!$B209)</f>
        <v>0</v>
      </c>
      <c r="M209" s="103">
        <f>SUMIFS('GSTR-1 Paste data'!P:P,'GSTR-1 Paste data'!$A:$A,$A209,'GSTR-1 Paste data'!$B:$B,'GSTR-1'!$B209)</f>
        <v>0</v>
      </c>
      <c r="N209" s="103">
        <f>SUMIFS('GSTR-1 Paste data'!Q:Q,'GSTR-1 Paste data'!$A:$A,$A209,'GSTR-1 Paste data'!$B:$B,'GSTR-1'!$B209)</f>
        <v>0</v>
      </c>
      <c r="O209" s="103">
        <f>SUMIFS('GSTR-1 Paste data'!R:R,'GSTR-1 Paste data'!$A:$A,$A209,'GSTR-1 Paste data'!$B:$B,'GSTR-1'!$B209)</f>
        <v>0</v>
      </c>
      <c r="P209" s="103">
        <f>SUMIFS('GSTR-1 Paste data'!S:S,'GSTR-1 Paste data'!$A:$A,$A209,'GSTR-1 Paste data'!$B:$B,'GSTR-1'!$B209)</f>
        <v>0</v>
      </c>
      <c r="Q209" s="103">
        <f>SUMIFS('GSTR-1 Paste data'!T:T,'GSTR-1 Paste data'!$A:$A,$A209,'GSTR-1 Paste data'!$B:$B,'GSTR-1'!$B209)</f>
        <v>0</v>
      </c>
      <c r="R209" s="103">
        <f>SUMIFS('GSTR-1 Paste data'!U:U,'GSTR-1 Paste data'!$A:$A,$A209,'GSTR-1 Paste data'!$B:$B,'GSTR-1'!$B209)</f>
        <v>0</v>
      </c>
      <c r="S209" s="103">
        <f>SUMIFS('GSTR-1 Paste data'!V:V,'GSTR-1 Paste data'!$A:$A,$A209,'GSTR-1 Paste data'!$B:$B,'GSTR-1'!$B209)</f>
        <v>0</v>
      </c>
      <c r="T209" s="103">
        <f>SUMIFS('GSTR-1 Paste data'!W:W,'GSTR-1 Paste data'!$A:$A,$A209,'GSTR-1 Paste data'!$B:$B,'GSTR-1'!$B209)</f>
        <v>0</v>
      </c>
      <c r="U209" s="103">
        <f>SUMIFS('GSTR-1 Paste data'!X:X,'GSTR-1 Paste data'!$A:$A,$A209,'GSTR-1 Paste data'!$B:$B,'GSTR-1'!$B209)</f>
        <v>0</v>
      </c>
      <c r="V209" s="103">
        <f>SUMIFS('GSTR-1 Paste data'!Y:Y,'GSTR-1 Paste data'!$A:$A,$A209,'GSTR-1 Paste data'!$B:$B,'GSTR-1'!$B209)</f>
        <v>0</v>
      </c>
      <c r="W209" s="103">
        <f>SUMIFS('GSTR-1 Paste data'!Z:Z,'GSTR-1 Paste data'!$A:$A,$A209,'GSTR-1 Paste data'!$B:$B,'GSTR-1'!$B209)</f>
        <v>0</v>
      </c>
      <c r="X209" s="116">
        <f>ROUND(SUM(C209:K209),2)</f>
        <v>1339907.58</v>
      </c>
      <c r="Y209" s="116">
        <f>ROUND(SUM(L209:W209),2)</f>
        <v>0</v>
      </c>
      <c r="Z209" s="116">
        <f>ROUND(SUM(C209:W209),2)</f>
        <v>1339907.58</v>
      </c>
    </row>
    <row r="210" spans="1:26" s="14" customFormat="1" ht="15.75" hidden="1" thickBot="1" x14ac:dyDescent="0.35">
      <c r="A210" s="259" t="str">
        <f>A209</f>
        <v>B2B Advance Adjustments</v>
      </c>
      <c r="B210" s="119" t="s">
        <v>36</v>
      </c>
      <c r="C210" s="120">
        <f>SUMIFS('GSTR-1 Paste data'!F:F,'GSTR-1 Paste data'!$A:$A,$A210,'GSTR-1 Paste data'!$B:$B,'GSTR-1'!$B210)</f>
        <v>0</v>
      </c>
      <c r="D210" s="120">
        <f>SUMIFS('GSTR-1 Paste data'!G:G,'GSTR-1 Paste data'!$A:$A,$A210,'GSTR-1 Paste data'!$B:$B,'GSTR-1'!$B210)</f>
        <v>0</v>
      </c>
      <c r="E210" s="120">
        <f>SUMIFS('GSTR-1 Paste data'!H:H,'GSTR-1 Paste data'!$A:$A,$A210,'GSTR-1 Paste data'!$B:$B,'GSTR-1'!$B210)</f>
        <v>0</v>
      </c>
      <c r="F210" s="120">
        <f>SUMIFS('GSTR-1 Paste data'!I:I,'GSTR-1 Paste data'!$A:$A,$A210,'GSTR-1 Paste data'!$B:$B,'GSTR-1'!$B210)</f>
        <v>0</v>
      </c>
      <c r="G210" s="120">
        <f>SUMIFS('GSTR-1 Paste data'!J:J,'GSTR-1 Paste data'!$A:$A,$A210,'GSTR-1 Paste data'!$B:$B,'GSTR-1'!$B210)</f>
        <v>0</v>
      </c>
      <c r="H210" s="120">
        <f>SUMIFS('GSTR-1 Paste data'!K:K,'GSTR-1 Paste data'!$A:$A,$A210,'GSTR-1 Paste data'!$B:$B,'GSTR-1'!$B210)</f>
        <v>0</v>
      </c>
      <c r="I210" s="120">
        <f>SUMIFS('GSTR-1 Paste data'!L:L,'GSTR-1 Paste data'!$A:$A,$A210,'GSTR-1 Paste data'!$B:$B,'GSTR-1'!$B210)</f>
        <v>0</v>
      </c>
      <c r="J210" s="120">
        <f>SUMIFS('GSTR-1 Paste data'!M:M,'GSTR-1 Paste data'!$A:$A,$A210,'GSTR-1 Paste data'!$B:$B,'GSTR-1'!$B210)</f>
        <v>0</v>
      </c>
      <c r="K210" s="121">
        <f>SUMIFS('GSTR-1 Paste data'!N:N,'GSTR-1 Paste data'!$A:$A,$A210,'GSTR-1 Paste data'!$B:$B,'GSTR-1'!$B210)</f>
        <v>0</v>
      </c>
      <c r="L210" s="121">
        <f>SUMIFS('GSTR-1 Paste data'!O:O,'GSTR-1 Paste data'!$A:$A,$A210,'GSTR-1 Paste data'!$B:$B,'GSTR-1'!$B210)</f>
        <v>0</v>
      </c>
      <c r="M210" s="121">
        <f>SUMIFS('GSTR-1 Paste data'!P:P,'GSTR-1 Paste data'!$A:$A,$A210,'GSTR-1 Paste data'!$B:$B,'GSTR-1'!$B210)</f>
        <v>0</v>
      </c>
      <c r="N210" s="121">
        <f>SUMIFS('GSTR-1 Paste data'!Q:Q,'GSTR-1 Paste data'!$A:$A,$A210,'GSTR-1 Paste data'!$B:$B,'GSTR-1'!$B210)</f>
        <v>0</v>
      </c>
      <c r="O210" s="121">
        <f>SUMIFS('GSTR-1 Paste data'!R:R,'GSTR-1 Paste data'!$A:$A,$A210,'GSTR-1 Paste data'!$B:$B,'GSTR-1'!$B210)</f>
        <v>0</v>
      </c>
      <c r="P210" s="121">
        <f>SUMIFS('GSTR-1 Paste data'!S:S,'GSTR-1 Paste data'!$A:$A,$A210,'GSTR-1 Paste data'!$B:$B,'GSTR-1'!$B210)</f>
        <v>0</v>
      </c>
      <c r="Q210" s="121">
        <f>SUMIFS('GSTR-1 Paste data'!T:T,'GSTR-1 Paste data'!$A:$A,$A210,'GSTR-1 Paste data'!$B:$B,'GSTR-1'!$B210)</f>
        <v>0</v>
      </c>
      <c r="R210" s="121">
        <f>SUMIFS('GSTR-1 Paste data'!U:U,'GSTR-1 Paste data'!$A:$A,$A210,'GSTR-1 Paste data'!$B:$B,'GSTR-1'!$B210)</f>
        <v>0</v>
      </c>
      <c r="S210" s="121">
        <f>SUMIFS('GSTR-1 Paste data'!V:V,'GSTR-1 Paste data'!$A:$A,$A210,'GSTR-1 Paste data'!$B:$B,'GSTR-1'!$B210)</f>
        <v>0</v>
      </c>
      <c r="T210" s="121">
        <f>SUMIFS('GSTR-1 Paste data'!W:W,'GSTR-1 Paste data'!$A:$A,$A210,'GSTR-1 Paste data'!$B:$B,'GSTR-1'!$B210)</f>
        <v>0</v>
      </c>
      <c r="U210" s="121">
        <f>SUMIFS('GSTR-1 Paste data'!X:X,'GSTR-1 Paste data'!$A:$A,$A210,'GSTR-1 Paste data'!$B:$B,'GSTR-1'!$B210)</f>
        <v>0</v>
      </c>
      <c r="V210" s="121">
        <f>SUMIFS('GSTR-1 Paste data'!Y:Y,'GSTR-1 Paste data'!$A:$A,$A210,'GSTR-1 Paste data'!$B:$B,'GSTR-1'!$B210)</f>
        <v>0</v>
      </c>
      <c r="W210" s="121">
        <f>SUMIFS('GSTR-1 Paste data'!Z:Z,'GSTR-1 Paste data'!$A:$A,$A210,'GSTR-1 Paste data'!$B:$B,'GSTR-1'!$B210)</f>
        <v>0</v>
      </c>
      <c r="X210" s="122">
        <f>ROUND(SUM(C210:K210),2)</f>
        <v>0</v>
      </c>
      <c r="Y210" s="122">
        <f>ROUND(SUM(L210:W210),2)</f>
        <v>0</v>
      </c>
      <c r="Z210" s="122">
        <f>ROUND(SUM(C210:W210),2)</f>
        <v>0</v>
      </c>
    </row>
    <row r="211" spans="1:26" s="14" customFormat="1" ht="15.75" hidden="1" thickBot="1" x14ac:dyDescent="0.3">
      <c r="A211" s="259" t="str">
        <f>B211</f>
        <v>B2CL Debit Notes</v>
      </c>
      <c r="B211" s="112" t="s">
        <v>356</v>
      </c>
      <c r="C211" s="113"/>
      <c r="D211" s="113"/>
      <c r="E211" s="113"/>
      <c r="F211" s="113"/>
      <c r="G211" s="113"/>
      <c r="H211" s="113"/>
      <c r="I211" s="113"/>
      <c r="J211" s="113"/>
      <c r="K211" s="113"/>
      <c r="L211" s="113"/>
      <c r="M211" s="113"/>
      <c r="N211" s="113"/>
      <c r="O211" s="113"/>
      <c r="P211" s="113"/>
      <c r="Q211" s="113"/>
      <c r="R211" s="113"/>
      <c r="S211" s="113"/>
      <c r="T211" s="113"/>
      <c r="U211" s="113"/>
      <c r="V211" s="113"/>
      <c r="W211" s="113"/>
      <c r="X211" s="224"/>
      <c r="Y211" s="224"/>
      <c r="Z211" s="224"/>
    </row>
    <row r="212" spans="1:26" s="14" customFormat="1" ht="15.75" hidden="1" thickBot="1" x14ac:dyDescent="0.35">
      <c r="A212" s="259" t="str">
        <f>A211</f>
        <v>B2CL Debit Notes</v>
      </c>
      <c r="B212" s="115" t="s">
        <v>17</v>
      </c>
      <c r="C212" s="102">
        <f>SUMIFS('GSTR-1 Paste data'!F:F,'GSTR-1 Paste data'!$A:$A,$A212,'GSTR-1 Paste data'!$B:$B,'GSTR-1'!$B212)</f>
        <v>0</v>
      </c>
      <c r="D212" s="102">
        <f>SUMIFS('GSTR-1 Paste data'!G:G,'GSTR-1 Paste data'!$A:$A,$A212,'GSTR-1 Paste data'!$B:$B,'GSTR-1'!$B212)</f>
        <v>0</v>
      </c>
      <c r="E212" s="102">
        <f>SUMIFS('GSTR-1 Paste data'!H:H,'GSTR-1 Paste data'!$A:$A,$A212,'GSTR-1 Paste data'!$B:$B,'GSTR-1'!$B212)</f>
        <v>0</v>
      </c>
      <c r="F212" s="102">
        <f>SUMIFS('GSTR-1 Paste data'!I:I,'GSTR-1 Paste data'!$A:$A,$A212,'GSTR-1 Paste data'!$B:$B,'GSTR-1'!$B212)</f>
        <v>0</v>
      </c>
      <c r="G212" s="102">
        <f>SUMIFS('GSTR-1 Paste data'!J:J,'GSTR-1 Paste data'!$A:$A,$A212,'GSTR-1 Paste data'!$B:$B,'GSTR-1'!$B212)</f>
        <v>0</v>
      </c>
      <c r="H212" s="102">
        <f>SUMIFS('GSTR-1 Paste data'!K:K,'GSTR-1 Paste data'!$A:$A,$A212,'GSTR-1 Paste data'!$B:$B,'GSTR-1'!$B212)</f>
        <v>0</v>
      </c>
      <c r="I212" s="102">
        <f>SUMIFS('GSTR-1 Paste data'!L:L,'GSTR-1 Paste data'!$A:$A,$A212,'GSTR-1 Paste data'!$B:$B,'GSTR-1'!$B212)</f>
        <v>0</v>
      </c>
      <c r="J212" s="102">
        <f>SUMIFS('GSTR-1 Paste data'!M:M,'GSTR-1 Paste data'!$A:$A,$A212,'GSTR-1 Paste data'!$B:$B,'GSTR-1'!$B212)</f>
        <v>0</v>
      </c>
      <c r="K212" s="106">
        <f>SUMIFS('GSTR-1 Paste data'!N:N,'GSTR-1 Paste data'!$A:$A,$A212,'GSTR-1 Paste data'!$B:$B,'GSTR-1'!$B212)</f>
        <v>0</v>
      </c>
      <c r="L212" s="106">
        <f>SUMIFS('GSTR-1 Paste data'!O:O,'GSTR-1 Paste data'!$A:$A,$A212,'GSTR-1 Paste data'!$B:$B,'GSTR-1'!$B212)</f>
        <v>0</v>
      </c>
      <c r="M212" s="106">
        <f>SUMIFS('GSTR-1 Paste data'!P:P,'GSTR-1 Paste data'!$A:$A,$A212,'GSTR-1 Paste data'!$B:$B,'GSTR-1'!$B212)</f>
        <v>0</v>
      </c>
      <c r="N212" s="106">
        <f>SUMIFS('GSTR-1 Paste data'!Q:Q,'GSTR-1 Paste data'!$A:$A,$A212,'GSTR-1 Paste data'!$B:$B,'GSTR-1'!$B212)</f>
        <v>0</v>
      </c>
      <c r="O212" s="106">
        <f>SUMIFS('GSTR-1 Paste data'!R:R,'GSTR-1 Paste data'!$A:$A,$A212,'GSTR-1 Paste data'!$B:$B,'GSTR-1'!$B212)</f>
        <v>0</v>
      </c>
      <c r="P212" s="106">
        <f>SUMIFS('GSTR-1 Paste data'!S:S,'GSTR-1 Paste data'!$A:$A,$A212,'GSTR-1 Paste data'!$B:$B,'GSTR-1'!$B212)</f>
        <v>0</v>
      </c>
      <c r="Q212" s="106">
        <f>SUMIFS('GSTR-1 Paste data'!T:T,'GSTR-1 Paste data'!$A:$A,$A212,'GSTR-1 Paste data'!$B:$B,'GSTR-1'!$B212)</f>
        <v>0</v>
      </c>
      <c r="R212" s="106">
        <f>SUMIFS('GSTR-1 Paste data'!U:U,'GSTR-1 Paste data'!$A:$A,$A212,'GSTR-1 Paste data'!$B:$B,'GSTR-1'!$B212)</f>
        <v>0</v>
      </c>
      <c r="S212" s="106">
        <f>SUMIFS('GSTR-1 Paste data'!V:V,'GSTR-1 Paste data'!$A:$A,$A212,'GSTR-1 Paste data'!$B:$B,'GSTR-1'!$B212)</f>
        <v>0</v>
      </c>
      <c r="T212" s="106">
        <f>SUMIFS('GSTR-1 Paste data'!W:W,'GSTR-1 Paste data'!$A:$A,$A212,'GSTR-1 Paste data'!$B:$B,'GSTR-1'!$B212)</f>
        <v>0</v>
      </c>
      <c r="U212" s="106">
        <f>SUMIFS('GSTR-1 Paste data'!X:X,'GSTR-1 Paste data'!$A:$A,$A212,'GSTR-1 Paste data'!$B:$B,'GSTR-1'!$B212)</f>
        <v>0</v>
      </c>
      <c r="V212" s="106">
        <f>SUMIFS('GSTR-1 Paste data'!Y:Y,'GSTR-1 Paste data'!$A:$A,$A212,'GSTR-1 Paste data'!$B:$B,'GSTR-1'!$B212)</f>
        <v>0</v>
      </c>
      <c r="W212" s="106">
        <f>SUMIFS('GSTR-1 Paste data'!Z:Z,'GSTR-1 Paste data'!$A:$A,$A212,'GSTR-1 Paste data'!$B:$B,'GSTR-1'!$B212)</f>
        <v>0</v>
      </c>
      <c r="X212" s="130">
        <f>ROUND(SUM(C212:K212),2)</f>
        <v>0</v>
      </c>
      <c r="Y212" s="130">
        <f>ROUND(SUM(L212:W212),2)</f>
        <v>0</v>
      </c>
      <c r="Z212" s="130">
        <f>ROUND(SUM(C212:W212),2)</f>
        <v>0</v>
      </c>
    </row>
    <row r="213" spans="1:26" s="14" customFormat="1" ht="15.75" hidden="1" thickBot="1" x14ac:dyDescent="0.35">
      <c r="A213" s="259" t="str">
        <f>A212</f>
        <v>B2CL Debit Notes</v>
      </c>
      <c r="B213" s="115" t="s">
        <v>18</v>
      </c>
      <c r="C213" s="26">
        <f>SUMIFS('GSTR-1 Paste data'!F:F,'GSTR-1 Paste data'!$A:$A,$A213,'GSTR-1 Paste data'!$B:$B,'GSTR-1'!$B213)</f>
        <v>0</v>
      </c>
      <c r="D213" s="26">
        <f>SUMIFS('GSTR-1 Paste data'!G:G,'GSTR-1 Paste data'!$A:$A,$A213,'GSTR-1 Paste data'!$B:$B,'GSTR-1'!$B213)</f>
        <v>0</v>
      </c>
      <c r="E213" s="26">
        <f>SUMIFS('GSTR-1 Paste data'!H:H,'GSTR-1 Paste data'!$A:$A,$A213,'GSTR-1 Paste data'!$B:$B,'GSTR-1'!$B213)</f>
        <v>0</v>
      </c>
      <c r="F213" s="26">
        <f>SUMIFS('GSTR-1 Paste data'!I:I,'GSTR-1 Paste data'!$A:$A,$A213,'GSTR-1 Paste data'!$B:$B,'GSTR-1'!$B213)</f>
        <v>0</v>
      </c>
      <c r="G213" s="26">
        <f>SUMIFS('GSTR-1 Paste data'!J:J,'GSTR-1 Paste data'!$A:$A,$A213,'GSTR-1 Paste data'!$B:$B,'GSTR-1'!$B213)</f>
        <v>0</v>
      </c>
      <c r="H213" s="26">
        <f>SUMIFS('GSTR-1 Paste data'!K:K,'GSTR-1 Paste data'!$A:$A,$A213,'GSTR-1 Paste data'!$B:$B,'GSTR-1'!$B213)</f>
        <v>0</v>
      </c>
      <c r="I213" s="26">
        <f>SUMIFS('GSTR-1 Paste data'!L:L,'GSTR-1 Paste data'!$A:$A,$A213,'GSTR-1 Paste data'!$B:$B,'GSTR-1'!$B213)</f>
        <v>0</v>
      </c>
      <c r="J213" s="26">
        <f>SUMIFS('GSTR-1 Paste data'!M:M,'GSTR-1 Paste data'!$A:$A,$A213,'GSTR-1 Paste data'!$B:$B,'GSTR-1'!$B213)</f>
        <v>0</v>
      </c>
      <c r="K213" s="103">
        <f>SUMIFS('GSTR-1 Paste data'!N:N,'GSTR-1 Paste data'!$A:$A,$A213,'GSTR-1 Paste data'!$B:$B,'GSTR-1'!$B213)</f>
        <v>0</v>
      </c>
      <c r="L213" s="103">
        <f>SUMIFS('GSTR-1 Paste data'!O:O,'GSTR-1 Paste data'!$A:$A,$A213,'GSTR-1 Paste data'!$B:$B,'GSTR-1'!$B213)</f>
        <v>0</v>
      </c>
      <c r="M213" s="103">
        <f>SUMIFS('GSTR-1 Paste data'!P:P,'GSTR-1 Paste data'!$A:$A,$A213,'GSTR-1 Paste data'!$B:$B,'GSTR-1'!$B213)</f>
        <v>0</v>
      </c>
      <c r="N213" s="103">
        <f>SUMIFS('GSTR-1 Paste data'!Q:Q,'GSTR-1 Paste data'!$A:$A,$A213,'GSTR-1 Paste data'!$B:$B,'GSTR-1'!$B213)</f>
        <v>0</v>
      </c>
      <c r="O213" s="103">
        <f>SUMIFS('GSTR-1 Paste data'!R:R,'GSTR-1 Paste data'!$A:$A,$A213,'GSTR-1 Paste data'!$B:$B,'GSTR-1'!$B213)</f>
        <v>0</v>
      </c>
      <c r="P213" s="103">
        <f>SUMIFS('GSTR-1 Paste data'!S:S,'GSTR-1 Paste data'!$A:$A,$A213,'GSTR-1 Paste data'!$B:$B,'GSTR-1'!$B213)</f>
        <v>0</v>
      </c>
      <c r="Q213" s="103">
        <f>SUMIFS('GSTR-1 Paste data'!T:T,'GSTR-1 Paste data'!$A:$A,$A213,'GSTR-1 Paste data'!$B:$B,'GSTR-1'!$B213)</f>
        <v>0</v>
      </c>
      <c r="R213" s="103">
        <f>SUMIFS('GSTR-1 Paste data'!U:U,'GSTR-1 Paste data'!$A:$A,$A213,'GSTR-1 Paste data'!$B:$B,'GSTR-1'!$B213)</f>
        <v>0</v>
      </c>
      <c r="S213" s="103">
        <f>SUMIFS('GSTR-1 Paste data'!V:V,'GSTR-1 Paste data'!$A:$A,$A213,'GSTR-1 Paste data'!$B:$B,'GSTR-1'!$B213)</f>
        <v>0</v>
      </c>
      <c r="T213" s="103">
        <f>SUMIFS('GSTR-1 Paste data'!W:W,'GSTR-1 Paste data'!$A:$A,$A213,'GSTR-1 Paste data'!$B:$B,'GSTR-1'!$B213)</f>
        <v>0</v>
      </c>
      <c r="U213" s="103">
        <f>SUMIFS('GSTR-1 Paste data'!X:X,'GSTR-1 Paste data'!$A:$A,$A213,'GSTR-1 Paste data'!$B:$B,'GSTR-1'!$B213)</f>
        <v>0</v>
      </c>
      <c r="V213" s="103">
        <f>SUMIFS('GSTR-1 Paste data'!Y:Y,'GSTR-1 Paste data'!$A:$A,$A213,'GSTR-1 Paste data'!$B:$B,'GSTR-1'!$B213)</f>
        <v>0</v>
      </c>
      <c r="W213" s="103">
        <f>SUMIFS('GSTR-1 Paste data'!Z:Z,'GSTR-1 Paste data'!$A:$A,$A213,'GSTR-1 Paste data'!$B:$B,'GSTR-1'!$B213)</f>
        <v>0</v>
      </c>
      <c r="X213" s="130">
        <f>ROUND(SUM(C213:K213),2)</f>
        <v>0</v>
      </c>
      <c r="Y213" s="130">
        <f>ROUND(SUM(L213:W213),2)</f>
        <v>0</v>
      </c>
      <c r="Z213" s="130">
        <f>ROUND(SUM(C213:W213),2)</f>
        <v>0</v>
      </c>
    </row>
    <row r="214" spans="1:26" s="14" customFormat="1" ht="15.75" hidden="1" thickBot="1" x14ac:dyDescent="0.35">
      <c r="A214" s="259" t="str">
        <f>A213</f>
        <v>B2CL Debit Notes</v>
      </c>
      <c r="B214" s="115" t="s">
        <v>19</v>
      </c>
      <c r="C214" s="26">
        <f>SUMIFS('GSTR-1 Paste data'!F:F,'GSTR-1 Paste data'!$A:$A,$A214,'GSTR-1 Paste data'!$B:$B,'GSTR-1'!$B214)</f>
        <v>0</v>
      </c>
      <c r="D214" s="26">
        <f>SUMIFS('GSTR-1 Paste data'!G:G,'GSTR-1 Paste data'!$A:$A,$A214,'GSTR-1 Paste data'!$B:$B,'GSTR-1'!$B214)</f>
        <v>0</v>
      </c>
      <c r="E214" s="26">
        <f>SUMIFS('GSTR-1 Paste data'!H:H,'GSTR-1 Paste data'!$A:$A,$A214,'GSTR-1 Paste data'!$B:$B,'GSTR-1'!$B214)</f>
        <v>0</v>
      </c>
      <c r="F214" s="26">
        <f>SUMIFS('GSTR-1 Paste data'!I:I,'GSTR-1 Paste data'!$A:$A,$A214,'GSTR-1 Paste data'!$B:$B,'GSTR-1'!$B214)</f>
        <v>0</v>
      </c>
      <c r="G214" s="26">
        <f>SUMIFS('GSTR-1 Paste data'!J:J,'GSTR-1 Paste data'!$A:$A,$A214,'GSTR-1 Paste data'!$B:$B,'GSTR-1'!$B214)</f>
        <v>0</v>
      </c>
      <c r="H214" s="26">
        <f>SUMIFS('GSTR-1 Paste data'!K:K,'GSTR-1 Paste data'!$A:$A,$A214,'GSTR-1 Paste data'!$B:$B,'GSTR-1'!$B214)</f>
        <v>0</v>
      </c>
      <c r="I214" s="26">
        <f>SUMIFS('GSTR-1 Paste data'!L:L,'GSTR-1 Paste data'!$A:$A,$A214,'GSTR-1 Paste data'!$B:$B,'GSTR-1'!$B214)</f>
        <v>0</v>
      </c>
      <c r="J214" s="26">
        <f>SUMIFS('GSTR-1 Paste data'!M:M,'GSTR-1 Paste data'!$A:$A,$A214,'GSTR-1 Paste data'!$B:$B,'GSTR-1'!$B214)</f>
        <v>0</v>
      </c>
      <c r="K214" s="103">
        <f>SUMIFS('GSTR-1 Paste data'!N:N,'GSTR-1 Paste data'!$A:$A,$A214,'GSTR-1 Paste data'!$B:$B,'GSTR-1'!$B214)</f>
        <v>0</v>
      </c>
      <c r="L214" s="103">
        <f>SUMIFS('GSTR-1 Paste data'!O:O,'GSTR-1 Paste data'!$A:$A,$A214,'GSTR-1 Paste data'!$B:$B,'GSTR-1'!$B214)</f>
        <v>0</v>
      </c>
      <c r="M214" s="103">
        <f>SUMIFS('GSTR-1 Paste data'!P:P,'GSTR-1 Paste data'!$A:$A,$A214,'GSTR-1 Paste data'!$B:$B,'GSTR-1'!$B214)</f>
        <v>0</v>
      </c>
      <c r="N214" s="103">
        <f>SUMIFS('GSTR-1 Paste data'!Q:Q,'GSTR-1 Paste data'!$A:$A,$A214,'GSTR-1 Paste data'!$B:$B,'GSTR-1'!$B214)</f>
        <v>0</v>
      </c>
      <c r="O214" s="103">
        <f>SUMIFS('GSTR-1 Paste data'!R:R,'GSTR-1 Paste data'!$A:$A,$A214,'GSTR-1 Paste data'!$B:$B,'GSTR-1'!$B214)</f>
        <v>0</v>
      </c>
      <c r="P214" s="103">
        <f>SUMIFS('GSTR-1 Paste data'!S:S,'GSTR-1 Paste data'!$A:$A,$A214,'GSTR-1 Paste data'!$B:$B,'GSTR-1'!$B214)</f>
        <v>0</v>
      </c>
      <c r="Q214" s="103">
        <f>SUMIFS('GSTR-1 Paste data'!T:T,'GSTR-1 Paste data'!$A:$A,$A214,'GSTR-1 Paste data'!$B:$B,'GSTR-1'!$B214)</f>
        <v>0</v>
      </c>
      <c r="R214" s="103">
        <f>SUMIFS('GSTR-1 Paste data'!U:U,'GSTR-1 Paste data'!$A:$A,$A214,'GSTR-1 Paste data'!$B:$B,'GSTR-1'!$B214)</f>
        <v>0</v>
      </c>
      <c r="S214" s="103">
        <f>SUMIFS('GSTR-1 Paste data'!V:V,'GSTR-1 Paste data'!$A:$A,$A214,'GSTR-1 Paste data'!$B:$B,'GSTR-1'!$B214)</f>
        <v>0</v>
      </c>
      <c r="T214" s="103">
        <f>SUMIFS('GSTR-1 Paste data'!W:W,'GSTR-1 Paste data'!$A:$A,$A214,'GSTR-1 Paste data'!$B:$B,'GSTR-1'!$B214)</f>
        <v>0</v>
      </c>
      <c r="U214" s="103">
        <f>SUMIFS('GSTR-1 Paste data'!X:X,'GSTR-1 Paste data'!$A:$A,$A214,'GSTR-1 Paste data'!$B:$B,'GSTR-1'!$B214)</f>
        <v>0</v>
      </c>
      <c r="V214" s="103">
        <f>SUMIFS('GSTR-1 Paste data'!Y:Y,'GSTR-1 Paste data'!$A:$A,$A214,'GSTR-1 Paste data'!$B:$B,'GSTR-1'!$B214)</f>
        <v>0</v>
      </c>
      <c r="W214" s="103">
        <f>SUMIFS('GSTR-1 Paste data'!Z:Z,'GSTR-1 Paste data'!$A:$A,$A214,'GSTR-1 Paste data'!$B:$B,'GSTR-1'!$B214)</f>
        <v>0</v>
      </c>
      <c r="X214" s="130">
        <f>ROUND(SUM(C214:K214),2)</f>
        <v>0</v>
      </c>
      <c r="Y214" s="130">
        <f>ROUND(SUM(L214:W214),2)</f>
        <v>0</v>
      </c>
      <c r="Z214" s="130">
        <f>ROUND(SUM(C214:W214),2)</f>
        <v>0</v>
      </c>
    </row>
    <row r="215" spans="1:26" s="14" customFormat="1" ht="15.75" hidden="1" thickBot="1" x14ac:dyDescent="0.35">
      <c r="A215" s="259" t="str">
        <f>A214</f>
        <v>B2CL Debit Notes</v>
      </c>
      <c r="B215" s="115" t="s">
        <v>20</v>
      </c>
      <c r="C215" s="26">
        <f>SUMIFS('GSTR-1 Paste data'!F:F,'GSTR-1 Paste data'!$A:$A,$A215,'GSTR-1 Paste data'!$B:$B,'GSTR-1'!$B215)</f>
        <v>0</v>
      </c>
      <c r="D215" s="26">
        <f>SUMIFS('GSTR-1 Paste data'!G:G,'GSTR-1 Paste data'!$A:$A,$A215,'GSTR-1 Paste data'!$B:$B,'GSTR-1'!$B215)</f>
        <v>0</v>
      </c>
      <c r="E215" s="26">
        <f>SUMIFS('GSTR-1 Paste data'!H:H,'GSTR-1 Paste data'!$A:$A,$A215,'GSTR-1 Paste data'!$B:$B,'GSTR-1'!$B215)</f>
        <v>0</v>
      </c>
      <c r="F215" s="26">
        <f>SUMIFS('GSTR-1 Paste data'!I:I,'GSTR-1 Paste data'!$A:$A,$A215,'GSTR-1 Paste data'!$B:$B,'GSTR-1'!$B215)</f>
        <v>0</v>
      </c>
      <c r="G215" s="26">
        <f>SUMIFS('GSTR-1 Paste data'!J:J,'GSTR-1 Paste data'!$A:$A,$A215,'GSTR-1 Paste data'!$B:$B,'GSTR-1'!$B215)</f>
        <v>0</v>
      </c>
      <c r="H215" s="26">
        <f>SUMIFS('GSTR-1 Paste data'!K:K,'GSTR-1 Paste data'!$A:$A,$A215,'GSTR-1 Paste data'!$B:$B,'GSTR-1'!$B215)</f>
        <v>0</v>
      </c>
      <c r="I215" s="26">
        <f>SUMIFS('GSTR-1 Paste data'!L:L,'GSTR-1 Paste data'!$A:$A,$A215,'GSTR-1 Paste data'!$B:$B,'GSTR-1'!$B215)</f>
        <v>0</v>
      </c>
      <c r="J215" s="26">
        <f>SUMIFS('GSTR-1 Paste data'!M:M,'GSTR-1 Paste data'!$A:$A,$A215,'GSTR-1 Paste data'!$B:$B,'GSTR-1'!$B215)</f>
        <v>0</v>
      </c>
      <c r="K215" s="103">
        <f>SUMIFS('GSTR-1 Paste data'!N:N,'GSTR-1 Paste data'!$A:$A,$A215,'GSTR-1 Paste data'!$B:$B,'GSTR-1'!$B215)</f>
        <v>0</v>
      </c>
      <c r="L215" s="103">
        <f>SUMIFS('GSTR-1 Paste data'!O:O,'GSTR-1 Paste data'!$A:$A,$A215,'GSTR-1 Paste data'!$B:$B,'GSTR-1'!$B215)</f>
        <v>0</v>
      </c>
      <c r="M215" s="103">
        <f>SUMIFS('GSTR-1 Paste data'!P:P,'GSTR-1 Paste data'!$A:$A,$A215,'GSTR-1 Paste data'!$B:$B,'GSTR-1'!$B215)</f>
        <v>0</v>
      </c>
      <c r="N215" s="103">
        <f>SUMIFS('GSTR-1 Paste data'!Q:Q,'GSTR-1 Paste data'!$A:$A,$A215,'GSTR-1 Paste data'!$B:$B,'GSTR-1'!$B215)</f>
        <v>0</v>
      </c>
      <c r="O215" s="103">
        <f>SUMIFS('GSTR-1 Paste data'!R:R,'GSTR-1 Paste data'!$A:$A,$A215,'GSTR-1 Paste data'!$B:$B,'GSTR-1'!$B215)</f>
        <v>0</v>
      </c>
      <c r="P215" s="103">
        <f>SUMIFS('GSTR-1 Paste data'!S:S,'GSTR-1 Paste data'!$A:$A,$A215,'GSTR-1 Paste data'!$B:$B,'GSTR-1'!$B215)</f>
        <v>0</v>
      </c>
      <c r="Q215" s="103">
        <f>SUMIFS('GSTR-1 Paste data'!T:T,'GSTR-1 Paste data'!$A:$A,$A215,'GSTR-1 Paste data'!$B:$B,'GSTR-1'!$B215)</f>
        <v>0</v>
      </c>
      <c r="R215" s="103">
        <f>SUMIFS('GSTR-1 Paste data'!U:U,'GSTR-1 Paste data'!$A:$A,$A215,'GSTR-1 Paste data'!$B:$B,'GSTR-1'!$B215)</f>
        <v>0</v>
      </c>
      <c r="S215" s="103">
        <f>SUMIFS('GSTR-1 Paste data'!V:V,'GSTR-1 Paste data'!$A:$A,$A215,'GSTR-1 Paste data'!$B:$B,'GSTR-1'!$B215)</f>
        <v>0</v>
      </c>
      <c r="T215" s="103">
        <f>SUMIFS('GSTR-1 Paste data'!W:W,'GSTR-1 Paste data'!$A:$A,$A215,'GSTR-1 Paste data'!$B:$B,'GSTR-1'!$B215)</f>
        <v>0</v>
      </c>
      <c r="U215" s="103">
        <f>SUMIFS('GSTR-1 Paste data'!X:X,'GSTR-1 Paste data'!$A:$A,$A215,'GSTR-1 Paste data'!$B:$B,'GSTR-1'!$B215)</f>
        <v>0</v>
      </c>
      <c r="V215" s="103">
        <f>SUMIFS('GSTR-1 Paste data'!Y:Y,'GSTR-1 Paste data'!$A:$A,$A215,'GSTR-1 Paste data'!$B:$B,'GSTR-1'!$B215)</f>
        <v>0</v>
      </c>
      <c r="W215" s="103">
        <f>SUMIFS('GSTR-1 Paste data'!Z:Z,'GSTR-1 Paste data'!$A:$A,$A215,'GSTR-1 Paste data'!$B:$B,'GSTR-1'!$B215)</f>
        <v>0</v>
      </c>
      <c r="X215" s="130">
        <f>ROUND(SUM(C215:K215),2)</f>
        <v>0</v>
      </c>
      <c r="Y215" s="130">
        <f>ROUND(SUM(L215:W215),2)</f>
        <v>0</v>
      </c>
      <c r="Z215" s="130">
        <f>ROUND(SUM(C215:W215),2)</f>
        <v>0</v>
      </c>
    </row>
    <row r="216" spans="1:26" s="14" customFormat="1" ht="15.75" hidden="1" thickBot="1" x14ac:dyDescent="0.35">
      <c r="A216" s="259" t="str">
        <f>A215</f>
        <v>B2CL Debit Notes</v>
      </c>
      <c r="B216" s="119" t="s">
        <v>36</v>
      </c>
      <c r="C216" s="120">
        <f>SUMIFS('GSTR-1 Paste data'!F:F,'GSTR-1 Paste data'!$A:$A,$A216,'GSTR-1 Paste data'!$B:$B,'GSTR-1'!$B216)</f>
        <v>0</v>
      </c>
      <c r="D216" s="120">
        <f>SUMIFS('GSTR-1 Paste data'!G:G,'GSTR-1 Paste data'!$A:$A,$A216,'GSTR-1 Paste data'!$B:$B,'GSTR-1'!$B216)</f>
        <v>0</v>
      </c>
      <c r="E216" s="120">
        <f>SUMIFS('GSTR-1 Paste data'!H:H,'GSTR-1 Paste data'!$A:$A,$A216,'GSTR-1 Paste data'!$B:$B,'GSTR-1'!$B216)</f>
        <v>0</v>
      </c>
      <c r="F216" s="120">
        <f>SUMIFS('GSTR-1 Paste data'!I:I,'GSTR-1 Paste data'!$A:$A,$A216,'GSTR-1 Paste data'!$B:$B,'GSTR-1'!$B216)</f>
        <v>0</v>
      </c>
      <c r="G216" s="120">
        <f>SUMIFS('GSTR-1 Paste data'!J:J,'GSTR-1 Paste data'!$A:$A,$A216,'GSTR-1 Paste data'!$B:$B,'GSTR-1'!$B216)</f>
        <v>0</v>
      </c>
      <c r="H216" s="120">
        <f>SUMIFS('GSTR-1 Paste data'!K:K,'GSTR-1 Paste data'!$A:$A,$A216,'GSTR-1 Paste data'!$B:$B,'GSTR-1'!$B216)</f>
        <v>0</v>
      </c>
      <c r="I216" s="120">
        <f>SUMIFS('GSTR-1 Paste data'!L:L,'GSTR-1 Paste data'!$A:$A,$A216,'GSTR-1 Paste data'!$B:$B,'GSTR-1'!$B216)</f>
        <v>0</v>
      </c>
      <c r="J216" s="120">
        <f>SUMIFS('GSTR-1 Paste data'!M:M,'GSTR-1 Paste data'!$A:$A,$A216,'GSTR-1 Paste data'!$B:$B,'GSTR-1'!$B216)</f>
        <v>0</v>
      </c>
      <c r="K216" s="121">
        <f>SUMIFS('GSTR-1 Paste data'!N:N,'GSTR-1 Paste data'!$A:$A,$A216,'GSTR-1 Paste data'!$B:$B,'GSTR-1'!$B216)</f>
        <v>0</v>
      </c>
      <c r="L216" s="121">
        <f>SUMIFS('GSTR-1 Paste data'!O:O,'GSTR-1 Paste data'!$A:$A,$A216,'GSTR-1 Paste data'!$B:$B,'GSTR-1'!$B216)</f>
        <v>0</v>
      </c>
      <c r="M216" s="121">
        <f>SUMIFS('GSTR-1 Paste data'!P:P,'GSTR-1 Paste data'!$A:$A,$A216,'GSTR-1 Paste data'!$B:$B,'GSTR-1'!$B216)</f>
        <v>0</v>
      </c>
      <c r="N216" s="121">
        <f>SUMIFS('GSTR-1 Paste data'!Q:Q,'GSTR-1 Paste data'!$A:$A,$A216,'GSTR-1 Paste data'!$B:$B,'GSTR-1'!$B216)</f>
        <v>0</v>
      </c>
      <c r="O216" s="121">
        <f>SUMIFS('GSTR-1 Paste data'!R:R,'GSTR-1 Paste data'!$A:$A,$A216,'GSTR-1 Paste data'!$B:$B,'GSTR-1'!$B216)</f>
        <v>0</v>
      </c>
      <c r="P216" s="121">
        <f>SUMIFS('GSTR-1 Paste data'!S:S,'GSTR-1 Paste data'!$A:$A,$A216,'GSTR-1 Paste data'!$B:$B,'GSTR-1'!$B216)</f>
        <v>0</v>
      </c>
      <c r="Q216" s="121">
        <f>SUMIFS('GSTR-1 Paste data'!T:T,'GSTR-1 Paste data'!$A:$A,$A216,'GSTR-1 Paste data'!$B:$B,'GSTR-1'!$B216)</f>
        <v>0</v>
      </c>
      <c r="R216" s="121">
        <f>SUMIFS('GSTR-1 Paste data'!U:U,'GSTR-1 Paste data'!$A:$A,$A216,'GSTR-1 Paste data'!$B:$B,'GSTR-1'!$B216)</f>
        <v>0</v>
      </c>
      <c r="S216" s="121">
        <f>SUMIFS('GSTR-1 Paste data'!V:V,'GSTR-1 Paste data'!$A:$A,$A216,'GSTR-1 Paste data'!$B:$B,'GSTR-1'!$B216)</f>
        <v>0</v>
      </c>
      <c r="T216" s="121">
        <f>SUMIFS('GSTR-1 Paste data'!W:W,'GSTR-1 Paste data'!$A:$A,$A216,'GSTR-1 Paste data'!$B:$B,'GSTR-1'!$B216)</f>
        <v>0</v>
      </c>
      <c r="U216" s="121">
        <f>SUMIFS('GSTR-1 Paste data'!X:X,'GSTR-1 Paste data'!$A:$A,$A216,'GSTR-1 Paste data'!$B:$B,'GSTR-1'!$B216)</f>
        <v>0</v>
      </c>
      <c r="V216" s="121">
        <f>SUMIFS('GSTR-1 Paste data'!Y:Y,'GSTR-1 Paste data'!$A:$A,$A216,'GSTR-1 Paste data'!$B:$B,'GSTR-1'!$B216)</f>
        <v>0</v>
      </c>
      <c r="W216" s="121">
        <f>SUMIFS('GSTR-1 Paste data'!Z:Z,'GSTR-1 Paste data'!$A:$A,$A216,'GSTR-1 Paste data'!$B:$B,'GSTR-1'!$B216)</f>
        <v>0</v>
      </c>
      <c r="X216" s="133">
        <f>ROUND(SUM(C216:K216),2)</f>
        <v>0</v>
      </c>
      <c r="Y216" s="133">
        <f>ROUND(SUM(L216:W216),2)</f>
        <v>0</v>
      </c>
      <c r="Z216" s="133">
        <f>ROUND(SUM(C216:W216),2)</f>
        <v>0</v>
      </c>
    </row>
    <row r="217" spans="1:26" s="14" customFormat="1" ht="15.75" hidden="1" thickBot="1" x14ac:dyDescent="0.3">
      <c r="A217" s="259" t="str">
        <f>B217</f>
        <v>B2CL Debit Notes Amendments</v>
      </c>
      <c r="B217" s="204" t="s">
        <v>357</v>
      </c>
      <c r="C217" s="205"/>
      <c r="D217" s="205"/>
      <c r="E217" s="205"/>
      <c r="F217" s="205"/>
      <c r="G217" s="205"/>
      <c r="H217" s="205"/>
      <c r="I217" s="205"/>
      <c r="J217" s="205"/>
      <c r="K217" s="205"/>
      <c r="L217" s="205"/>
      <c r="M217" s="205"/>
      <c r="N217" s="205"/>
      <c r="O217" s="205"/>
      <c r="P217" s="205"/>
      <c r="Q217" s="205"/>
      <c r="R217" s="205"/>
      <c r="S217" s="205"/>
      <c r="T217" s="205"/>
      <c r="U217" s="205"/>
      <c r="V217" s="205"/>
      <c r="W217" s="205"/>
      <c r="X217" s="222"/>
      <c r="Y217" s="222"/>
      <c r="Z217" s="222"/>
    </row>
    <row r="218" spans="1:26" s="14" customFormat="1" ht="15.75" hidden="1" thickBot="1" x14ac:dyDescent="0.35">
      <c r="A218" s="259" t="str">
        <f>A217</f>
        <v>B2CL Debit Notes Amendments</v>
      </c>
      <c r="B218" s="115" t="s">
        <v>17</v>
      </c>
      <c r="C218" s="102">
        <f>SUMIFS('GSTR-1 Paste data'!F:F,'GSTR-1 Paste data'!$A:$A,$A218,'GSTR-1 Paste data'!$B:$B,'GSTR-1'!$B218)</f>
        <v>0</v>
      </c>
      <c r="D218" s="102">
        <f>SUMIFS('GSTR-1 Paste data'!G:G,'GSTR-1 Paste data'!$A:$A,$A218,'GSTR-1 Paste data'!$B:$B,'GSTR-1'!$B218)</f>
        <v>0</v>
      </c>
      <c r="E218" s="102">
        <f>SUMIFS('GSTR-1 Paste data'!H:H,'GSTR-1 Paste data'!$A:$A,$A218,'GSTR-1 Paste data'!$B:$B,'GSTR-1'!$B218)</f>
        <v>0</v>
      </c>
      <c r="F218" s="102">
        <f>SUMIFS('GSTR-1 Paste data'!I:I,'GSTR-1 Paste data'!$A:$A,$A218,'GSTR-1 Paste data'!$B:$B,'GSTR-1'!$B218)</f>
        <v>0</v>
      </c>
      <c r="G218" s="102">
        <f>SUMIFS('GSTR-1 Paste data'!J:J,'GSTR-1 Paste data'!$A:$A,$A218,'GSTR-1 Paste data'!$B:$B,'GSTR-1'!$B218)</f>
        <v>0</v>
      </c>
      <c r="H218" s="102">
        <f>SUMIFS('GSTR-1 Paste data'!K:K,'GSTR-1 Paste data'!$A:$A,$A218,'GSTR-1 Paste data'!$B:$B,'GSTR-1'!$B218)</f>
        <v>0</v>
      </c>
      <c r="I218" s="102">
        <f>SUMIFS('GSTR-1 Paste data'!L:L,'GSTR-1 Paste data'!$A:$A,$A218,'GSTR-1 Paste data'!$B:$B,'GSTR-1'!$B218)</f>
        <v>0</v>
      </c>
      <c r="J218" s="102">
        <f>SUMIFS('GSTR-1 Paste data'!M:M,'GSTR-1 Paste data'!$A:$A,$A218,'GSTR-1 Paste data'!$B:$B,'GSTR-1'!$B218)</f>
        <v>0</v>
      </c>
      <c r="K218" s="106">
        <f>SUMIFS('GSTR-1 Paste data'!N:N,'GSTR-1 Paste data'!$A:$A,$A218,'GSTR-1 Paste data'!$B:$B,'GSTR-1'!$B218)</f>
        <v>0</v>
      </c>
      <c r="L218" s="106">
        <f>SUMIFS('GSTR-1 Paste data'!O:O,'GSTR-1 Paste data'!$A:$A,$A218,'GSTR-1 Paste data'!$B:$B,'GSTR-1'!$B218)</f>
        <v>0</v>
      </c>
      <c r="M218" s="106">
        <f>SUMIFS('GSTR-1 Paste data'!P:P,'GSTR-1 Paste data'!$A:$A,$A218,'GSTR-1 Paste data'!$B:$B,'GSTR-1'!$B218)</f>
        <v>0</v>
      </c>
      <c r="N218" s="106">
        <f>SUMIFS('GSTR-1 Paste data'!Q:Q,'GSTR-1 Paste data'!$A:$A,$A218,'GSTR-1 Paste data'!$B:$B,'GSTR-1'!$B218)</f>
        <v>0</v>
      </c>
      <c r="O218" s="106">
        <f>SUMIFS('GSTR-1 Paste data'!R:R,'GSTR-1 Paste data'!$A:$A,$A218,'GSTR-1 Paste data'!$B:$B,'GSTR-1'!$B218)</f>
        <v>0</v>
      </c>
      <c r="P218" s="106">
        <f>SUMIFS('GSTR-1 Paste data'!S:S,'GSTR-1 Paste data'!$A:$A,$A218,'GSTR-1 Paste data'!$B:$B,'GSTR-1'!$B218)</f>
        <v>0</v>
      </c>
      <c r="Q218" s="106">
        <f>SUMIFS('GSTR-1 Paste data'!T:T,'GSTR-1 Paste data'!$A:$A,$A218,'GSTR-1 Paste data'!$B:$B,'GSTR-1'!$B218)</f>
        <v>0</v>
      </c>
      <c r="R218" s="106">
        <f>SUMIFS('GSTR-1 Paste data'!U:U,'GSTR-1 Paste data'!$A:$A,$A218,'GSTR-1 Paste data'!$B:$B,'GSTR-1'!$B218)</f>
        <v>0</v>
      </c>
      <c r="S218" s="106">
        <f>SUMIFS('GSTR-1 Paste data'!V:V,'GSTR-1 Paste data'!$A:$A,$A218,'GSTR-1 Paste data'!$B:$B,'GSTR-1'!$B218)</f>
        <v>0</v>
      </c>
      <c r="T218" s="106">
        <f>SUMIFS('GSTR-1 Paste data'!W:W,'GSTR-1 Paste data'!$A:$A,$A218,'GSTR-1 Paste data'!$B:$B,'GSTR-1'!$B218)</f>
        <v>0</v>
      </c>
      <c r="U218" s="106">
        <f>SUMIFS('GSTR-1 Paste data'!X:X,'GSTR-1 Paste data'!$A:$A,$A218,'GSTR-1 Paste data'!$B:$B,'GSTR-1'!$B218)</f>
        <v>0</v>
      </c>
      <c r="V218" s="106">
        <f>SUMIFS('GSTR-1 Paste data'!Y:Y,'GSTR-1 Paste data'!$A:$A,$A218,'GSTR-1 Paste data'!$B:$B,'GSTR-1'!$B218)</f>
        <v>0</v>
      </c>
      <c r="W218" s="106">
        <f>SUMIFS('GSTR-1 Paste data'!Z:Z,'GSTR-1 Paste data'!$A:$A,$A218,'GSTR-1 Paste data'!$B:$B,'GSTR-1'!$B218)</f>
        <v>0</v>
      </c>
      <c r="X218" s="130">
        <f>ROUND(SUM(C218:K218),2)</f>
        <v>0</v>
      </c>
      <c r="Y218" s="130">
        <f>ROUND(SUM(L218:W218),2)</f>
        <v>0</v>
      </c>
      <c r="Z218" s="130">
        <f>ROUND(SUM(C218:W218),2)</f>
        <v>0</v>
      </c>
    </row>
    <row r="219" spans="1:26" s="14" customFormat="1" ht="15.75" hidden="1" thickBot="1" x14ac:dyDescent="0.35">
      <c r="A219" s="259" t="str">
        <f>A218</f>
        <v>B2CL Debit Notes Amendments</v>
      </c>
      <c r="B219" s="115" t="s">
        <v>18</v>
      </c>
      <c r="C219" s="26">
        <f>SUMIFS('GSTR-1 Paste data'!F:F,'GSTR-1 Paste data'!$A:$A,$A219,'GSTR-1 Paste data'!$B:$B,'GSTR-1'!$B219)</f>
        <v>0</v>
      </c>
      <c r="D219" s="26">
        <f>SUMIFS('GSTR-1 Paste data'!G:G,'GSTR-1 Paste data'!$A:$A,$A219,'GSTR-1 Paste data'!$B:$B,'GSTR-1'!$B219)</f>
        <v>0</v>
      </c>
      <c r="E219" s="26">
        <f>SUMIFS('GSTR-1 Paste data'!H:H,'GSTR-1 Paste data'!$A:$A,$A219,'GSTR-1 Paste data'!$B:$B,'GSTR-1'!$B219)</f>
        <v>0</v>
      </c>
      <c r="F219" s="26">
        <f>SUMIFS('GSTR-1 Paste data'!I:I,'GSTR-1 Paste data'!$A:$A,$A219,'GSTR-1 Paste data'!$B:$B,'GSTR-1'!$B219)</f>
        <v>0</v>
      </c>
      <c r="G219" s="26">
        <f>SUMIFS('GSTR-1 Paste data'!J:J,'GSTR-1 Paste data'!$A:$A,$A219,'GSTR-1 Paste data'!$B:$B,'GSTR-1'!$B219)</f>
        <v>0</v>
      </c>
      <c r="H219" s="26">
        <f>SUMIFS('GSTR-1 Paste data'!K:K,'GSTR-1 Paste data'!$A:$A,$A219,'GSTR-1 Paste data'!$B:$B,'GSTR-1'!$B219)</f>
        <v>0</v>
      </c>
      <c r="I219" s="26">
        <f>SUMIFS('GSTR-1 Paste data'!L:L,'GSTR-1 Paste data'!$A:$A,$A219,'GSTR-1 Paste data'!$B:$B,'GSTR-1'!$B219)</f>
        <v>0</v>
      </c>
      <c r="J219" s="26">
        <f>SUMIFS('GSTR-1 Paste data'!M:M,'GSTR-1 Paste data'!$A:$A,$A219,'GSTR-1 Paste data'!$B:$B,'GSTR-1'!$B219)</f>
        <v>0</v>
      </c>
      <c r="K219" s="103">
        <f>SUMIFS('GSTR-1 Paste data'!N:N,'GSTR-1 Paste data'!$A:$A,$A219,'GSTR-1 Paste data'!$B:$B,'GSTR-1'!$B219)</f>
        <v>0</v>
      </c>
      <c r="L219" s="103">
        <f>SUMIFS('GSTR-1 Paste data'!O:O,'GSTR-1 Paste data'!$A:$A,$A219,'GSTR-1 Paste data'!$B:$B,'GSTR-1'!$B219)</f>
        <v>0</v>
      </c>
      <c r="M219" s="103">
        <f>SUMIFS('GSTR-1 Paste data'!P:P,'GSTR-1 Paste data'!$A:$A,$A219,'GSTR-1 Paste data'!$B:$B,'GSTR-1'!$B219)</f>
        <v>0</v>
      </c>
      <c r="N219" s="103">
        <f>SUMIFS('GSTR-1 Paste data'!Q:Q,'GSTR-1 Paste data'!$A:$A,$A219,'GSTR-1 Paste data'!$B:$B,'GSTR-1'!$B219)</f>
        <v>0</v>
      </c>
      <c r="O219" s="103">
        <f>SUMIFS('GSTR-1 Paste data'!R:R,'GSTR-1 Paste data'!$A:$A,$A219,'GSTR-1 Paste data'!$B:$B,'GSTR-1'!$B219)</f>
        <v>0</v>
      </c>
      <c r="P219" s="103">
        <f>SUMIFS('GSTR-1 Paste data'!S:S,'GSTR-1 Paste data'!$A:$A,$A219,'GSTR-1 Paste data'!$B:$B,'GSTR-1'!$B219)</f>
        <v>0</v>
      </c>
      <c r="Q219" s="103">
        <f>SUMIFS('GSTR-1 Paste data'!T:T,'GSTR-1 Paste data'!$A:$A,$A219,'GSTR-1 Paste data'!$B:$B,'GSTR-1'!$B219)</f>
        <v>0</v>
      </c>
      <c r="R219" s="103">
        <f>SUMIFS('GSTR-1 Paste data'!U:U,'GSTR-1 Paste data'!$A:$A,$A219,'GSTR-1 Paste data'!$B:$B,'GSTR-1'!$B219)</f>
        <v>0</v>
      </c>
      <c r="S219" s="103">
        <f>SUMIFS('GSTR-1 Paste data'!V:V,'GSTR-1 Paste data'!$A:$A,$A219,'GSTR-1 Paste data'!$B:$B,'GSTR-1'!$B219)</f>
        <v>0</v>
      </c>
      <c r="T219" s="103">
        <f>SUMIFS('GSTR-1 Paste data'!W:W,'GSTR-1 Paste data'!$A:$A,$A219,'GSTR-1 Paste data'!$B:$B,'GSTR-1'!$B219)</f>
        <v>0</v>
      </c>
      <c r="U219" s="103">
        <f>SUMIFS('GSTR-1 Paste data'!X:X,'GSTR-1 Paste data'!$A:$A,$A219,'GSTR-1 Paste data'!$B:$B,'GSTR-1'!$B219)</f>
        <v>0</v>
      </c>
      <c r="V219" s="103">
        <f>SUMIFS('GSTR-1 Paste data'!Y:Y,'GSTR-1 Paste data'!$A:$A,$A219,'GSTR-1 Paste data'!$B:$B,'GSTR-1'!$B219)</f>
        <v>0</v>
      </c>
      <c r="W219" s="103">
        <f>SUMIFS('GSTR-1 Paste data'!Z:Z,'GSTR-1 Paste data'!$A:$A,$A219,'GSTR-1 Paste data'!$B:$B,'GSTR-1'!$B219)</f>
        <v>0</v>
      </c>
      <c r="X219" s="130">
        <f>ROUND(SUM(C219:K219),2)</f>
        <v>0</v>
      </c>
      <c r="Y219" s="130">
        <f>ROUND(SUM(L219:W219),2)</f>
        <v>0</v>
      </c>
      <c r="Z219" s="130">
        <f>ROUND(SUM(C219:W219),2)</f>
        <v>0</v>
      </c>
    </row>
    <row r="220" spans="1:26" s="14" customFormat="1" ht="15.75" hidden="1" thickBot="1" x14ac:dyDescent="0.35">
      <c r="A220" s="259" t="str">
        <f>A219</f>
        <v>B2CL Debit Notes Amendments</v>
      </c>
      <c r="B220" s="115" t="s">
        <v>19</v>
      </c>
      <c r="C220" s="26">
        <f>SUMIFS('GSTR-1 Paste data'!F:F,'GSTR-1 Paste data'!$A:$A,$A220,'GSTR-1 Paste data'!$B:$B,'GSTR-1'!$B220)</f>
        <v>0</v>
      </c>
      <c r="D220" s="26">
        <f>SUMIFS('GSTR-1 Paste data'!G:G,'GSTR-1 Paste data'!$A:$A,$A220,'GSTR-1 Paste data'!$B:$B,'GSTR-1'!$B220)</f>
        <v>0</v>
      </c>
      <c r="E220" s="26">
        <f>SUMIFS('GSTR-1 Paste data'!H:H,'GSTR-1 Paste data'!$A:$A,$A220,'GSTR-1 Paste data'!$B:$B,'GSTR-1'!$B220)</f>
        <v>0</v>
      </c>
      <c r="F220" s="26">
        <f>SUMIFS('GSTR-1 Paste data'!I:I,'GSTR-1 Paste data'!$A:$A,$A220,'GSTR-1 Paste data'!$B:$B,'GSTR-1'!$B220)</f>
        <v>0</v>
      </c>
      <c r="G220" s="26">
        <f>SUMIFS('GSTR-1 Paste data'!J:J,'GSTR-1 Paste data'!$A:$A,$A220,'GSTR-1 Paste data'!$B:$B,'GSTR-1'!$B220)</f>
        <v>0</v>
      </c>
      <c r="H220" s="26">
        <f>SUMIFS('GSTR-1 Paste data'!K:K,'GSTR-1 Paste data'!$A:$A,$A220,'GSTR-1 Paste data'!$B:$B,'GSTR-1'!$B220)</f>
        <v>0</v>
      </c>
      <c r="I220" s="26">
        <f>SUMIFS('GSTR-1 Paste data'!L:L,'GSTR-1 Paste data'!$A:$A,$A220,'GSTR-1 Paste data'!$B:$B,'GSTR-1'!$B220)</f>
        <v>0</v>
      </c>
      <c r="J220" s="26">
        <f>SUMIFS('GSTR-1 Paste data'!M:M,'GSTR-1 Paste data'!$A:$A,$A220,'GSTR-1 Paste data'!$B:$B,'GSTR-1'!$B220)</f>
        <v>0</v>
      </c>
      <c r="K220" s="103">
        <f>SUMIFS('GSTR-1 Paste data'!N:N,'GSTR-1 Paste data'!$A:$A,$A220,'GSTR-1 Paste data'!$B:$B,'GSTR-1'!$B220)</f>
        <v>0</v>
      </c>
      <c r="L220" s="103">
        <f>SUMIFS('GSTR-1 Paste data'!O:O,'GSTR-1 Paste data'!$A:$A,$A220,'GSTR-1 Paste data'!$B:$B,'GSTR-1'!$B220)</f>
        <v>0</v>
      </c>
      <c r="M220" s="103">
        <f>SUMIFS('GSTR-1 Paste data'!P:P,'GSTR-1 Paste data'!$A:$A,$A220,'GSTR-1 Paste data'!$B:$B,'GSTR-1'!$B220)</f>
        <v>0</v>
      </c>
      <c r="N220" s="103">
        <f>SUMIFS('GSTR-1 Paste data'!Q:Q,'GSTR-1 Paste data'!$A:$A,$A220,'GSTR-1 Paste data'!$B:$B,'GSTR-1'!$B220)</f>
        <v>0</v>
      </c>
      <c r="O220" s="103">
        <f>SUMIFS('GSTR-1 Paste data'!R:R,'GSTR-1 Paste data'!$A:$A,$A220,'GSTR-1 Paste data'!$B:$B,'GSTR-1'!$B220)</f>
        <v>0</v>
      </c>
      <c r="P220" s="103">
        <f>SUMIFS('GSTR-1 Paste data'!S:S,'GSTR-1 Paste data'!$A:$A,$A220,'GSTR-1 Paste data'!$B:$B,'GSTR-1'!$B220)</f>
        <v>0</v>
      </c>
      <c r="Q220" s="103">
        <f>SUMIFS('GSTR-1 Paste data'!T:T,'GSTR-1 Paste data'!$A:$A,$A220,'GSTR-1 Paste data'!$B:$B,'GSTR-1'!$B220)</f>
        <v>0</v>
      </c>
      <c r="R220" s="103">
        <f>SUMIFS('GSTR-1 Paste data'!U:U,'GSTR-1 Paste data'!$A:$A,$A220,'GSTR-1 Paste data'!$B:$B,'GSTR-1'!$B220)</f>
        <v>0</v>
      </c>
      <c r="S220" s="103">
        <f>SUMIFS('GSTR-1 Paste data'!V:V,'GSTR-1 Paste data'!$A:$A,$A220,'GSTR-1 Paste data'!$B:$B,'GSTR-1'!$B220)</f>
        <v>0</v>
      </c>
      <c r="T220" s="103">
        <f>SUMIFS('GSTR-1 Paste data'!W:W,'GSTR-1 Paste data'!$A:$A,$A220,'GSTR-1 Paste data'!$B:$B,'GSTR-1'!$B220)</f>
        <v>0</v>
      </c>
      <c r="U220" s="103">
        <f>SUMIFS('GSTR-1 Paste data'!X:X,'GSTR-1 Paste data'!$A:$A,$A220,'GSTR-1 Paste data'!$B:$B,'GSTR-1'!$B220)</f>
        <v>0</v>
      </c>
      <c r="V220" s="103">
        <f>SUMIFS('GSTR-1 Paste data'!Y:Y,'GSTR-1 Paste data'!$A:$A,$A220,'GSTR-1 Paste data'!$B:$B,'GSTR-1'!$B220)</f>
        <v>0</v>
      </c>
      <c r="W220" s="103">
        <f>SUMIFS('GSTR-1 Paste data'!Z:Z,'GSTR-1 Paste data'!$A:$A,$A220,'GSTR-1 Paste data'!$B:$B,'GSTR-1'!$B220)</f>
        <v>0</v>
      </c>
      <c r="X220" s="130">
        <f>ROUND(SUM(C220:K220),2)</f>
        <v>0</v>
      </c>
      <c r="Y220" s="130">
        <f>ROUND(SUM(L220:W220),2)</f>
        <v>0</v>
      </c>
      <c r="Z220" s="130">
        <f>ROUND(SUM(C220:W220),2)</f>
        <v>0</v>
      </c>
    </row>
    <row r="221" spans="1:26" s="14" customFormat="1" ht="15.75" hidden="1" thickBot="1" x14ac:dyDescent="0.35">
      <c r="A221" s="259" t="str">
        <f>A220</f>
        <v>B2CL Debit Notes Amendments</v>
      </c>
      <c r="B221" s="115" t="s">
        <v>20</v>
      </c>
      <c r="C221" s="26">
        <f>SUMIFS('GSTR-1 Paste data'!F:F,'GSTR-1 Paste data'!$A:$A,$A221,'GSTR-1 Paste data'!$B:$B,'GSTR-1'!$B221)</f>
        <v>0</v>
      </c>
      <c r="D221" s="26">
        <f>SUMIFS('GSTR-1 Paste data'!G:G,'GSTR-1 Paste data'!$A:$A,$A221,'GSTR-1 Paste data'!$B:$B,'GSTR-1'!$B221)</f>
        <v>0</v>
      </c>
      <c r="E221" s="26">
        <f>SUMIFS('GSTR-1 Paste data'!H:H,'GSTR-1 Paste data'!$A:$A,$A221,'GSTR-1 Paste data'!$B:$B,'GSTR-1'!$B221)</f>
        <v>0</v>
      </c>
      <c r="F221" s="26">
        <f>SUMIFS('GSTR-1 Paste data'!I:I,'GSTR-1 Paste data'!$A:$A,$A221,'GSTR-1 Paste data'!$B:$B,'GSTR-1'!$B221)</f>
        <v>0</v>
      </c>
      <c r="G221" s="26">
        <f>SUMIFS('GSTR-1 Paste data'!J:J,'GSTR-1 Paste data'!$A:$A,$A221,'GSTR-1 Paste data'!$B:$B,'GSTR-1'!$B221)</f>
        <v>0</v>
      </c>
      <c r="H221" s="26">
        <f>SUMIFS('GSTR-1 Paste data'!K:K,'GSTR-1 Paste data'!$A:$A,$A221,'GSTR-1 Paste data'!$B:$B,'GSTR-1'!$B221)</f>
        <v>0</v>
      </c>
      <c r="I221" s="26">
        <f>SUMIFS('GSTR-1 Paste data'!L:L,'GSTR-1 Paste data'!$A:$A,$A221,'GSTR-1 Paste data'!$B:$B,'GSTR-1'!$B221)</f>
        <v>0</v>
      </c>
      <c r="J221" s="26">
        <f>SUMIFS('GSTR-1 Paste data'!M:M,'GSTR-1 Paste data'!$A:$A,$A221,'GSTR-1 Paste data'!$B:$B,'GSTR-1'!$B221)</f>
        <v>0</v>
      </c>
      <c r="K221" s="103">
        <f>SUMIFS('GSTR-1 Paste data'!N:N,'GSTR-1 Paste data'!$A:$A,$A221,'GSTR-1 Paste data'!$B:$B,'GSTR-1'!$B221)</f>
        <v>0</v>
      </c>
      <c r="L221" s="103">
        <f>SUMIFS('GSTR-1 Paste data'!O:O,'GSTR-1 Paste data'!$A:$A,$A221,'GSTR-1 Paste data'!$B:$B,'GSTR-1'!$B221)</f>
        <v>0</v>
      </c>
      <c r="M221" s="103">
        <f>SUMIFS('GSTR-1 Paste data'!P:P,'GSTR-1 Paste data'!$A:$A,$A221,'GSTR-1 Paste data'!$B:$B,'GSTR-1'!$B221)</f>
        <v>0</v>
      </c>
      <c r="N221" s="103">
        <f>SUMIFS('GSTR-1 Paste data'!Q:Q,'GSTR-1 Paste data'!$A:$A,$A221,'GSTR-1 Paste data'!$B:$B,'GSTR-1'!$B221)</f>
        <v>0</v>
      </c>
      <c r="O221" s="103">
        <f>SUMIFS('GSTR-1 Paste data'!R:R,'GSTR-1 Paste data'!$A:$A,$A221,'GSTR-1 Paste data'!$B:$B,'GSTR-1'!$B221)</f>
        <v>0</v>
      </c>
      <c r="P221" s="103">
        <f>SUMIFS('GSTR-1 Paste data'!S:S,'GSTR-1 Paste data'!$A:$A,$A221,'GSTR-1 Paste data'!$B:$B,'GSTR-1'!$B221)</f>
        <v>0</v>
      </c>
      <c r="Q221" s="103">
        <f>SUMIFS('GSTR-1 Paste data'!T:T,'GSTR-1 Paste data'!$A:$A,$A221,'GSTR-1 Paste data'!$B:$B,'GSTR-1'!$B221)</f>
        <v>0</v>
      </c>
      <c r="R221" s="103">
        <f>SUMIFS('GSTR-1 Paste data'!U:U,'GSTR-1 Paste data'!$A:$A,$A221,'GSTR-1 Paste data'!$B:$B,'GSTR-1'!$B221)</f>
        <v>0</v>
      </c>
      <c r="S221" s="103">
        <f>SUMIFS('GSTR-1 Paste data'!V:V,'GSTR-1 Paste data'!$A:$A,$A221,'GSTR-1 Paste data'!$B:$B,'GSTR-1'!$B221)</f>
        <v>0</v>
      </c>
      <c r="T221" s="103">
        <f>SUMIFS('GSTR-1 Paste data'!W:W,'GSTR-1 Paste data'!$A:$A,$A221,'GSTR-1 Paste data'!$B:$B,'GSTR-1'!$B221)</f>
        <v>0</v>
      </c>
      <c r="U221" s="103">
        <f>SUMIFS('GSTR-1 Paste data'!X:X,'GSTR-1 Paste data'!$A:$A,$A221,'GSTR-1 Paste data'!$B:$B,'GSTR-1'!$B221)</f>
        <v>0</v>
      </c>
      <c r="V221" s="103">
        <f>SUMIFS('GSTR-1 Paste data'!Y:Y,'GSTR-1 Paste data'!$A:$A,$A221,'GSTR-1 Paste data'!$B:$B,'GSTR-1'!$B221)</f>
        <v>0</v>
      </c>
      <c r="W221" s="103">
        <f>SUMIFS('GSTR-1 Paste data'!Z:Z,'GSTR-1 Paste data'!$A:$A,$A221,'GSTR-1 Paste data'!$B:$B,'GSTR-1'!$B221)</f>
        <v>0</v>
      </c>
      <c r="X221" s="130">
        <f>ROUND(SUM(C221:K221),2)</f>
        <v>0</v>
      </c>
      <c r="Y221" s="130">
        <f>ROUND(SUM(L221:W221),2)</f>
        <v>0</v>
      </c>
      <c r="Z221" s="130">
        <f>ROUND(SUM(C221:W221),2)</f>
        <v>0</v>
      </c>
    </row>
    <row r="222" spans="1:26" s="14" customFormat="1" ht="15.75" hidden="1" thickBot="1" x14ac:dyDescent="0.35">
      <c r="A222" s="259" t="str">
        <f>A221</f>
        <v>B2CL Debit Notes Amendments</v>
      </c>
      <c r="B222" s="119" t="s">
        <v>36</v>
      </c>
      <c r="C222" s="120">
        <f>SUMIFS('GSTR-1 Paste data'!F:F,'GSTR-1 Paste data'!$A:$A,$A222,'GSTR-1 Paste data'!$B:$B,'GSTR-1'!$B222)</f>
        <v>0</v>
      </c>
      <c r="D222" s="120">
        <f>SUMIFS('GSTR-1 Paste data'!G:G,'GSTR-1 Paste data'!$A:$A,$A222,'GSTR-1 Paste data'!$B:$B,'GSTR-1'!$B222)</f>
        <v>0</v>
      </c>
      <c r="E222" s="120">
        <f>SUMIFS('GSTR-1 Paste data'!H:H,'GSTR-1 Paste data'!$A:$A,$A222,'GSTR-1 Paste data'!$B:$B,'GSTR-1'!$B222)</f>
        <v>0</v>
      </c>
      <c r="F222" s="120">
        <f>SUMIFS('GSTR-1 Paste data'!I:I,'GSTR-1 Paste data'!$A:$A,$A222,'GSTR-1 Paste data'!$B:$B,'GSTR-1'!$B222)</f>
        <v>0</v>
      </c>
      <c r="G222" s="120">
        <f>SUMIFS('GSTR-1 Paste data'!J:J,'GSTR-1 Paste data'!$A:$A,$A222,'GSTR-1 Paste data'!$B:$B,'GSTR-1'!$B222)</f>
        <v>0</v>
      </c>
      <c r="H222" s="120">
        <f>SUMIFS('GSTR-1 Paste data'!K:K,'GSTR-1 Paste data'!$A:$A,$A222,'GSTR-1 Paste data'!$B:$B,'GSTR-1'!$B222)</f>
        <v>0</v>
      </c>
      <c r="I222" s="120">
        <f>SUMIFS('GSTR-1 Paste data'!L:L,'GSTR-1 Paste data'!$A:$A,$A222,'GSTR-1 Paste data'!$B:$B,'GSTR-1'!$B222)</f>
        <v>0</v>
      </c>
      <c r="J222" s="120">
        <f>SUMIFS('GSTR-1 Paste data'!M:M,'GSTR-1 Paste data'!$A:$A,$A222,'GSTR-1 Paste data'!$B:$B,'GSTR-1'!$B222)</f>
        <v>0</v>
      </c>
      <c r="K222" s="121">
        <f>SUMIFS('GSTR-1 Paste data'!N:N,'GSTR-1 Paste data'!$A:$A,$A222,'GSTR-1 Paste data'!$B:$B,'GSTR-1'!$B222)</f>
        <v>0</v>
      </c>
      <c r="L222" s="121">
        <f>SUMIFS('GSTR-1 Paste data'!O:O,'GSTR-1 Paste data'!$A:$A,$A222,'GSTR-1 Paste data'!$B:$B,'GSTR-1'!$B222)</f>
        <v>0</v>
      </c>
      <c r="M222" s="121">
        <f>SUMIFS('GSTR-1 Paste data'!P:P,'GSTR-1 Paste data'!$A:$A,$A222,'GSTR-1 Paste data'!$B:$B,'GSTR-1'!$B222)</f>
        <v>0</v>
      </c>
      <c r="N222" s="121">
        <f>SUMIFS('GSTR-1 Paste data'!Q:Q,'GSTR-1 Paste data'!$A:$A,$A222,'GSTR-1 Paste data'!$B:$B,'GSTR-1'!$B222)</f>
        <v>0</v>
      </c>
      <c r="O222" s="121">
        <f>SUMIFS('GSTR-1 Paste data'!R:R,'GSTR-1 Paste data'!$A:$A,$A222,'GSTR-1 Paste data'!$B:$B,'GSTR-1'!$B222)</f>
        <v>0</v>
      </c>
      <c r="P222" s="121">
        <f>SUMIFS('GSTR-1 Paste data'!S:S,'GSTR-1 Paste data'!$A:$A,$A222,'GSTR-1 Paste data'!$B:$B,'GSTR-1'!$B222)</f>
        <v>0</v>
      </c>
      <c r="Q222" s="121">
        <f>SUMIFS('GSTR-1 Paste data'!T:T,'GSTR-1 Paste data'!$A:$A,$A222,'GSTR-1 Paste data'!$B:$B,'GSTR-1'!$B222)</f>
        <v>0</v>
      </c>
      <c r="R222" s="121">
        <f>SUMIFS('GSTR-1 Paste data'!U:U,'GSTR-1 Paste data'!$A:$A,$A222,'GSTR-1 Paste data'!$B:$B,'GSTR-1'!$B222)</f>
        <v>0</v>
      </c>
      <c r="S222" s="121">
        <f>SUMIFS('GSTR-1 Paste data'!V:V,'GSTR-1 Paste data'!$A:$A,$A222,'GSTR-1 Paste data'!$B:$B,'GSTR-1'!$B222)</f>
        <v>0</v>
      </c>
      <c r="T222" s="121">
        <f>SUMIFS('GSTR-1 Paste data'!W:W,'GSTR-1 Paste data'!$A:$A,$A222,'GSTR-1 Paste data'!$B:$B,'GSTR-1'!$B222)</f>
        <v>0</v>
      </c>
      <c r="U222" s="121">
        <f>SUMIFS('GSTR-1 Paste data'!X:X,'GSTR-1 Paste data'!$A:$A,$A222,'GSTR-1 Paste data'!$B:$B,'GSTR-1'!$B222)</f>
        <v>0</v>
      </c>
      <c r="V222" s="121">
        <f>SUMIFS('GSTR-1 Paste data'!Y:Y,'GSTR-1 Paste data'!$A:$A,$A222,'GSTR-1 Paste data'!$B:$B,'GSTR-1'!$B222)</f>
        <v>0</v>
      </c>
      <c r="W222" s="121">
        <f>SUMIFS('GSTR-1 Paste data'!Z:Z,'GSTR-1 Paste data'!$A:$A,$A222,'GSTR-1 Paste data'!$B:$B,'GSTR-1'!$B222)</f>
        <v>0</v>
      </c>
      <c r="X222" s="133">
        <f>ROUND(SUM(C222:K222),2)</f>
        <v>0</v>
      </c>
      <c r="Y222" s="133">
        <f>ROUND(SUM(L222:W222),2)</f>
        <v>0</v>
      </c>
      <c r="Z222" s="133">
        <f>ROUND(SUM(C222:W222),2)</f>
        <v>0</v>
      </c>
    </row>
    <row r="223" spans="1:26" s="14" customFormat="1" ht="15.75" hidden="1" thickBot="1" x14ac:dyDescent="0.35">
      <c r="A223" s="259"/>
      <c r="B223" s="115"/>
      <c r="C223" s="26"/>
      <c r="D223" s="26"/>
      <c r="E223" s="26"/>
      <c r="F223" s="26"/>
      <c r="G223" s="26"/>
      <c r="H223" s="26"/>
      <c r="I223" s="26"/>
      <c r="J223" s="26"/>
      <c r="K223" s="103"/>
      <c r="L223" s="103"/>
      <c r="M223" s="103"/>
      <c r="N223" s="103"/>
      <c r="O223" s="103"/>
      <c r="P223" s="103"/>
      <c r="Q223" s="103"/>
      <c r="R223" s="103"/>
      <c r="S223" s="103"/>
      <c r="T223" s="103"/>
      <c r="U223" s="103"/>
      <c r="V223" s="103"/>
      <c r="W223" s="103"/>
      <c r="X223" s="130"/>
      <c r="Y223" s="130"/>
      <c r="Z223" s="130"/>
    </row>
    <row r="224" spans="1:26" s="14" customFormat="1" x14ac:dyDescent="0.25">
      <c r="A224" s="259" t="str">
        <f>B224</f>
        <v>Interstate Exempt Supply</v>
      </c>
      <c r="B224" s="112" t="s">
        <v>361</v>
      </c>
      <c r="C224" s="113"/>
      <c r="D224" s="113"/>
      <c r="E224" s="113"/>
      <c r="F224" s="113"/>
      <c r="G224" s="113"/>
      <c r="H224" s="113"/>
      <c r="I224" s="113"/>
      <c r="J224" s="113"/>
      <c r="K224" s="113"/>
      <c r="L224" s="113"/>
      <c r="M224" s="113"/>
      <c r="N224" s="113"/>
      <c r="O224" s="113"/>
      <c r="P224" s="113"/>
      <c r="Q224" s="113"/>
      <c r="R224" s="113"/>
      <c r="S224" s="113"/>
      <c r="T224" s="113"/>
      <c r="U224" s="113"/>
      <c r="V224" s="113"/>
      <c r="W224" s="113"/>
      <c r="X224" s="114"/>
      <c r="Y224" s="114"/>
      <c r="Z224" s="114"/>
    </row>
    <row r="225" spans="1:26" x14ac:dyDescent="0.3">
      <c r="A225" s="21" t="str">
        <f>A224</f>
        <v>Interstate Exempt Supply</v>
      </c>
      <c r="B225" s="115" t="s">
        <v>305</v>
      </c>
      <c r="C225" s="102">
        <f>SUMIFS('GSTR-1 Paste data'!F:F,'GSTR-1 Paste data'!$A:$A,$A225,'GSTR-1 Paste data'!$B:$B,'GSTR-1'!$B225)</f>
        <v>0</v>
      </c>
      <c r="D225" s="102">
        <f>SUMIFS('GSTR-1 Paste data'!G:G,'GSTR-1 Paste data'!$A:$A,$A225,'GSTR-1 Paste data'!$B:$B,'GSTR-1'!$B225)</f>
        <v>0</v>
      </c>
      <c r="E225" s="102">
        <f>SUMIFS('GSTR-1 Paste data'!H:H,'GSTR-1 Paste data'!$A:$A,$A225,'GSTR-1 Paste data'!$B:$B,'GSTR-1'!$B225)</f>
        <v>0</v>
      </c>
      <c r="F225" s="102">
        <f>SUMIFS('GSTR-1 Paste data'!I:I,'GSTR-1 Paste data'!$A:$A,$A225,'GSTR-1 Paste data'!$B:$B,'GSTR-1'!$B225)</f>
        <v>0</v>
      </c>
      <c r="G225" s="102">
        <f>SUMIFS('GSTR-1 Paste data'!J:J,'GSTR-1 Paste data'!$A:$A,$A225,'GSTR-1 Paste data'!$B:$B,'GSTR-1'!$B225)</f>
        <v>0</v>
      </c>
      <c r="H225" s="102">
        <f>SUMIFS('GSTR-1 Paste data'!K:K,'GSTR-1 Paste data'!$A:$A,$A225,'GSTR-1 Paste data'!$B:$B,'GSTR-1'!$B225)</f>
        <v>0</v>
      </c>
      <c r="I225" s="102">
        <f>SUMIFS('GSTR-1 Paste data'!L:L,'GSTR-1 Paste data'!$A:$A,$A225,'GSTR-1 Paste data'!$B:$B,'GSTR-1'!$B225)</f>
        <v>0</v>
      </c>
      <c r="J225" s="102">
        <f>SUMIFS('GSTR-1 Paste data'!M:M,'GSTR-1 Paste data'!$A:$A,$A225,'GSTR-1 Paste data'!$B:$B,'GSTR-1'!$B225)</f>
        <v>0</v>
      </c>
      <c r="K225" s="102">
        <f>SUMIFS('GSTR-1 Paste data'!N:N,'GSTR-1 Paste data'!$A:$A,$A225,'GSTR-1 Paste data'!$B:$B,'GSTR-1'!$B225)</f>
        <v>0</v>
      </c>
      <c r="L225" s="102">
        <f>SUMIFS('GSTR-1 Paste data'!O:O,'GSTR-1 Paste data'!$A:$A,$A225,'GSTR-1 Paste data'!$B:$B,'GSTR-1'!$B225)</f>
        <v>0</v>
      </c>
      <c r="M225" s="102">
        <f>SUMIFS('GSTR-1 Paste data'!P:P,'GSTR-1 Paste data'!$A:$A,$A225,'GSTR-1 Paste data'!$B:$B,'GSTR-1'!$B225)</f>
        <v>0</v>
      </c>
      <c r="N225" s="102">
        <f>SUMIFS('GSTR-1 Paste data'!Q:Q,'GSTR-1 Paste data'!$A:$A,$A225,'GSTR-1 Paste data'!$B:$B,'GSTR-1'!$B225)</f>
        <v>0</v>
      </c>
      <c r="O225" s="102">
        <f>SUMIFS('GSTR-1 Paste data'!R:R,'GSTR-1 Paste data'!$A:$A,$A225,'GSTR-1 Paste data'!$B:$B,'GSTR-1'!$B225)</f>
        <v>0</v>
      </c>
      <c r="P225" s="102">
        <f>SUMIFS('GSTR-1 Paste data'!S:S,'GSTR-1 Paste data'!$A:$A,$A225,'GSTR-1 Paste data'!$B:$B,'GSTR-1'!$B225)</f>
        <v>0</v>
      </c>
      <c r="Q225" s="102">
        <f>SUMIFS('GSTR-1 Paste data'!T:T,'GSTR-1 Paste data'!$A:$A,$A225,'GSTR-1 Paste data'!$B:$B,'GSTR-1'!$B225)</f>
        <v>0</v>
      </c>
      <c r="R225" s="102">
        <f>SUMIFS('GSTR-1 Paste data'!U:U,'GSTR-1 Paste data'!$A:$A,$A225,'GSTR-1 Paste data'!$B:$B,'GSTR-1'!$B225)</f>
        <v>0</v>
      </c>
      <c r="S225" s="102">
        <f>SUMIFS('GSTR-1 Paste data'!V:V,'GSTR-1 Paste data'!$A:$A,$A225,'GSTR-1 Paste data'!$B:$B,'GSTR-1'!$B225)</f>
        <v>0</v>
      </c>
      <c r="T225" s="102">
        <f>SUMIFS('GSTR-1 Paste data'!W:W,'GSTR-1 Paste data'!$A:$A,$A225,'GSTR-1 Paste data'!$B:$B,'GSTR-1'!$B225)</f>
        <v>0</v>
      </c>
      <c r="U225" s="102">
        <f>SUMIFS('GSTR-1 Paste data'!X:X,'GSTR-1 Paste data'!$A:$A,$A225,'GSTR-1 Paste data'!$B:$B,'GSTR-1'!$B225)</f>
        <v>0</v>
      </c>
      <c r="V225" s="102">
        <f>SUMIFS('GSTR-1 Paste data'!Y:Y,'GSTR-1 Paste data'!$A:$A,$A225,'GSTR-1 Paste data'!$B:$B,'GSTR-1'!$B225)</f>
        <v>0</v>
      </c>
      <c r="W225" s="102">
        <f>SUMIFS('GSTR-1 Paste data'!Z:Z,'GSTR-1 Paste data'!$A:$A,$A225,'GSTR-1 Paste data'!$B:$B,'GSTR-1'!$B225)</f>
        <v>0</v>
      </c>
      <c r="X225" s="116">
        <f>ROUND(SUM(C225:K225),2)</f>
        <v>0</v>
      </c>
      <c r="Y225" s="116">
        <f>ROUND(SUM(L225:W225),2)</f>
        <v>0</v>
      </c>
      <c r="Z225" s="116">
        <f>ROUND(SUM(C225:W225),2)</f>
        <v>0</v>
      </c>
    </row>
    <row r="226" spans="1:26" s="14" customFormat="1" x14ac:dyDescent="0.25">
      <c r="A226" s="21" t="str">
        <f>B226</f>
        <v>Intrastate Exempt Supply</v>
      </c>
      <c r="B226" s="117" t="s">
        <v>360</v>
      </c>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8"/>
      <c r="Y226" s="118"/>
      <c r="Z226" s="118"/>
    </row>
    <row r="227" spans="1:26" ht="15.75" thickBot="1" x14ac:dyDescent="0.35">
      <c r="A227" s="21" t="str">
        <f>A226</f>
        <v>Intrastate Exempt Supply</v>
      </c>
      <c r="B227" s="119" t="s">
        <v>305</v>
      </c>
      <c r="C227" s="157">
        <f>SUMIFS('GSTR-1 Paste data'!F:F,'GSTR-1 Paste data'!$A:$A,$A227,'GSTR-1 Paste data'!$B:$B,'GSTR-1'!$B227)</f>
        <v>0</v>
      </c>
      <c r="D227" s="157">
        <f>SUMIFS('GSTR-1 Paste data'!G:G,'GSTR-1 Paste data'!$A:$A,$A227,'GSTR-1 Paste data'!$B:$B,'GSTR-1'!$B227)</f>
        <v>0</v>
      </c>
      <c r="E227" s="157">
        <f>SUMIFS('GSTR-1 Paste data'!H:H,'GSTR-1 Paste data'!$A:$A,$A227,'GSTR-1 Paste data'!$B:$B,'GSTR-1'!$B227)</f>
        <v>0</v>
      </c>
      <c r="F227" s="157">
        <f>SUMIFS('GSTR-1 Paste data'!I:I,'GSTR-1 Paste data'!$A:$A,$A227,'GSTR-1 Paste data'!$B:$B,'GSTR-1'!$B227)</f>
        <v>0</v>
      </c>
      <c r="G227" s="157">
        <f>SUMIFS('GSTR-1 Paste data'!J:J,'GSTR-1 Paste data'!$A:$A,$A227,'GSTR-1 Paste data'!$B:$B,'GSTR-1'!$B227)</f>
        <v>0</v>
      </c>
      <c r="H227" s="157">
        <f>SUMIFS('GSTR-1 Paste data'!K:K,'GSTR-1 Paste data'!$A:$A,$A227,'GSTR-1 Paste data'!$B:$B,'GSTR-1'!$B227)</f>
        <v>0</v>
      </c>
      <c r="I227" s="157">
        <f>SUMIFS('GSTR-1 Paste data'!L:L,'GSTR-1 Paste data'!$A:$A,$A227,'GSTR-1 Paste data'!$B:$B,'GSTR-1'!$B227)</f>
        <v>0</v>
      </c>
      <c r="J227" s="157">
        <f>SUMIFS('GSTR-1 Paste data'!M:M,'GSTR-1 Paste data'!$A:$A,$A227,'GSTR-1 Paste data'!$B:$B,'GSTR-1'!$B227)</f>
        <v>0</v>
      </c>
      <c r="K227" s="157">
        <f>SUMIFS('GSTR-1 Paste data'!N:N,'GSTR-1 Paste data'!$A:$A,$A227,'GSTR-1 Paste data'!$B:$B,'GSTR-1'!$B227)</f>
        <v>0</v>
      </c>
      <c r="L227" s="157">
        <f>SUMIFS('GSTR-1 Paste data'!O:O,'GSTR-1 Paste data'!$A:$A,$A227,'GSTR-1 Paste data'!$B:$B,'GSTR-1'!$B227)</f>
        <v>0</v>
      </c>
      <c r="M227" s="157">
        <f>SUMIFS('GSTR-1 Paste data'!P:P,'GSTR-1 Paste data'!$A:$A,$A227,'GSTR-1 Paste data'!$B:$B,'GSTR-1'!$B227)</f>
        <v>0</v>
      </c>
      <c r="N227" s="157">
        <f>SUMIFS('GSTR-1 Paste data'!Q:Q,'GSTR-1 Paste data'!$A:$A,$A227,'GSTR-1 Paste data'!$B:$B,'GSTR-1'!$B227)</f>
        <v>0</v>
      </c>
      <c r="O227" s="157">
        <f>SUMIFS('GSTR-1 Paste data'!R:R,'GSTR-1 Paste data'!$A:$A,$A227,'GSTR-1 Paste data'!$B:$B,'GSTR-1'!$B227)</f>
        <v>0</v>
      </c>
      <c r="P227" s="157">
        <f>SUMIFS('GSTR-1 Paste data'!S:S,'GSTR-1 Paste data'!$A:$A,$A227,'GSTR-1 Paste data'!$B:$B,'GSTR-1'!$B227)</f>
        <v>0</v>
      </c>
      <c r="Q227" s="157">
        <f>SUMIFS('GSTR-1 Paste data'!T:T,'GSTR-1 Paste data'!$A:$A,$A227,'GSTR-1 Paste data'!$B:$B,'GSTR-1'!$B227)</f>
        <v>0</v>
      </c>
      <c r="R227" s="157">
        <f>SUMIFS('GSTR-1 Paste data'!U:U,'GSTR-1 Paste data'!$A:$A,$A227,'GSTR-1 Paste data'!$B:$B,'GSTR-1'!$B227)</f>
        <v>0</v>
      </c>
      <c r="S227" s="157">
        <f>SUMIFS('GSTR-1 Paste data'!V:V,'GSTR-1 Paste data'!$A:$A,$A227,'GSTR-1 Paste data'!$B:$B,'GSTR-1'!$B227)</f>
        <v>0</v>
      </c>
      <c r="T227" s="157">
        <f>SUMIFS('GSTR-1 Paste data'!W:W,'GSTR-1 Paste data'!$A:$A,$A227,'GSTR-1 Paste data'!$B:$B,'GSTR-1'!$B227)</f>
        <v>0</v>
      </c>
      <c r="U227" s="157">
        <f>SUMIFS('GSTR-1 Paste data'!X:X,'GSTR-1 Paste data'!$A:$A,$A227,'GSTR-1 Paste data'!$B:$B,'GSTR-1'!$B227)</f>
        <v>0</v>
      </c>
      <c r="V227" s="157">
        <f>SUMIFS('GSTR-1 Paste data'!Y:Y,'GSTR-1 Paste data'!$A:$A,$A227,'GSTR-1 Paste data'!$B:$B,'GSTR-1'!$B227)</f>
        <v>0</v>
      </c>
      <c r="W227" s="157">
        <f>SUMIFS('GSTR-1 Paste data'!Z:Z,'GSTR-1 Paste data'!$A:$A,$A227,'GSTR-1 Paste data'!$B:$B,'GSTR-1'!$B227)</f>
        <v>0</v>
      </c>
      <c r="X227" s="122">
        <f>ROUND(SUM(C227:K227),2)</f>
        <v>0</v>
      </c>
      <c r="Y227" s="122">
        <f>ROUND(SUM(L227:W227),2)</f>
        <v>0</v>
      </c>
      <c r="Z227" s="122">
        <f>ROUND(SUM(C227:W227),2)</f>
        <v>0</v>
      </c>
    </row>
    <row r="228" spans="1:26" hidden="1" x14ac:dyDescent="0.3">
      <c r="B228" s="115"/>
      <c r="C228" s="102"/>
      <c r="D228" s="102"/>
      <c r="E228" s="102"/>
      <c r="F228" s="102"/>
      <c r="G228" s="102"/>
      <c r="H228" s="102"/>
      <c r="I228" s="102"/>
      <c r="J228" s="102"/>
      <c r="K228" s="102"/>
      <c r="L228" s="102"/>
      <c r="M228" s="102"/>
      <c r="N228" s="102"/>
      <c r="O228" s="102"/>
      <c r="P228" s="102"/>
      <c r="Q228" s="102"/>
      <c r="R228" s="102"/>
      <c r="S228" s="102"/>
      <c r="T228" s="102"/>
      <c r="U228" s="102"/>
      <c r="V228" s="102"/>
      <c r="W228" s="102"/>
      <c r="X228" s="116"/>
      <c r="Y228" s="116"/>
      <c r="Z228" s="116"/>
    </row>
    <row r="229" spans="1:26" s="14" customFormat="1" hidden="1" x14ac:dyDescent="0.25">
      <c r="A229" s="259" t="str">
        <f>B229</f>
        <v>Interstate Non-GST Supply</v>
      </c>
      <c r="B229" s="112" t="s">
        <v>413</v>
      </c>
      <c r="C229" s="113"/>
      <c r="D229" s="113"/>
      <c r="E229" s="113"/>
      <c r="F229" s="113"/>
      <c r="G229" s="113"/>
      <c r="H229" s="113"/>
      <c r="I229" s="113"/>
      <c r="J229" s="113"/>
      <c r="K229" s="113"/>
      <c r="L229" s="113"/>
      <c r="M229" s="113"/>
      <c r="N229" s="113"/>
      <c r="O229" s="113"/>
      <c r="P229" s="113"/>
      <c r="Q229" s="113"/>
      <c r="R229" s="113"/>
      <c r="S229" s="113"/>
      <c r="T229" s="113"/>
      <c r="U229" s="113"/>
      <c r="V229" s="113"/>
      <c r="W229" s="113"/>
      <c r="X229" s="114"/>
      <c r="Y229" s="114"/>
      <c r="Z229" s="114"/>
    </row>
    <row r="230" spans="1:26" hidden="1" x14ac:dyDescent="0.3">
      <c r="A230" s="21" t="str">
        <f>A229</f>
        <v>Interstate Non-GST Supply</v>
      </c>
      <c r="B230" s="115" t="s">
        <v>305</v>
      </c>
      <c r="C230" s="102">
        <f>SUMIFS('GSTR-1 Paste data'!F:F,'GSTR-1 Paste data'!$A:$A,$A230,'GSTR-1 Paste data'!$B:$B,'GSTR-1'!$B230)</f>
        <v>0</v>
      </c>
      <c r="D230" s="102">
        <f>SUMIFS('GSTR-1 Paste data'!G:G,'GSTR-1 Paste data'!$A:$A,$A230,'GSTR-1 Paste data'!$B:$B,'GSTR-1'!$B230)</f>
        <v>0</v>
      </c>
      <c r="E230" s="102">
        <f>SUMIFS('GSTR-1 Paste data'!H:H,'GSTR-1 Paste data'!$A:$A,$A230,'GSTR-1 Paste data'!$B:$B,'GSTR-1'!$B230)</f>
        <v>1104000</v>
      </c>
      <c r="F230" s="102">
        <f>SUMIFS('GSTR-1 Paste data'!I:I,'GSTR-1 Paste data'!$A:$A,$A230,'GSTR-1 Paste data'!$B:$B,'GSTR-1'!$B230)</f>
        <v>0</v>
      </c>
      <c r="G230" s="102">
        <f>SUMIFS('GSTR-1 Paste data'!J:J,'GSTR-1 Paste data'!$A:$A,$A230,'GSTR-1 Paste data'!$B:$B,'GSTR-1'!$B230)</f>
        <v>0</v>
      </c>
      <c r="H230" s="102">
        <f>SUMIFS('GSTR-1 Paste data'!K:K,'GSTR-1 Paste data'!$A:$A,$A230,'GSTR-1 Paste data'!$B:$B,'GSTR-1'!$B230)</f>
        <v>0</v>
      </c>
      <c r="I230" s="102">
        <f>SUMIFS('GSTR-1 Paste data'!L:L,'GSTR-1 Paste data'!$A:$A,$A230,'GSTR-1 Paste data'!$B:$B,'GSTR-1'!$B230)</f>
        <v>0</v>
      </c>
      <c r="J230" s="102">
        <f>SUMIFS('GSTR-1 Paste data'!M:M,'GSTR-1 Paste data'!$A:$A,$A230,'GSTR-1 Paste data'!$B:$B,'GSTR-1'!$B230)</f>
        <v>0</v>
      </c>
      <c r="K230" s="102">
        <f>SUMIFS('GSTR-1 Paste data'!N:N,'GSTR-1 Paste data'!$A:$A,$A230,'GSTR-1 Paste data'!$B:$B,'GSTR-1'!$B230)</f>
        <v>0</v>
      </c>
      <c r="L230" s="102">
        <f>SUMIFS('GSTR-1 Paste data'!O:O,'GSTR-1 Paste data'!$A:$A,$A230,'GSTR-1 Paste data'!$B:$B,'GSTR-1'!$B230)</f>
        <v>0</v>
      </c>
      <c r="M230" s="102">
        <f>SUMIFS('GSTR-1 Paste data'!P:P,'GSTR-1 Paste data'!$A:$A,$A230,'GSTR-1 Paste data'!$B:$B,'GSTR-1'!$B230)</f>
        <v>0</v>
      </c>
      <c r="N230" s="102">
        <f>SUMIFS('GSTR-1 Paste data'!Q:Q,'GSTR-1 Paste data'!$A:$A,$A230,'GSTR-1 Paste data'!$B:$B,'GSTR-1'!$B230)</f>
        <v>0</v>
      </c>
      <c r="O230" s="102">
        <f>SUMIFS('GSTR-1 Paste data'!R:R,'GSTR-1 Paste data'!$A:$A,$A230,'GSTR-1 Paste data'!$B:$B,'GSTR-1'!$B230)</f>
        <v>0</v>
      </c>
      <c r="P230" s="102">
        <f>SUMIFS('GSTR-1 Paste data'!S:S,'GSTR-1 Paste data'!$A:$A,$A230,'GSTR-1 Paste data'!$B:$B,'GSTR-1'!$B230)</f>
        <v>0</v>
      </c>
      <c r="Q230" s="102">
        <f>SUMIFS('GSTR-1 Paste data'!T:T,'GSTR-1 Paste data'!$A:$A,$A230,'GSTR-1 Paste data'!$B:$B,'GSTR-1'!$B230)</f>
        <v>0</v>
      </c>
      <c r="R230" s="102">
        <f>SUMIFS('GSTR-1 Paste data'!U:U,'GSTR-1 Paste data'!$A:$A,$A230,'GSTR-1 Paste data'!$B:$B,'GSTR-1'!$B230)</f>
        <v>0</v>
      </c>
      <c r="S230" s="102">
        <f>SUMIFS('GSTR-1 Paste data'!V:V,'GSTR-1 Paste data'!$A:$A,$A230,'GSTR-1 Paste data'!$B:$B,'GSTR-1'!$B230)</f>
        <v>0</v>
      </c>
      <c r="T230" s="102">
        <f>SUMIFS('GSTR-1 Paste data'!W:W,'GSTR-1 Paste data'!$A:$A,$A230,'GSTR-1 Paste data'!$B:$B,'GSTR-1'!$B230)</f>
        <v>0</v>
      </c>
      <c r="U230" s="102">
        <f>SUMIFS('GSTR-1 Paste data'!X:X,'GSTR-1 Paste data'!$A:$A,$A230,'GSTR-1 Paste data'!$B:$B,'GSTR-1'!$B230)</f>
        <v>0</v>
      </c>
      <c r="V230" s="102">
        <f>SUMIFS('GSTR-1 Paste data'!Y:Y,'GSTR-1 Paste data'!$A:$A,$A230,'GSTR-1 Paste data'!$B:$B,'GSTR-1'!$B230)</f>
        <v>0</v>
      </c>
      <c r="W230" s="102">
        <f>SUMIFS('GSTR-1 Paste data'!Z:Z,'GSTR-1 Paste data'!$A:$A,$A230,'GSTR-1 Paste data'!$B:$B,'GSTR-1'!$B230)</f>
        <v>0</v>
      </c>
      <c r="X230" s="116">
        <f>ROUND(SUM(C230:K230),2)</f>
        <v>1104000</v>
      </c>
      <c r="Y230" s="116">
        <f>ROUND(SUM(L230:W230),2)</f>
        <v>0</v>
      </c>
      <c r="Z230" s="116">
        <f>ROUND(SUM(C230:W230),2)</f>
        <v>1104000</v>
      </c>
    </row>
    <row r="231" spans="1:26" s="14" customFormat="1" hidden="1" x14ac:dyDescent="0.25">
      <c r="A231" s="21" t="str">
        <f>B231</f>
        <v>Intrastate Non-GST Supply</v>
      </c>
      <c r="B231" s="117" t="s">
        <v>414</v>
      </c>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8"/>
      <c r="Y231" s="118"/>
      <c r="Z231" s="118"/>
    </row>
    <row r="232" spans="1:26" ht="15.75" hidden="1" thickBot="1" x14ac:dyDescent="0.35">
      <c r="A232" s="21" t="str">
        <f>A231</f>
        <v>Intrastate Non-GST Supply</v>
      </c>
      <c r="B232" s="119" t="s">
        <v>305</v>
      </c>
      <c r="C232" s="157">
        <f>SUMIFS('GSTR-1 Paste data'!F:F,'GSTR-1 Paste data'!$A:$A,$A232,'GSTR-1 Paste data'!$B:$B,'GSTR-1'!$B232)</f>
        <v>0</v>
      </c>
      <c r="D232" s="157">
        <f>SUMIFS('GSTR-1 Paste data'!G:G,'GSTR-1 Paste data'!$A:$A,$A232,'GSTR-1 Paste data'!$B:$B,'GSTR-1'!$B232)</f>
        <v>0</v>
      </c>
      <c r="E232" s="157">
        <f>SUMIFS('GSTR-1 Paste data'!H:H,'GSTR-1 Paste data'!$A:$A,$A232,'GSTR-1 Paste data'!$B:$B,'GSTR-1'!$B232)</f>
        <v>0</v>
      </c>
      <c r="F232" s="157">
        <f>SUMIFS('GSTR-1 Paste data'!I:I,'GSTR-1 Paste data'!$A:$A,$A232,'GSTR-1 Paste data'!$B:$B,'GSTR-1'!$B232)</f>
        <v>0</v>
      </c>
      <c r="G232" s="157">
        <f>SUMIFS('GSTR-1 Paste data'!J:J,'GSTR-1 Paste data'!$A:$A,$A232,'GSTR-1 Paste data'!$B:$B,'GSTR-1'!$B232)</f>
        <v>0</v>
      </c>
      <c r="H232" s="157">
        <f>SUMIFS('GSTR-1 Paste data'!K:K,'GSTR-1 Paste data'!$A:$A,$A232,'GSTR-1 Paste data'!$B:$B,'GSTR-1'!$B232)</f>
        <v>0</v>
      </c>
      <c r="I232" s="157">
        <f>SUMIFS('GSTR-1 Paste data'!L:L,'GSTR-1 Paste data'!$A:$A,$A232,'GSTR-1 Paste data'!$B:$B,'GSTR-1'!$B232)</f>
        <v>0</v>
      </c>
      <c r="J232" s="157">
        <f>SUMIFS('GSTR-1 Paste data'!M:M,'GSTR-1 Paste data'!$A:$A,$A232,'GSTR-1 Paste data'!$B:$B,'GSTR-1'!$B232)</f>
        <v>0</v>
      </c>
      <c r="K232" s="157">
        <f>SUMIFS('GSTR-1 Paste data'!N:N,'GSTR-1 Paste data'!$A:$A,$A232,'GSTR-1 Paste data'!$B:$B,'GSTR-1'!$B232)</f>
        <v>0</v>
      </c>
      <c r="L232" s="157">
        <f>SUMIFS('GSTR-1 Paste data'!O:O,'GSTR-1 Paste data'!$A:$A,$A232,'GSTR-1 Paste data'!$B:$B,'GSTR-1'!$B232)</f>
        <v>0</v>
      </c>
      <c r="M232" s="157">
        <f>SUMIFS('GSTR-1 Paste data'!P:P,'GSTR-1 Paste data'!$A:$A,$A232,'GSTR-1 Paste data'!$B:$B,'GSTR-1'!$B232)</f>
        <v>0</v>
      </c>
      <c r="N232" s="157">
        <f>SUMIFS('GSTR-1 Paste data'!Q:Q,'GSTR-1 Paste data'!$A:$A,$A232,'GSTR-1 Paste data'!$B:$B,'GSTR-1'!$B232)</f>
        <v>0</v>
      </c>
      <c r="O232" s="157">
        <f>SUMIFS('GSTR-1 Paste data'!R:R,'GSTR-1 Paste data'!$A:$A,$A232,'GSTR-1 Paste data'!$B:$B,'GSTR-1'!$B232)</f>
        <v>0</v>
      </c>
      <c r="P232" s="157">
        <f>SUMIFS('GSTR-1 Paste data'!S:S,'GSTR-1 Paste data'!$A:$A,$A232,'GSTR-1 Paste data'!$B:$B,'GSTR-1'!$B232)</f>
        <v>0</v>
      </c>
      <c r="Q232" s="157">
        <f>SUMIFS('GSTR-1 Paste data'!T:T,'GSTR-1 Paste data'!$A:$A,$A232,'GSTR-1 Paste data'!$B:$B,'GSTR-1'!$B232)</f>
        <v>0</v>
      </c>
      <c r="R232" s="157">
        <f>SUMIFS('GSTR-1 Paste data'!U:U,'GSTR-1 Paste data'!$A:$A,$A232,'GSTR-1 Paste data'!$B:$B,'GSTR-1'!$B232)</f>
        <v>0</v>
      </c>
      <c r="S232" s="157">
        <f>SUMIFS('GSTR-1 Paste data'!V:V,'GSTR-1 Paste data'!$A:$A,$A232,'GSTR-1 Paste data'!$B:$B,'GSTR-1'!$B232)</f>
        <v>0</v>
      </c>
      <c r="T232" s="157">
        <f>SUMIFS('GSTR-1 Paste data'!W:W,'GSTR-1 Paste data'!$A:$A,$A232,'GSTR-1 Paste data'!$B:$B,'GSTR-1'!$B232)</f>
        <v>0</v>
      </c>
      <c r="U232" s="157">
        <f>SUMIFS('GSTR-1 Paste data'!X:X,'GSTR-1 Paste data'!$A:$A,$A232,'GSTR-1 Paste data'!$B:$B,'GSTR-1'!$B232)</f>
        <v>0</v>
      </c>
      <c r="V232" s="157">
        <f>SUMIFS('GSTR-1 Paste data'!Y:Y,'GSTR-1 Paste data'!$A:$A,$A232,'GSTR-1 Paste data'!$B:$B,'GSTR-1'!$B232)</f>
        <v>0</v>
      </c>
      <c r="W232" s="157">
        <f>SUMIFS('GSTR-1 Paste data'!Z:Z,'GSTR-1 Paste data'!$A:$A,$A232,'GSTR-1 Paste data'!$B:$B,'GSTR-1'!$B232)</f>
        <v>0</v>
      </c>
      <c r="X232" s="122">
        <f>ROUND(SUM(C232:K232),2)</f>
        <v>0</v>
      </c>
      <c r="Y232" s="122">
        <f>ROUND(SUM(L232:W232),2)</f>
        <v>0</v>
      </c>
      <c r="Z232" s="122">
        <f>ROUND(SUM(C232:W232),2)</f>
        <v>0</v>
      </c>
    </row>
    <row r="233" spans="1:26" s="14" customFormat="1" hidden="1" x14ac:dyDescent="0.3">
      <c r="A233" s="259"/>
      <c r="B233" s="115"/>
      <c r="C233" s="26"/>
      <c r="D233" s="26"/>
      <c r="E233" s="26"/>
      <c r="F233" s="26"/>
      <c r="G233" s="26"/>
      <c r="H233" s="26"/>
      <c r="I233" s="26"/>
      <c r="J233" s="26"/>
      <c r="K233" s="103"/>
      <c r="L233" s="103"/>
      <c r="M233" s="103"/>
      <c r="N233" s="103"/>
      <c r="O233" s="103"/>
      <c r="P233" s="103"/>
      <c r="Q233" s="103"/>
      <c r="R233" s="103"/>
      <c r="S233" s="103"/>
      <c r="T233" s="103"/>
      <c r="U233" s="103"/>
      <c r="V233" s="103"/>
      <c r="W233" s="103"/>
      <c r="X233" s="103"/>
      <c r="Y233" s="103"/>
      <c r="Z233" s="103"/>
    </row>
    <row r="234" spans="1:26" s="14" customFormat="1" hidden="1" x14ac:dyDescent="0.25">
      <c r="A234" s="259" t="str">
        <f>B234</f>
        <v>B2CL Amendments</v>
      </c>
      <c r="B234" s="204" t="s">
        <v>389</v>
      </c>
      <c r="C234" s="205"/>
      <c r="D234" s="205"/>
      <c r="E234" s="205"/>
      <c r="F234" s="205"/>
      <c r="G234" s="205"/>
      <c r="H234" s="205"/>
      <c r="I234" s="205"/>
      <c r="J234" s="205"/>
      <c r="K234" s="205"/>
      <c r="L234" s="205"/>
      <c r="M234" s="205"/>
      <c r="N234" s="205"/>
      <c r="O234" s="205"/>
      <c r="P234" s="205"/>
      <c r="Q234" s="205"/>
      <c r="R234" s="205"/>
      <c r="S234" s="205"/>
      <c r="T234" s="205"/>
      <c r="U234" s="205"/>
      <c r="V234" s="205"/>
      <c r="W234" s="205"/>
      <c r="X234" s="222"/>
      <c r="Y234" s="222"/>
      <c r="Z234" s="222"/>
    </row>
    <row r="235" spans="1:26" s="14" customFormat="1" hidden="1" x14ac:dyDescent="0.3">
      <c r="A235" s="259" t="str">
        <f>A234</f>
        <v>B2CL Amendments</v>
      </c>
      <c r="B235" s="115" t="s">
        <v>17</v>
      </c>
      <c r="C235" s="102">
        <f>SUMIFS('GSTR-1 Paste data'!F:F,'GSTR-1 Paste data'!$A:$A,$A235,'GSTR-1 Paste data'!$B:$B,'GSTR-1'!$B235)</f>
        <v>0</v>
      </c>
      <c r="D235" s="102">
        <f>SUMIFS('GSTR-1 Paste data'!G:G,'GSTR-1 Paste data'!$A:$A,$A235,'GSTR-1 Paste data'!$B:$B,'GSTR-1'!$B235)</f>
        <v>0</v>
      </c>
      <c r="E235" s="102">
        <f>SUMIFS('GSTR-1 Paste data'!H:H,'GSTR-1 Paste data'!$A:$A,$A235,'GSTR-1 Paste data'!$B:$B,'GSTR-1'!$B235)</f>
        <v>0</v>
      </c>
      <c r="F235" s="102">
        <f>SUMIFS('GSTR-1 Paste data'!I:I,'GSTR-1 Paste data'!$A:$A,$A235,'GSTR-1 Paste data'!$B:$B,'GSTR-1'!$B235)</f>
        <v>0</v>
      </c>
      <c r="G235" s="102">
        <f>SUMIFS('GSTR-1 Paste data'!J:J,'GSTR-1 Paste data'!$A:$A,$A235,'GSTR-1 Paste data'!$B:$B,'GSTR-1'!$B235)</f>
        <v>0</v>
      </c>
      <c r="H235" s="102">
        <f>SUMIFS('GSTR-1 Paste data'!K:K,'GSTR-1 Paste data'!$A:$A,$A235,'GSTR-1 Paste data'!$B:$B,'GSTR-1'!$B235)</f>
        <v>0</v>
      </c>
      <c r="I235" s="102">
        <f>SUMIFS('GSTR-1 Paste data'!L:L,'GSTR-1 Paste data'!$A:$A,$A235,'GSTR-1 Paste data'!$B:$B,'GSTR-1'!$B235)</f>
        <v>0</v>
      </c>
      <c r="J235" s="102">
        <f>SUMIFS('GSTR-1 Paste data'!M:M,'GSTR-1 Paste data'!$A:$A,$A235,'GSTR-1 Paste data'!$B:$B,'GSTR-1'!$B235)</f>
        <v>0</v>
      </c>
      <c r="K235" s="102">
        <f>SUMIFS('GSTR-1 Paste data'!N:N,'GSTR-1 Paste data'!$A:$A,$A235,'GSTR-1 Paste data'!$B:$B,'GSTR-1'!$B235)</f>
        <v>0</v>
      </c>
      <c r="L235" s="102">
        <f>SUMIFS('GSTR-1 Paste data'!O:O,'GSTR-1 Paste data'!$A:$A,$A235,'GSTR-1 Paste data'!$B:$B,'GSTR-1'!$B235)</f>
        <v>0</v>
      </c>
      <c r="M235" s="102">
        <f>SUMIFS('GSTR-1 Paste data'!P:P,'GSTR-1 Paste data'!$A:$A,$A235,'GSTR-1 Paste data'!$B:$B,'GSTR-1'!$B235)</f>
        <v>0</v>
      </c>
      <c r="N235" s="102">
        <f>SUMIFS('GSTR-1 Paste data'!Q:Q,'GSTR-1 Paste data'!$A:$A,$A235,'GSTR-1 Paste data'!$B:$B,'GSTR-1'!$B235)</f>
        <v>0</v>
      </c>
      <c r="O235" s="102">
        <f>SUMIFS('GSTR-1 Paste data'!R:R,'GSTR-1 Paste data'!$A:$A,$A235,'GSTR-1 Paste data'!$B:$B,'GSTR-1'!$B235)</f>
        <v>0</v>
      </c>
      <c r="P235" s="102">
        <f>SUMIFS('GSTR-1 Paste data'!S:S,'GSTR-1 Paste data'!$A:$A,$A235,'GSTR-1 Paste data'!$B:$B,'GSTR-1'!$B235)</f>
        <v>0</v>
      </c>
      <c r="Q235" s="102">
        <f>SUMIFS('GSTR-1 Paste data'!T:T,'GSTR-1 Paste data'!$A:$A,$A235,'GSTR-1 Paste data'!$B:$B,'GSTR-1'!$B235)</f>
        <v>0</v>
      </c>
      <c r="R235" s="102">
        <f>SUMIFS('GSTR-1 Paste data'!U:U,'GSTR-1 Paste data'!$A:$A,$A235,'GSTR-1 Paste data'!$B:$B,'GSTR-1'!$B235)</f>
        <v>0</v>
      </c>
      <c r="S235" s="102">
        <f>SUMIFS('GSTR-1 Paste data'!V:V,'GSTR-1 Paste data'!$A:$A,$A235,'GSTR-1 Paste data'!$B:$B,'GSTR-1'!$B235)</f>
        <v>0</v>
      </c>
      <c r="T235" s="102">
        <f>SUMIFS('GSTR-1 Paste data'!W:W,'GSTR-1 Paste data'!$A:$A,$A235,'GSTR-1 Paste data'!$B:$B,'GSTR-1'!$B235)</f>
        <v>0</v>
      </c>
      <c r="U235" s="102">
        <f>SUMIFS('GSTR-1 Paste data'!X:X,'GSTR-1 Paste data'!$A:$A,$A235,'GSTR-1 Paste data'!$B:$B,'GSTR-1'!$B235)</f>
        <v>0</v>
      </c>
      <c r="V235" s="102">
        <f>SUMIFS('GSTR-1 Paste data'!Y:Y,'GSTR-1 Paste data'!$A:$A,$A235,'GSTR-1 Paste data'!$B:$B,'GSTR-1'!$B235)</f>
        <v>0</v>
      </c>
      <c r="W235" s="102">
        <f>SUMIFS('GSTR-1 Paste data'!Z:Z,'GSTR-1 Paste data'!$A:$A,$A235,'GSTR-1 Paste data'!$B:$B,'GSTR-1'!$B235)</f>
        <v>0</v>
      </c>
      <c r="X235" s="116">
        <f>ROUND(SUM(C235:K235),2)</f>
        <v>0</v>
      </c>
      <c r="Y235" s="116">
        <f>ROUND(SUM(L235:W235),2)</f>
        <v>0</v>
      </c>
      <c r="Z235" s="116">
        <f>ROUND(SUM(C235:W235),2)</f>
        <v>0</v>
      </c>
    </row>
    <row r="236" spans="1:26" s="14" customFormat="1" hidden="1" x14ac:dyDescent="0.3">
      <c r="A236" s="259" t="str">
        <f>A235</f>
        <v>B2CL Amendments</v>
      </c>
      <c r="B236" s="115" t="s">
        <v>18</v>
      </c>
      <c r="C236" s="26">
        <f>SUMIFS('GSTR-1 Paste data'!F:F,'GSTR-1 Paste data'!$A:$A,$A236,'GSTR-1 Paste data'!$B:$B,'GSTR-1'!$B236)</f>
        <v>0</v>
      </c>
      <c r="D236" s="26">
        <f>SUMIFS('GSTR-1 Paste data'!G:G,'GSTR-1 Paste data'!$A:$A,$A236,'GSTR-1 Paste data'!$B:$B,'GSTR-1'!$B236)</f>
        <v>0</v>
      </c>
      <c r="E236" s="26">
        <f>SUMIFS('GSTR-1 Paste data'!H:H,'GSTR-1 Paste data'!$A:$A,$A236,'GSTR-1 Paste data'!$B:$B,'GSTR-1'!$B236)</f>
        <v>0</v>
      </c>
      <c r="F236" s="26">
        <f>SUMIFS('GSTR-1 Paste data'!I:I,'GSTR-1 Paste data'!$A:$A,$A236,'GSTR-1 Paste data'!$B:$B,'GSTR-1'!$B236)</f>
        <v>0</v>
      </c>
      <c r="G236" s="26">
        <f>SUMIFS('GSTR-1 Paste data'!J:J,'GSTR-1 Paste data'!$A:$A,$A236,'GSTR-1 Paste data'!$B:$B,'GSTR-1'!$B236)</f>
        <v>0</v>
      </c>
      <c r="H236" s="26">
        <f>SUMIFS('GSTR-1 Paste data'!K:K,'GSTR-1 Paste data'!$A:$A,$A236,'GSTR-1 Paste data'!$B:$B,'GSTR-1'!$B236)</f>
        <v>0</v>
      </c>
      <c r="I236" s="26">
        <f>SUMIFS('GSTR-1 Paste data'!L:L,'GSTR-1 Paste data'!$A:$A,$A236,'GSTR-1 Paste data'!$B:$B,'GSTR-1'!$B236)</f>
        <v>0</v>
      </c>
      <c r="J236" s="26">
        <f>SUMIFS('GSTR-1 Paste data'!M:M,'GSTR-1 Paste data'!$A:$A,$A236,'GSTR-1 Paste data'!$B:$B,'GSTR-1'!$B236)</f>
        <v>0</v>
      </c>
      <c r="K236" s="26">
        <f>SUMIFS('GSTR-1 Paste data'!N:N,'GSTR-1 Paste data'!$A:$A,$A236,'GSTR-1 Paste data'!$B:$B,'GSTR-1'!$B236)</f>
        <v>0</v>
      </c>
      <c r="L236" s="26">
        <f>SUMIFS('GSTR-1 Paste data'!O:O,'GSTR-1 Paste data'!$A:$A,$A236,'GSTR-1 Paste data'!$B:$B,'GSTR-1'!$B236)</f>
        <v>0</v>
      </c>
      <c r="M236" s="26">
        <f>SUMIFS('GSTR-1 Paste data'!P:P,'GSTR-1 Paste data'!$A:$A,$A236,'GSTR-1 Paste data'!$B:$B,'GSTR-1'!$B236)</f>
        <v>0</v>
      </c>
      <c r="N236" s="26">
        <f>SUMIFS('GSTR-1 Paste data'!Q:Q,'GSTR-1 Paste data'!$A:$A,$A236,'GSTR-1 Paste data'!$B:$B,'GSTR-1'!$B236)</f>
        <v>0</v>
      </c>
      <c r="O236" s="26">
        <f>SUMIFS('GSTR-1 Paste data'!R:R,'GSTR-1 Paste data'!$A:$A,$A236,'GSTR-1 Paste data'!$B:$B,'GSTR-1'!$B236)</f>
        <v>0</v>
      </c>
      <c r="P236" s="26">
        <f>SUMIFS('GSTR-1 Paste data'!S:S,'GSTR-1 Paste data'!$A:$A,$A236,'GSTR-1 Paste data'!$B:$B,'GSTR-1'!$B236)</f>
        <v>0</v>
      </c>
      <c r="Q236" s="26">
        <f>SUMIFS('GSTR-1 Paste data'!T:T,'GSTR-1 Paste data'!$A:$A,$A236,'GSTR-1 Paste data'!$B:$B,'GSTR-1'!$B236)</f>
        <v>0</v>
      </c>
      <c r="R236" s="26">
        <f>SUMIFS('GSTR-1 Paste data'!U:U,'GSTR-1 Paste data'!$A:$A,$A236,'GSTR-1 Paste data'!$B:$B,'GSTR-1'!$B236)</f>
        <v>0</v>
      </c>
      <c r="S236" s="26">
        <f>SUMIFS('GSTR-1 Paste data'!V:V,'GSTR-1 Paste data'!$A:$A,$A236,'GSTR-1 Paste data'!$B:$B,'GSTR-1'!$B236)</f>
        <v>0</v>
      </c>
      <c r="T236" s="26">
        <f>SUMIFS('GSTR-1 Paste data'!W:W,'GSTR-1 Paste data'!$A:$A,$A236,'GSTR-1 Paste data'!$B:$B,'GSTR-1'!$B236)</f>
        <v>0</v>
      </c>
      <c r="U236" s="26">
        <f>SUMIFS('GSTR-1 Paste data'!X:X,'GSTR-1 Paste data'!$A:$A,$A236,'GSTR-1 Paste data'!$B:$B,'GSTR-1'!$B236)</f>
        <v>0</v>
      </c>
      <c r="V236" s="26">
        <f>SUMIFS('GSTR-1 Paste data'!Y:Y,'GSTR-1 Paste data'!$A:$A,$A236,'GSTR-1 Paste data'!$B:$B,'GSTR-1'!$B236)</f>
        <v>0</v>
      </c>
      <c r="W236" s="26">
        <f>SUMIFS('GSTR-1 Paste data'!Z:Z,'GSTR-1 Paste data'!$A:$A,$A236,'GSTR-1 Paste data'!$B:$B,'GSTR-1'!$B236)</f>
        <v>0</v>
      </c>
      <c r="X236" s="116">
        <f>ROUND(SUM(C236:K236),2)</f>
        <v>0</v>
      </c>
      <c r="Y236" s="116">
        <f>ROUND(SUM(L236:W236),2)</f>
        <v>0</v>
      </c>
      <c r="Z236" s="116">
        <f>ROUND(SUM(C236:W236),2)</f>
        <v>0</v>
      </c>
    </row>
    <row r="237" spans="1:26" s="14" customFormat="1" hidden="1" x14ac:dyDescent="0.3">
      <c r="A237" s="259" t="str">
        <f>A236</f>
        <v>B2CL Amendments</v>
      </c>
      <c r="B237" s="115" t="s">
        <v>19</v>
      </c>
      <c r="C237" s="26">
        <f>SUMIFS('GSTR-1 Paste data'!F:F,'GSTR-1 Paste data'!$A:$A,$A237,'GSTR-1 Paste data'!$B:$B,'GSTR-1'!$B237)</f>
        <v>0</v>
      </c>
      <c r="D237" s="26">
        <f>SUMIFS('GSTR-1 Paste data'!G:G,'GSTR-1 Paste data'!$A:$A,$A237,'GSTR-1 Paste data'!$B:$B,'GSTR-1'!$B237)</f>
        <v>0</v>
      </c>
      <c r="E237" s="26">
        <f>SUMIFS('GSTR-1 Paste data'!H:H,'GSTR-1 Paste data'!$A:$A,$A237,'GSTR-1 Paste data'!$B:$B,'GSTR-1'!$B237)</f>
        <v>0</v>
      </c>
      <c r="F237" s="26">
        <f>SUMIFS('GSTR-1 Paste data'!I:I,'GSTR-1 Paste data'!$A:$A,$A237,'GSTR-1 Paste data'!$B:$B,'GSTR-1'!$B237)</f>
        <v>0</v>
      </c>
      <c r="G237" s="26">
        <f>SUMIFS('GSTR-1 Paste data'!J:J,'GSTR-1 Paste data'!$A:$A,$A237,'GSTR-1 Paste data'!$B:$B,'GSTR-1'!$B237)</f>
        <v>0</v>
      </c>
      <c r="H237" s="26">
        <f>SUMIFS('GSTR-1 Paste data'!K:K,'GSTR-1 Paste data'!$A:$A,$A237,'GSTR-1 Paste data'!$B:$B,'GSTR-1'!$B237)</f>
        <v>0</v>
      </c>
      <c r="I237" s="26">
        <f>SUMIFS('GSTR-1 Paste data'!L:L,'GSTR-1 Paste data'!$A:$A,$A237,'GSTR-1 Paste data'!$B:$B,'GSTR-1'!$B237)</f>
        <v>0</v>
      </c>
      <c r="J237" s="26">
        <f>SUMIFS('GSTR-1 Paste data'!M:M,'GSTR-1 Paste data'!$A:$A,$A237,'GSTR-1 Paste data'!$B:$B,'GSTR-1'!$B237)</f>
        <v>0</v>
      </c>
      <c r="K237" s="26">
        <f>SUMIFS('GSTR-1 Paste data'!N:N,'GSTR-1 Paste data'!$A:$A,$A237,'GSTR-1 Paste data'!$B:$B,'GSTR-1'!$B237)</f>
        <v>0</v>
      </c>
      <c r="L237" s="26">
        <f>SUMIFS('GSTR-1 Paste data'!O:O,'GSTR-1 Paste data'!$A:$A,$A237,'GSTR-1 Paste data'!$B:$B,'GSTR-1'!$B237)</f>
        <v>0</v>
      </c>
      <c r="M237" s="26">
        <f>SUMIFS('GSTR-1 Paste data'!P:P,'GSTR-1 Paste data'!$A:$A,$A237,'GSTR-1 Paste data'!$B:$B,'GSTR-1'!$B237)</f>
        <v>0</v>
      </c>
      <c r="N237" s="26">
        <f>SUMIFS('GSTR-1 Paste data'!Q:Q,'GSTR-1 Paste data'!$A:$A,$A237,'GSTR-1 Paste data'!$B:$B,'GSTR-1'!$B237)</f>
        <v>0</v>
      </c>
      <c r="O237" s="26">
        <f>SUMIFS('GSTR-1 Paste data'!R:R,'GSTR-1 Paste data'!$A:$A,$A237,'GSTR-1 Paste data'!$B:$B,'GSTR-1'!$B237)</f>
        <v>0</v>
      </c>
      <c r="P237" s="26">
        <f>SUMIFS('GSTR-1 Paste data'!S:S,'GSTR-1 Paste data'!$A:$A,$A237,'GSTR-1 Paste data'!$B:$B,'GSTR-1'!$B237)</f>
        <v>0</v>
      </c>
      <c r="Q237" s="26">
        <f>SUMIFS('GSTR-1 Paste data'!T:T,'GSTR-1 Paste data'!$A:$A,$A237,'GSTR-1 Paste data'!$B:$B,'GSTR-1'!$B237)</f>
        <v>0</v>
      </c>
      <c r="R237" s="26">
        <f>SUMIFS('GSTR-1 Paste data'!U:U,'GSTR-1 Paste data'!$A:$A,$A237,'GSTR-1 Paste data'!$B:$B,'GSTR-1'!$B237)</f>
        <v>0</v>
      </c>
      <c r="S237" s="26">
        <f>SUMIFS('GSTR-1 Paste data'!V:V,'GSTR-1 Paste data'!$A:$A,$A237,'GSTR-1 Paste data'!$B:$B,'GSTR-1'!$B237)</f>
        <v>0</v>
      </c>
      <c r="T237" s="26">
        <f>SUMIFS('GSTR-1 Paste data'!W:W,'GSTR-1 Paste data'!$A:$A,$A237,'GSTR-1 Paste data'!$B:$B,'GSTR-1'!$B237)</f>
        <v>0</v>
      </c>
      <c r="U237" s="26">
        <f>SUMIFS('GSTR-1 Paste data'!X:X,'GSTR-1 Paste data'!$A:$A,$A237,'GSTR-1 Paste data'!$B:$B,'GSTR-1'!$B237)</f>
        <v>0</v>
      </c>
      <c r="V237" s="26">
        <f>SUMIFS('GSTR-1 Paste data'!Y:Y,'GSTR-1 Paste data'!$A:$A,$A237,'GSTR-1 Paste data'!$B:$B,'GSTR-1'!$B237)</f>
        <v>0</v>
      </c>
      <c r="W237" s="26">
        <f>SUMIFS('GSTR-1 Paste data'!Z:Z,'GSTR-1 Paste data'!$A:$A,$A237,'GSTR-1 Paste data'!$B:$B,'GSTR-1'!$B237)</f>
        <v>0</v>
      </c>
      <c r="X237" s="116">
        <f>ROUND(SUM(C237:K237),2)</f>
        <v>0</v>
      </c>
      <c r="Y237" s="116">
        <f>ROUND(SUM(L237:W237),2)</f>
        <v>0</v>
      </c>
      <c r="Z237" s="116">
        <f>ROUND(SUM(C237:W237),2)</f>
        <v>0</v>
      </c>
    </row>
    <row r="238" spans="1:26" s="14" customFormat="1" hidden="1" x14ac:dyDescent="0.3">
      <c r="A238" s="259" t="str">
        <f>A237</f>
        <v>B2CL Amendments</v>
      </c>
      <c r="B238" s="115" t="s">
        <v>20</v>
      </c>
      <c r="C238" s="26">
        <f>SUMIFS('GSTR-1 Paste data'!F:F,'GSTR-1 Paste data'!$A:$A,$A238,'GSTR-1 Paste data'!$B:$B,'GSTR-1'!$B238)</f>
        <v>0</v>
      </c>
      <c r="D238" s="26">
        <f>SUMIFS('GSTR-1 Paste data'!G:G,'GSTR-1 Paste data'!$A:$A,$A238,'GSTR-1 Paste data'!$B:$B,'GSTR-1'!$B238)</f>
        <v>0</v>
      </c>
      <c r="E238" s="26">
        <f>SUMIFS('GSTR-1 Paste data'!H:H,'GSTR-1 Paste data'!$A:$A,$A238,'GSTR-1 Paste data'!$B:$B,'GSTR-1'!$B238)</f>
        <v>0</v>
      </c>
      <c r="F238" s="26">
        <f>SUMIFS('GSTR-1 Paste data'!I:I,'GSTR-1 Paste data'!$A:$A,$A238,'GSTR-1 Paste data'!$B:$B,'GSTR-1'!$B238)</f>
        <v>0</v>
      </c>
      <c r="G238" s="26">
        <f>SUMIFS('GSTR-1 Paste data'!J:J,'GSTR-1 Paste data'!$A:$A,$A238,'GSTR-1 Paste data'!$B:$B,'GSTR-1'!$B238)</f>
        <v>0</v>
      </c>
      <c r="H238" s="26">
        <f>SUMIFS('GSTR-1 Paste data'!K:K,'GSTR-1 Paste data'!$A:$A,$A238,'GSTR-1 Paste data'!$B:$B,'GSTR-1'!$B238)</f>
        <v>0</v>
      </c>
      <c r="I238" s="26">
        <f>SUMIFS('GSTR-1 Paste data'!L:L,'GSTR-1 Paste data'!$A:$A,$A238,'GSTR-1 Paste data'!$B:$B,'GSTR-1'!$B238)</f>
        <v>0</v>
      </c>
      <c r="J238" s="26">
        <f>SUMIFS('GSTR-1 Paste data'!M:M,'GSTR-1 Paste data'!$A:$A,$A238,'GSTR-1 Paste data'!$B:$B,'GSTR-1'!$B238)</f>
        <v>0</v>
      </c>
      <c r="K238" s="26">
        <f>SUMIFS('GSTR-1 Paste data'!N:N,'GSTR-1 Paste data'!$A:$A,$A238,'GSTR-1 Paste data'!$B:$B,'GSTR-1'!$B238)</f>
        <v>0</v>
      </c>
      <c r="L238" s="26">
        <f>SUMIFS('GSTR-1 Paste data'!O:O,'GSTR-1 Paste data'!$A:$A,$A238,'GSTR-1 Paste data'!$B:$B,'GSTR-1'!$B238)</f>
        <v>0</v>
      </c>
      <c r="M238" s="26">
        <f>SUMIFS('GSTR-1 Paste data'!P:P,'GSTR-1 Paste data'!$A:$A,$A238,'GSTR-1 Paste data'!$B:$B,'GSTR-1'!$B238)</f>
        <v>0</v>
      </c>
      <c r="N238" s="26">
        <f>SUMIFS('GSTR-1 Paste data'!Q:Q,'GSTR-1 Paste data'!$A:$A,$A238,'GSTR-1 Paste data'!$B:$B,'GSTR-1'!$B238)</f>
        <v>0</v>
      </c>
      <c r="O238" s="26">
        <f>SUMIFS('GSTR-1 Paste data'!R:R,'GSTR-1 Paste data'!$A:$A,$A238,'GSTR-1 Paste data'!$B:$B,'GSTR-1'!$B238)</f>
        <v>0</v>
      </c>
      <c r="P238" s="26">
        <f>SUMIFS('GSTR-1 Paste data'!S:S,'GSTR-1 Paste data'!$A:$A,$A238,'GSTR-1 Paste data'!$B:$B,'GSTR-1'!$B238)</f>
        <v>0</v>
      </c>
      <c r="Q238" s="26">
        <f>SUMIFS('GSTR-1 Paste data'!T:T,'GSTR-1 Paste data'!$A:$A,$A238,'GSTR-1 Paste data'!$B:$B,'GSTR-1'!$B238)</f>
        <v>0</v>
      </c>
      <c r="R238" s="26">
        <f>SUMIFS('GSTR-1 Paste data'!U:U,'GSTR-1 Paste data'!$A:$A,$A238,'GSTR-1 Paste data'!$B:$B,'GSTR-1'!$B238)</f>
        <v>0</v>
      </c>
      <c r="S238" s="26">
        <f>SUMIFS('GSTR-1 Paste data'!V:V,'GSTR-1 Paste data'!$A:$A,$A238,'GSTR-1 Paste data'!$B:$B,'GSTR-1'!$B238)</f>
        <v>0</v>
      </c>
      <c r="T238" s="26">
        <f>SUMIFS('GSTR-1 Paste data'!W:W,'GSTR-1 Paste data'!$A:$A,$A238,'GSTR-1 Paste data'!$B:$B,'GSTR-1'!$B238)</f>
        <v>0</v>
      </c>
      <c r="U238" s="26">
        <f>SUMIFS('GSTR-1 Paste data'!X:X,'GSTR-1 Paste data'!$A:$A,$A238,'GSTR-1 Paste data'!$B:$B,'GSTR-1'!$B238)</f>
        <v>0</v>
      </c>
      <c r="V238" s="26">
        <f>SUMIFS('GSTR-1 Paste data'!Y:Y,'GSTR-1 Paste data'!$A:$A,$A238,'GSTR-1 Paste data'!$B:$B,'GSTR-1'!$B238)</f>
        <v>0</v>
      </c>
      <c r="W238" s="26">
        <f>SUMIFS('GSTR-1 Paste data'!Z:Z,'GSTR-1 Paste data'!$A:$A,$A238,'GSTR-1 Paste data'!$B:$B,'GSTR-1'!$B238)</f>
        <v>0</v>
      </c>
      <c r="X238" s="116">
        <f>ROUND(SUM(C238:K238),2)</f>
        <v>0</v>
      </c>
      <c r="Y238" s="116">
        <f>ROUND(SUM(L238:W238),2)</f>
        <v>0</v>
      </c>
      <c r="Z238" s="116">
        <f>ROUND(SUM(C238:W238),2)</f>
        <v>0</v>
      </c>
    </row>
    <row r="239" spans="1:26" s="14" customFormat="1" ht="15.75" hidden="1" thickBot="1" x14ac:dyDescent="0.35">
      <c r="A239" s="259" t="str">
        <f>A238</f>
        <v>B2CL Amendments</v>
      </c>
      <c r="B239" s="119" t="s">
        <v>36</v>
      </c>
      <c r="C239" s="120">
        <f>SUMIFS('GSTR-1 Paste data'!F:F,'GSTR-1 Paste data'!$A:$A,$A239,'GSTR-1 Paste data'!$B:$B,'GSTR-1'!$B239)</f>
        <v>0</v>
      </c>
      <c r="D239" s="120">
        <f>SUMIFS('GSTR-1 Paste data'!G:G,'GSTR-1 Paste data'!$A:$A,$A239,'GSTR-1 Paste data'!$B:$B,'GSTR-1'!$B239)</f>
        <v>0</v>
      </c>
      <c r="E239" s="120">
        <f>SUMIFS('GSTR-1 Paste data'!H:H,'GSTR-1 Paste data'!$A:$A,$A239,'GSTR-1 Paste data'!$B:$B,'GSTR-1'!$B239)</f>
        <v>0</v>
      </c>
      <c r="F239" s="120">
        <f>SUMIFS('GSTR-1 Paste data'!I:I,'GSTR-1 Paste data'!$A:$A,$A239,'GSTR-1 Paste data'!$B:$B,'GSTR-1'!$B239)</f>
        <v>0</v>
      </c>
      <c r="G239" s="120">
        <f>SUMIFS('GSTR-1 Paste data'!J:J,'GSTR-1 Paste data'!$A:$A,$A239,'GSTR-1 Paste data'!$B:$B,'GSTR-1'!$B239)</f>
        <v>0</v>
      </c>
      <c r="H239" s="120">
        <f>SUMIFS('GSTR-1 Paste data'!K:K,'GSTR-1 Paste data'!$A:$A,$A239,'GSTR-1 Paste data'!$B:$B,'GSTR-1'!$B239)</f>
        <v>0</v>
      </c>
      <c r="I239" s="120">
        <f>SUMIFS('GSTR-1 Paste data'!L:L,'GSTR-1 Paste data'!$A:$A,$A239,'GSTR-1 Paste data'!$B:$B,'GSTR-1'!$B239)</f>
        <v>0</v>
      </c>
      <c r="J239" s="120">
        <f>SUMIFS('GSTR-1 Paste data'!M:M,'GSTR-1 Paste data'!$A:$A,$A239,'GSTR-1 Paste data'!$B:$B,'GSTR-1'!$B239)</f>
        <v>0</v>
      </c>
      <c r="K239" s="120">
        <f>SUMIFS('GSTR-1 Paste data'!N:N,'GSTR-1 Paste data'!$A:$A,$A239,'GSTR-1 Paste data'!$B:$B,'GSTR-1'!$B239)</f>
        <v>0</v>
      </c>
      <c r="L239" s="120">
        <f>SUMIFS('GSTR-1 Paste data'!O:O,'GSTR-1 Paste data'!$A:$A,$A239,'GSTR-1 Paste data'!$B:$B,'GSTR-1'!$B239)</f>
        <v>0</v>
      </c>
      <c r="M239" s="120">
        <f>SUMIFS('GSTR-1 Paste data'!P:P,'GSTR-1 Paste data'!$A:$A,$A239,'GSTR-1 Paste data'!$B:$B,'GSTR-1'!$B239)</f>
        <v>0</v>
      </c>
      <c r="N239" s="120">
        <f>SUMIFS('GSTR-1 Paste data'!Q:Q,'GSTR-1 Paste data'!$A:$A,$A239,'GSTR-1 Paste data'!$B:$B,'GSTR-1'!$B239)</f>
        <v>0</v>
      </c>
      <c r="O239" s="120">
        <f>SUMIFS('GSTR-1 Paste data'!R:R,'GSTR-1 Paste data'!$A:$A,$A239,'GSTR-1 Paste data'!$B:$B,'GSTR-1'!$B239)</f>
        <v>0</v>
      </c>
      <c r="P239" s="120">
        <f>SUMIFS('GSTR-1 Paste data'!S:S,'GSTR-1 Paste data'!$A:$A,$A239,'GSTR-1 Paste data'!$B:$B,'GSTR-1'!$B239)</f>
        <v>0</v>
      </c>
      <c r="Q239" s="120">
        <f>SUMIFS('GSTR-1 Paste data'!T:T,'GSTR-1 Paste data'!$A:$A,$A239,'GSTR-1 Paste data'!$B:$B,'GSTR-1'!$B239)</f>
        <v>0</v>
      </c>
      <c r="R239" s="120">
        <f>SUMIFS('GSTR-1 Paste data'!U:U,'GSTR-1 Paste data'!$A:$A,$A239,'GSTR-1 Paste data'!$B:$B,'GSTR-1'!$B239)</f>
        <v>0</v>
      </c>
      <c r="S239" s="120">
        <f>SUMIFS('GSTR-1 Paste data'!V:V,'GSTR-1 Paste data'!$A:$A,$A239,'GSTR-1 Paste data'!$B:$B,'GSTR-1'!$B239)</f>
        <v>0</v>
      </c>
      <c r="T239" s="120">
        <f>SUMIFS('GSTR-1 Paste data'!W:W,'GSTR-1 Paste data'!$A:$A,$A239,'GSTR-1 Paste data'!$B:$B,'GSTR-1'!$B239)</f>
        <v>0</v>
      </c>
      <c r="U239" s="120">
        <f>SUMIFS('GSTR-1 Paste data'!X:X,'GSTR-1 Paste data'!$A:$A,$A239,'GSTR-1 Paste data'!$B:$B,'GSTR-1'!$B239)</f>
        <v>0</v>
      </c>
      <c r="V239" s="120">
        <f>SUMIFS('GSTR-1 Paste data'!Y:Y,'GSTR-1 Paste data'!$A:$A,$A239,'GSTR-1 Paste data'!$B:$B,'GSTR-1'!$B239)</f>
        <v>0</v>
      </c>
      <c r="W239" s="120">
        <f>SUMIFS('GSTR-1 Paste data'!Z:Z,'GSTR-1 Paste data'!$A:$A,$A239,'GSTR-1 Paste data'!$B:$B,'GSTR-1'!$B239)</f>
        <v>0</v>
      </c>
      <c r="X239" s="122">
        <f>ROUND(SUM(C239:K239),2)</f>
        <v>0</v>
      </c>
      <c r="Y239" s="122">
        <f>ROUND(SUM(L239:W239),2)</f>
        <v>0</v>
      </c>
      <c r="Z239" s="122">
        <f>ROUND(SUM(C239:W239),2)</f>
        <v>0</v>
      </c>
    </row>
    <row r="240" spans="1:26" s="14" customFormat="1" hidden="1" x14ac:dyDescent="0.3">
      <c r="A240" s="259"/>
      <c r="B240" s="115"/>
      <c r="C240" s="26"/>
      <c r="D240" s="26"/>
      <c r="E240" s="26"/>
      <c r="F240" s="26"/>
      <c r="G240" s="26"/>
      <c r="H240" s="26"/>
      <c r="I240" s="26"/>
      <c r="J240" s="26"/>
      <c r="K240" s="103"/>
      <c r="L240" s="103"/>
      <c r="M240" s="103"/>
      <c r="N240" s="103"/>
      <c r="O240" s="103"/>
      <c r="P240" s="103"/>
      <c r="Q240" s="103"/>
      <c r="R240" s="103"/>
      <c r="S240" s="103"/>
      <c r="T240" s="103"/>
      <c r="U240" s="103"/>
      <c r="V240" s="103"/>
      <c r="W240" s="103"/>
      <c r="X240" s="103"/>
      <c r="Y240" s="103"/>
      <c r="Z240" s="103"/>
    </row>
    <row r="241" spans="1:26" s="14" customFormat="1" hidden="1" x14ac:dyDescent="0.25">
      <c r="A241" s="259" t="str">
        <f>B241</f>
        <v>B2CS Amendments</v>
      </c>
      <c r="B241" s="204" t="s">
        <v>390</v>
      </c>
      <c r="C241" s="205"/>
      <c r="D241" s="205"/>
      <c r="E241" s="205"/>
      <c r="F241" s="205"/>
      <c r="G241" s="205"/>
      <c r="H241" s="205"/>
      <c r="I241" s="205"/>
      <c r="J241" s="205"/>
      <c r="K241" s="205"/>
      <c r="L241" s="205"/>
      <c r="M241" s="205"/>
      <c r="N241" s="205"/>
      <c r="O241" s="205"/>
      <c r="P241" s="205"/>
      <c r="Q241" s="205"/>
      <c r="R241" s="205"/>
      <c r="S241" s="205"/>
      <c r="T241" s="205"/>
      <c r="U241" s="205"/>
      <c r="V241" s="205"/>
      <c r="W241" s="205"/>
      <c r="X241" s="222"/>
      <c r="Y241" s="222"/>
      <c r="Z241" s="222"/>
    </row>
    <row r="242" spans="1:26" s="14" customFormat="1" hidden="1" x14ac:dyDescent="0.3">
      <c r="A242" s="259" t="str">
        <f>A241</f>
        <v>B2CS Amendments</v>
      </c>
      <c r="B242" s="115" t="s">
        <v>17</v>
      </c>
      <c r="C242" s="102">
        <f>SUMIFS('GSTR-1 Paste data'!F:F,'GSTR-1 Paste data'!$A:$A,$A242,'GSTR-1 Paste data'!$B:$B,'GSTR-1'!$B242)</f>
        <v>0</v>
      </c>
      <c r="D242" s="102">
        <f>SUMIFS('GSTR-1 Paste data'!G:G,'GSTR-1 Paste data'!$A:$A,$A242,'GSTR-1 Paste data'!$B:$B,'GSTR-1'!$B242)</f>
        <v>0</v>
      </c>
      <c r="E242" s="102">
        <f>SUMIFS('GSTR-1 Paste data'!H:H,'GSTR-1 Paste data'!$A:$A,$A242,'GSTR-1 Paste data'!$B:$B,'GSTR-1'!$B242)</f>
        <v>0</v>
      </c>
      <c r="F242" s="102">
        <f>SUMIFS('GSTR-1 Paste data'!I:I,'GSTR-1 Paste data'!$A:$A,$A242,'GSTR-1 Paste data'!$B:$B,'GSTR-1'!$B242)</f>
        <v>0</v>
      </c>
      <c r="G242" s="102">
        <f>SUMIFS('GSTR-1 Paste data'!J:J,'GSTR-1 Paste data'!$A:$A,$A242,'GSTR-1 Paste data'!$B:$B,'GSTR-1'!$B242)</f>
        <v>0</v>
      </c>
      <c r="H242" s="102">
        <f>SUMIFS('GSTR-1 Paste data'!K:K,'GSTR-1 Paste data'!$A:$A,$A242,'GSTR-1 Paste data'!$B:$B,'GSTR-1'!$B242)</f>
        <v>0</v>
      </c>
      <c r="I242" s="102">
        <f>SUMIFS('GSTR-1 Paste data'!L:L,'GSTR-1 Paste data'!$A:$A,$A242,'GSTR-1 Paste data'!$B:$B,'GSTR-1'!$B242)</f>
        <v>0</v>
      </c>
      <c r="J242" s="102">
        <f>SUMIFS('GSTR-1 Paste data'!M:M,'GSTR-1 Paste data'!$A:$A,$A242,'GSTR-1 Paste data'!$B:$B,'GSTR-1'!$B242)</f>
        <v>0</v>
      </c>
      <c r="K242" s="106">
        <f>SUMIFS('GSTR-1 Paste data'!N:N,'GSTR-1 Paste data'!$A:$A,$A242,'GSTR-1 Paste data'!$B:$B,'GSTR-1'!$B242)</f>
        <v>0</v>
      </c>
      <c r="L242" s="106">
        <f>SUMIFS('GSTR-1 Paste data'!O:O,'GSTR-1 Paste data'!$A:$A,$A242,'GSTR-1 Paste data'!$B:$B,'GSTR-1'!$B242)</f>
        <v>0</v>
      </c>
      <c r="M242" s="106">
        <f>SUMIFS('GSTR-1 Paste data'!P:P,'GSTR-1 Paste data'!$A:$A,$A242,'GSTR-1 Paste data'!$B:$B,'GSTR-1'!$B242)</f>
        <v>0</v>
      </c>
      <c r="N242" s="106">
        <f>SUMIFS('GSTR-1 Paste data'!Q:Q,'GSTR-1 Paste data'!$A:$A,$A242,'GSTR-1 Paste data'!$B:$B,'GSTR-1'!$B242)</f>
        <v>0</v>
      </c>
      <c r="O242" s="106">
        <f>SUMIFS('GSTR-1 Paste data'!R:R,'GSTR-1 Paste data'!$A:$A,$A242,'GSTR-1 Paste data'!$B:$B,'GSTR-1'!$B242)</f>
        <v>0</v>
      </c>
      <c r="P242" s="106">
        <f>SUMIFS('GSTR-1 Paste data'!S:S,'GSTR-1 Paste data'!$A:$A,$A242,'GSTR-1 Paste data'!$B:$B,'GSTR-1'!$B242)</f>
        <v>0</v>
      </c>
      <c r="Q242" s="106">
        <f>SUMIFS('GSTR-1 Paste data'!T:T,'GSTR-1 Paste data'!$A:$A,$A242,'GSTR-1 Paste data'!$B:$B,'GSTR-1'!$B242)</f>
        <v>0</v>
      </c>
      <c r="R242" s="106">
        <f>SUMIFS('GSTR-1 Paste data'!U:U,'GSTR-1 Paste data'!$A:$A,$A242,'GSTR-1 Paste data'!$B:$B,'GSTR-1'!$B242)</f>
        <v>0</v>
      </c>
      <c r="S242" s="106">
        <f>SUMIFS('GSTR-1 Paste data'!V:V,'GSTR-1 Paste data'!$A:$A,$A242,'GSTR-1 Paste data'!$B:$B,'GSTR-1'!$B242)</f>
        <v>0</v>
      </c>
      <c r="T242" s="106">
        <f>SUMIFS('GSTR-1 Paste data'!W:W,'GSTR-1 Paste data'!$A:$A,$A242,'GSTR-1 Paste data'!$B:$B,'GSTR-1'!$B242)</f>
        <v>0</v>
      </c>
      <c r="U242" s="106">
        <f>SUMIFS('GSTR-1 Paste data'!X:X,'GSTR-1 Paste data'!$A:$A,$A242,'GSTR-1 Paste data'!$B:$B,'GSTR-1'!$B242)</f>
        <v>0</v>
      </c>
      <c r="V242" s="106">
        <f>SUMIFS('GSTR-1 Paste data'!Y:Y,'GSTR-1 Paste data'!$A:$A,$A242,'GSTR-1 Paste data'!$B:$B,'GSTR-1'!$B242)</f>
        <v>0</v>
      </c>
      <c r="W242" s="106">
        <f>SUMIFS('GSTR-1 Paste data'!Z:Z,'GSTR-1 Paste data'!$A:$A,$A242,'GSTR-1 Paste data'!$B:$B,'GSTR-1'!$B242)</f>
        <v>0</v>
      </c>
      <c r="X242" s="116">
        <f>ROUND(SUM(C242:K242),2)</f>
        <v>0</v>
      </c>
      <c r="Y242" s="116">
        <f>ROUND(SUM(L242:W242),2)</f>
        <v>0</v>
      </c>
      <c r="Z242" s="116">
        <f>ROUND(SUM(C242:W242),2)</f>
        <v>0</v>
      </c>
    </row>
    <row r="243" spans="1:26" s="14" customFormat="1" hidden="1" x14ac:dyDescent="0.3">
      <c r="A243" s="259" t="str">
        <f>A242</f>
        <v>B2CS Amendments</v>
      </c>
      <c r="B243" s="115" t="s">
        <v>18</v>
      </c>
      <c r="C243" s="26">
        <f>SUMIFS('GSTR-1 Paste data'!F:F,'GSTR-1 Paste data'!$A:$A,$A243,'GSTR-1 Paste data'!$B:$B,'GSTR-1'!$B243)</f>
        <v>0</v>
      </c>
      <c r="D243" s="26">
        <f>SUMIFS('GSTR-1 Paste data'!G:G,'GSTR-1 Paste data'!$A:$A,$A243,'GSTR-1 Paste data'!$B:$B,'GSTR-1'!$B243)</f>
        <v>0</v>
      </c>
      <c r="E243" s="26">
        <f>SUMIFS('GSTR-1 Paste data'!H:H,'GSTR-1 Paste data'!$A:$A,$A243,'GSTR-1 Paste data'!$B:$B,'GSTR-1'!$B243)</f>
        <v>0</v>
      </c>
      <c r="F243" s="26">
        <f>SUMIFS('GSTR-1 Paste data'!I:I,'GSTR-1 Paste data'!$A:$A,$A243,'GSTR-1 Paste data'!$B:$B,'GSTR-1'!$B243)</f>
        <v>0</v>
      </c>
      <c r="G243" s="26">
        <f>SUMIFS('GSTR-1 Paste data'!J:J,'GSTR-1 Paste data'!$A:$A,$A243,'GSTR-1 Paste data'!$B:$B,'GSTR-1'!$B243)</f>
        <v>0</v>
      </c>
      <c r="H243" s="26">
        <f>SUMIFS('GSTR-1 Paste data'!K:K,'GSTR-1 Paste data'!$A:$A,$A243,'GSTR-1 Paste data'!$B:$B,'GSTR-1'!$B243)</f>
        <v>0</v>
      </c>
      <c r="I243" s="26">
        <f>SUMIFS('GSTR-1 Paste data'!L:L,'GSTR-1 Paste data'!$A:$A,$A243,'GSTR-1 Paste data'!$B:$B,'GSTR-1'!$B243)</f>
        <v>0</v>
      </c>
      <c r="J243" s="26">
        <f>SUMIFS('GSTR-1 Paste data'!M:M,'GSTR-1 Paste data'!$A:$A,$A243,'GSTR-1 Paste data'!$B:$B,'GSTR-1'!$B243)</f>
        <v>0</v>
      </c>
      <c r="K243" s="103">
        <f>SUMIFS('GSTR-1 Paste data'!N:N,'GSTR-1 Paste data'!$A:$A,$A243,'GSTR-1 Paste data'!$B:$B,'GSTR-1'!$B243)</f>
        <v>0</v>
      </c>
      <c r="L243" s="103">
        <f>SUMIFS('GSTR-1 Paste data'!O:O,'GSTR-1 Paste data'!$A:$A,$A243,'GSTR-1 Paste data'!$B:$B,'GSTR-1'!$B243)</f>
        <v>0</v>
      </c>
      <c r="M243" s="103">
        <f>SUMIFS('GSTR-1 Paste data'!P:P,'GSTR-1 Paste data'!$A:$A,$A243,'GSTR-1 Paste data'!$B:$B,'GSTR-1'!$B243)</f>
        <v>0</v>
      </c>
      <c r="N243" s="103">
        <f>SUMIFS('GSTR-1 Paste data'!Q:Q,'GSTR-1 Paste data'!$A:$A,$A243,'GSTR-1 Paste data'!$B:$B,'GSTR-1'!$B243)</f>
        <v>0</v>
      </c>
      <c r="O243" s="103">
        <f>SUMIFS('GSTR-1 Paste data'!R:R,'GSTR-1 Paste data'!$A:$A,$A243,'GSTR-1 Paste data'!$B:$B,'GSTR-1'!$B243)</f>
        <v>0</v>
      </c>
      <c r="P243" s="103">
        <f>SUMIFS('GSTR-1 Paste data'!S:S,'GSTR-1 Paste data'!$A:$A,$A243,'GSTR-1 Paste data'!$B:$B,'GSTR-1'!$B243)</f>
        <v>0</v>
      </c>
      <c r="Q243" s="103">
        <f>SUMIFS('GSTR-1 Paste data'!T:T,'GSTR-1 Paste data'!$A:$A,$A243,'GSTR-1 Paste data'!$B:$B,'GSTR-1'!$B243)</f>
        <v>0</v>
      </c>
      <c r="R243" s="103">
        <f>SUMIFS('GSTR-1 Paste data'!U:U,'GSTR-1 Paste data'!$A:$A,$A243,'GSTR-1 Paste data'!$B:$B,'GSTR-1'!$B243)</f>
        <v>0</v>
      </c>
      <c r="S243" s="103">
        <f>SUMIFS('GSTR-1 Paste data'!V:V,'GSTR-1 Paste data'!$A:$A,$A243,'GSTR-1 Paste data'!$B:$B,'GSTR-1'!$B243)</f>
        <v>0</v>
      </c>
      <c r="T243" s="103">
        <f>SUMIFS('GSTR-1 Paste data'!W:W,'GSTR-1 Paste data'!$A:$A,$A243,'GSTR-1 Paste data'!$B:$B,'GSTR-1'!$B243)</f>
        <v>0</v>
      </c>
      <c r="U243" s="103">
        <f>SUMIFS('GSTR-1 Paste data'!X:X,'GSTR-1 Paste data'!$A:$A,$A243,'GSTR-1 Paste data'!$B:$B,'GSTR-1'!$B243)</f>
        <v>0</v>
      </c>
      <c r="V243" s="103">
        <f>SUMIFS('GSTR-1 Paste data'!Y:Y,'GSTR-1 Paste data'!$A:$A,$A243,'GSTR-1 Paste data'!$B:$B,'GSTR-1'!$B243)</f>
        <v>0</v>
      </c>
      <c r="W243" s="103">
        <f>SUMIFS('GSTR-1 Paste data'!Z:Z,'GSTR-1 Paste data'!$A:$A,$A243,'GSTR-1 Paste data'!$B:$B,'GSTR-1'!$B243)</f>
        <v>0</v>
      </c>
      <c r="X243" s="116">
        <f>ROUND(SUM(C243:K243),2)</f>
        <v>0</v>
      </c>
      <c r="Y243" s="116">
        <f>ROUND(SUM(L243:W243),2)</f>
        <v>0</v>
      </c>
      <c r="Z243" s="116">
        <f>ROUND(SUM(C243:W243),2)</f>
        <v>0</v>
      </c>
    </row>
    <row r="244" spans="1:26" s="14" customFormat="1" hidden="1" x14ac:dyDescent="0.3">
      <c r="A244" s="259" t="str">
        <f>A243</f>
        <v>B2CS Amendments</v>
      </c>
      <c r="B244" s="115" t="s">
        <v>19</v>
      </c>
      <c r="C244" s="26">
        <f>SUMIFS('GSTR-1 Paste data'!F:F,'GSTR-1 Paste data'!$A:$A,$A244,'GSTR-1 Paste data'!$B:$B,'GSTR-1'!$B244)</f>
        <v>0</v>
      </c>
      <c r="D244" s="26">
        <f>SUMIFS('GSTR-1 Paste data'!G:G,'GSTR-1 Paste data'!$A:$A,$A244,'GSTR-1 Paste data'!$B:$B,'GSTR-1'!$B244)</f>
        <v>0</v>
      </c>
      <c r="E244" s="26">
        <f>SUMIFS('GSTR-1 Paste data'!H:H,'GSTR-1 Paste data'!$A:$A,$A244,'GSTR-1 Paste data'!$B:$B,'GSTR-1'!$B244)</f>
        <v>0</v>
      </c>
      <c r="F244" s="26">
        <f>SUMIFS('GSTR-1 Paste data'!I:I,'GSTR-1 Paste data'!$A:$A,$A244,'GSTR-1 Paste data'!$B:$B,'GSTR-1'!$B244)</f>
        <v>0</v>
      </c>
      <c r="G244" s="26">
        <f>SUMIFS('GSTR-1 Paste data'!J:J,'GSTR-1 Paste data'!$A:$A,$A244,'GSTR-1 Paste data'!$B:$B,'GSTR-1'!$B244)</f>
        <v>0</v>
      </c>
      <c r="H244" s="26">
        <f>SUMIFS('GSTR-1 Paste data'!K:K,'GSTR-1 Paste data'!$A:$A,$A244,'GSTR-1 Paste data'!$B:$B,'GSTR-1'!$B244)</f>
        <v>0</v>
      </c>
      <c r="I244" s="26">
        <f>SUMIFS('GSTR-1 Paste data'!L:L,'GSTR-1 Paste data'!$A:$A,$A244,'GSTR-1 Paste data'!$B:$B,'GSTR-1'!$B244)</f>
        <v>0</v>
      </c>
      <c r="J244" s="26">
        <f>SUMIFS('GSTR-1 Paste data'!M:M,'GSTR-1 Paste data'!$A:$A,$A244,'GSTR-1 Paste data'!$B:$B,'GSTR-1'!$B244)</f>
        <v>0</v>
      </c>
      <c r="K244" s="103">
        <f>SUMIFS('GSTR-1 Paste data'!N:N,'GSTR-1 Paste data'!$A:$A,$A244,'GSTR-1 Paste data'!$B:$B,'GSTR-1'!$B244)</f>
        <v>0</v>
      </c>
      <c r="L244" s="103">
        <f>SUMIFS('GSTR-1 Paste data'!O:O,'GSTR-1 Paste data'!$A:$A,$A244,'GSTR-1 Paste data'!$B:$B,'GSTR-1'!$B244)</f>
        <v>0</v>
      </c>
      <c r="M244" s="103">
        <f>SUMIFS('GSTR-1 Paste data'!P:P,'GSTR-1 Paste data'!$A:$A,$A244,'GSTR-1 Paste data'!$B:$B,'GSTR-1'!$B244)</f>
        <v>0</v>
      </c>
      <c r="N244" s="103">
        <f>SUMIFS('GSTR-1 Paste data'!Q:Q,'GSTR-1 Paste data'!$A:$A,$A244,'GSTR-1 Paste data'!$B:$B,'GSTR-1'!$B244)</f>
        <v>0</v>
      </c>
      <c r="O244" s="103">
        <f>SUMIFS('GSTR-1 Paste data'!R:R,'GSTR-1 Paste data'!$A:$A,$A244,'GSTR-1 Paste data'!$B:$B,'GSTR-1'!$B244)</f>
        <v>0</v>
      </c>
      <c r="P244" s="103">
        <f>SUMIFS('GSTR-1 Paste data'!S:S,'GSTR-1 Paste data'!$A:$A,$A244,'GSTR-1 Paste data'!$B:$B,'GSTR-1'!$B244)</f>
        <v>0</v>
      </c>
      <c r="Q244" s="103">
        <f>SUMIFS('GSTR-1 Paste data'!T:T,'GSTR-1 Paste data'!$A:$A,$A244,'GSTR-1 Paste data'!$B:$B,'GSTR-1'!$B244)</f>
        <v>0</v>
      </c>
      <c r="R244" s="103">
        <f>SUMIFS('GSTR-1 Paste data'!U:U,'GSTR-1 Paste data'!$A:$A,$A244,'GSTR-1 Paste data'!$B:$B,'GSTR-1'!$B244)</f>
        <v>0</v>
      </c>
      <c r="S244" s="103">
        <f>SUMIFS('GSTR-1 Paste data'!V:V,'GSTR-1 Paste data'!$A:$A,$A244,'GSTR-1 Paste data'!$B:$B,'GSTR-1'!$B244)</f>
        <v>0</v>
      </c>
      <c r="T244" s="103">
        <f>SUMIFS('GSTR-1 Paste data'!W:W,'GSTR-1 Paste data'!$A:$A,$A244,'GSTR-1 Paste data'!$B:$B,'GSTR-1'!$B244)</f>
        <v>0</v>
      </c>
      <c r="U244" s="103">
        <f>SUMIFS('GSTR-1 Paste data'!X:X,'GSTR-1 Paste data'!$A:$A,$A244,'GSTR-1 Paste data'!$B:$B,'GSTR-1'!$B244)</f>
        <v>0</v>
      </c>
      <c r="V244" s="103">
        <f>SUMIFS('GSTR-1 Paste data'!Y:Y,'GSTR-1 Paste data'!$A:$A,$A244,'GSTR-1 Paste data'!$B:$B,'GSTR-1'!$B244)</f>
        <v>0</v>
      </c>
      <c r="W244" s="103">
        <f>SUMIFS('GSTR-1 Paste data'!Z:Z,'GSTR-1 Paste data'!$A:$A,$A244,'GSTR-1 Paste data'!$B:$B,'GSTR-1'!$B244)</f>
        <v>0</v>
      </c>
      <c r="X244" s="116">
        <f>ROUND(SUM(C244:K244),2)</f>
        <v>0</v>
      </c>
      <c r="Y244" s="116">
        <f>ROUND(SUM(L244:W244),2)</f>
        <v>0</v>
      </c>
      <c r="Z244" s="116">
        <f>ROUND(SUM(C244:W244),2)</f>
        <v>0</v>
      </c>
    </row>
    <row r="245" spans="1:26" s="14" customFormat="1" hidden="1" x14ac:dyDescent="0.3">
      <c r="A245" s="259" t="str">
        <f>A244</f>
        <v>B2CS Amendments</v>
      </c>
      <c r="B245" s="115" t="s">
        <v>20</v>
      </c>
      <c r="C245" s="26">
        <f>SUMIFS('GSTR-1 Paste data'!F:F,'GSTR-1 Paste data'!$A:$A,$A245,'GSTR-1 Paste data'!$B:$B,'GSTR-1'!$B245)</f>
        <v>0</v>
      </c>
      <c r="D245" s="26">
        <f>SUMIFS('GSTR-1 Paste data'!G:G,'GSTR-1 Paste data'!$A:$A,$A245,'GSTR-1 Paste data'!$B:$B,'GSTR-1'!$B245)</f>
        <v>0</v>
      </c>
      <c r="E245" s="26">
        <f>SUMIFS('GSTR-1 Paste data'!H:H,'GSTR-1 Paste data'!$A:$A,$A245,'GSTR-1 Paste data'!$B:$B,'GSTR-1'!$B245)</f>
        <v>0</v>
      </c>
      <c r="F245" s="26">
        <f>SUMIFS('GSTR-1 Paste data'!I:I,'GSTR-1 Paste data'!$A:$A,$A245,'GSTR-1 Paste data'!$B:$B,'GSTR-1'!$B245)</f>
        <v>0</v>
      </c>
      <c r="G245" s="26">
        <f>SUMIFS('GSTR-1 Paste data'!J:J,'GSTR-1 Paste data'!$A:$A,$A245,'GSTR-1 Paste data'!$B:$B,'GSTR-1'!$B245)</f>
        <v>0</v>
      </c>
      <c r="H245" s="26">
        <f>SUMIFS('GSTR-1 Paste data'!K:K,'GSTR-1 Paste data'!$A:$A,$A245,'GSTR-1 Paste data'!$B:$B,'GSTR-1'!$B245)</f>
        <v>0</v>
      </c>
      <c r="I245" s="26">
        <f>SUMIFS('GSTR-1 Paste data'!L:L,'GSTR-1 Paste data'!$A:$A,$A245,'GSTR-1 Paste data'!$B:$B,'GSTR-1'!$B245)</f>
        <v>0</v>
      </c>
      <c r="J245" s="26">
        <f>SUMIFS('GSTR-1 Paste data'!M:M,'GSTR-1 Paste data'!$A:$A,$A245,'GSTR-1 Paste data'!$B:$B,'GSTR-1'!$B245)</f>
        <v>0</v>
      </c>
      <c r="K245" s="103">
        <f>SUMIFS('GSTR-1 Paste data'!N:N,'GSTR-1 Paste data'!$A:$A,$A245,'GSTR-1 Paste data'!$B:$B,'GSTR-1'!$B245)</f>
        <v>0</v>
      </c>
      <c r="L245" s="103">
        <f>SUMIFS('GSTR-1 Paste data'!O:O,'GSTR-1 Paste data'!$A:$A,$A245,'GSTR-1 Paste data'!$B:$B,'GSTR-1'!$B245)</f>
        <v>0</v>
      </c>
      <c r="M245" s="103">
        <f>SUMIFS('GSTR-1 Paste data'!P:P,'GSTR-1 Paste data'!$A:$A,$A245,'GSTR-1 Paste data'!$B:$B,'GSTR-1'!$B245)</f>
        <v>0</v>
      </c>
      <c r="N245" s="103">
        <f>SUMIFS('GSTR-1 Paste data'!Q:Q,'GSTR-1 Paste data'!$A:$A,$A245,'GSTR-1 Paste data'!$B:$B,'GSTR-1'!$B245)</f>
        <v>0</v>
      </c>
      <c r="O245" s="103">
        <f>SUMIFS('GSTR-1 Paste data'!R:R,'GSTR-1 Paste data'!$A:$A,$A245,'GSTR-1 Paste data'!$B:$B,'GSTR-1'!$B245)</f>
        <v>0</v>
      </c>
      <c r="P245" s="103">
        <f>SUMIFS('GSTR-1 Paste data'!S:S,'GSTR-1 Paste data'!$A:$A,$A245,'GSTR-1 Paste data'!$B:$B,'GSTR-1'!$B245)</f>
        <v>0</v>
      </c>
      <c r="Q245" s="103">
        <f>SUMIFS('GSTR-1 Paste data'!T:T,'GSTR-1 Paste data'!$A:$A,$A245,'GSTR-1 Paste data'!$B:$B,'GSTR-1'!$B245)</f>
        <v>0</v>
      </c>
      <c r="R245" s="103">
        <f>SUMIFS('GSTR-1 Paste data'!U:U,'GSTR-1 Paste data'!$A:$A,$A245,'GSTR-1 Paste data'!$B:$B,'GSTR-1'!$B245)</f>
        <v>0</v>
      </c>
      <c r="S245" s="103">
        <f>SUMIFS('GSTR-1 Paste data'!V:V,'GSTR-1 Paste data'!$A:$A,$A245,'GSTR-1 Paste data'!$B:$B,'GSTR-1'!$B245)</f>
        <v>0</v>
      </c>
      <c r="T245" s="103">
        <f>SUMIFS('GSTR-1 Paste data'!W:W,'GSTR-1 Paste data'!$A:$A,$A245,'GSTR-1 Paste data'!$B:$B,'GSTR-1'!$B245)</f>
        <v>0</v>
      </c>
      <c r="U245" s="103">
        <f>SUMIFS('GSTR-1 Paste data'!X:X,'GSTR-1 Paste data'!$A:$A,$A245,'GSTR-1 Paste data'!$B:$B,'GSTR-1'!$B245)</f>
        <v>0</v>
      </c>
      <c r="V245" s="103">
        <f>SUMIFS('GSTR-1 Paste data'!Y:Y,'GSTR-1 Paste data'!$A:$A,$A245,'GSTR-1 Paste data'!$B:$B,'GSTR-1'!$B245)</f>
        <v>0</v>
      </c>
      <c r="W245" s="103">
        <f>SUMIFS('GSTR-1 Paste data'!Z:Z,'GSTR-1 Paste data'!$A:$A,$A245,'GSTR-1 Paste data'!$B:$B,'GSTR-1'!$B245)</f>
        <v>0</v>
      </c>
      <c r="X245" s="116">
        <f>ROUND(SUM(C245:K245),2)</f>
        <v>0</v>
      </c>
      <c r="Y245" s="116">
        <f>ROUND(SUM(L245:W245),2)</f>
        <v>0</v>
      </c>
      <c r="Z245" s="116">
        <f>ROUND(SUM(C245:W245),2)</f>
        <v>0</v>
      </c>
    </row>
    <row r="246" spans="1:26" s="14" customFormat="1" ht="15.75" hidden="1" thickBot="1" x14ac:dyDescent="0.35">
      <c r="A246" s="259" t="str">
        <f>A245</f>
        <v>B2CS Amendments</v>
      </c>
      <c r="B246" s="119" t="s">
        <v>36</v>
      </c>
      <c r="C246" s="120">
        <f>SUMIFS('GSTR-1 Paste data'!F:F,'GSTR-1 Paste data'!$A:$A,$A246,'GSTR-1 Paste data'!$B:$B,'GSTR-1'!$B246)</f>
        <v>0</v>
      </c>
      <c r="D246" s="120">
        <f>SUMIFS('GSTR-1 Paste data'!G:G,'GSTR-1 Paste data'!$A:$A,$A246,'GSTR-1 Paste data'!$B:$B,'GSTR-1'!$B246)</f>
        <v>0</v>
      </c>
      <c r="E246" s="120">
        <f>SUMIFS('GSTR-1 Paste data'!H:H,'GSTR-1 Paste data'!$A:$A,$A246,'GSTR-1 Paste data'!$B:$B,'GSTR-1'!$B246)</f>
        <v>0</v>
      </c>
      <c r="F246" s="120">
        <f>SUMIFS('GSTR-1 Paste data'!I:I,'GSTR-1 Paste data'!$A:$A,$A246,'GSTR-1 Paste data'!$B:$B,'GSTR-1'!$B246)</f>
        <v>0</v>
      </c>
      <c r="G246" s="120">
        <f>SUMIFS('GSTR-1 Paste data'!J:J,'GSTR-1 Paste data'!$A:$A,$A246,'GSTR-1 Paste data'!$B:$B,'GSTR-1'!$B246)</f>
        <v>0</v>
      </c>
      <c r="H246" s="120">
        <f>SUMIFS('GSTR-1 Paste data'!K:K,'GSTR-1 Paste data'!$A:$A,$A246,'GSTR-1 Paste data'!$B:$B,'GSTR-1'!$B246)</f>
        <v>0</v>
      </c>
      <c r="I246" s="120">
        <f>SUMIFS('GSTR-1 Paste data'!L:L,'GSTR-1 Paste data'!$A:$A,$A246,'GSTR-1 Paste data'!$B:$B,'GSTR-1'!$B246)</f>
        <v>0</v>
      </c>
      <c r="J246" s="120">
        <f>SUMIFS('GSTR-1 Paste data'!M:M,'GSTR-1 Paste data'!$A:$A,$A246,'GSTR-1 Paste data'!$B:$B,'GSTR-1'!$B246)</f>
        <v>0</v>
      </c>
      <c r="K246" s="121">
        <f>SUMIFS('GSTR-1 Paste data'!N:N,'GSTR-1 Paste data'!$A:$A,$A246,'GSTR-1 Paste data'!$B:$B,'GSTR-1'!$B246)</f>
        <v>0</v>
      </c>
      <c r="L246" s="121">
        <f>SUMIFS('GSTR-1 Paste data'!O:O,'GSTR-1 Paste data'!$A:$A,$A246,'GSTR-1 Paste data'!$B:$B,'GSTR-1'!$B246)</f>
        <v>0</v>
      </c>
      <c r="M246" s="121">
        <f>SUMIFS('GSTR-1 Paste data'!P:P,'GSTR-1 Paste data'!$A:$A,$A246,'GSTR-1 Paste data'!$B:$B,'GSTR-1'!$B246)</f>
        <v>0</v>
      </c>
      <c r="N246" s="121">
        <f>SUMIFS('GSTR-1 Paste data'!Q:Q,'GSTR-1 Paste data'!$A:$A,$A246,'GSTR-1 Paste data'!$B:$B,'GSTR-1'!$B246)</f>
        <v>0</v>
      </c>
      <c r="O246" s="121">
        <f>SUMIFS('GSTR-1 Paste data'!R:R,'GSTR-1 Paste data'!$A:$A,$A246,'GSTR-1 Paste data'!$B:$B,'GSTR-1'!$B246)</f>
        <v>0</v>
      </c>
      <c r="P246" s="121">
        <f>SUMIFS('GSTR-1 Paste data'!S:S,'GSTR-1 Paste data'!$A:$A,$A246,'GSTR-1 Paste data'!$B:$B,'GSTR-1'!$B246)</f>
        <v>0</v>
      </c>
      <c r="Q246" s="121">
        <f>SUMIFS('GSTR-1 Paste data'!T:T,'GSTR-1 Paste data'!$A:$A,$A246,'GSTR-1 Paste data'!$B:$B,'GSTR-1'!$B246)</f>
        <v>0</v>
      </c>
      <c r="R246" s="121">
        <f>SUMIFS('GSTR-1 Paste data'!U:U,'GSTR-1 Paste data'!$A:$A,$A246,'GSTR-1 Paste data'!$B:$B,'GSTR-1'!$B246)</f>
        <v>0</v>
      </c>
      <c r="S246" s="121">
        <f>SUMIFS('GSTR-1 Paste data'!V:V,'GSTR-1 Paste data'!$A:$A,$A246,'GSTR-1 Paste data'!$B:$B,'GSTR-1'!$B246)</f>
        <v>0</v>
      </c>
      <c r="T246" s="121">
        <f>SUMIFS('GSTR-1 Paste data'!W:W,'GSTR-1 Paste data'!$A:$A,$A246,'GSTR-1 Paste data'!$B:$B,'GSTR-1'!$B246)</f>
        <v>0</v>
      </c>
      <c r="U246" s="121">
        <f>SUMIFS('GSTR-1 Paste data'!X:X,'GSTR-1 Paste data'!$A:$A,$A246,'GSTR-1 Paste data'!$B:$B,'GSTR-1'!$B246)</f>
        <v>0</v>
      </c>
      <c r="V246" s="121">
        <f>SUMIFS('GSTR-1 Paste data'!Y:Y,'GSTR-1 Paste data'!$A:$A,$A246,'GSTR-1 Paste data'!$B:$B,'GSTR-1'!$B246)</f>
        <v>0</v>
      </c>
      <c r="W246" s="121">
        <f>SUMIFS('GSTR-1 Paste data'!Z:Z,'GSTR-1 Paste data'!$A:$A,$A246,'GSTR-1 Paste data'!$B:$B,'GSTR-1'!$B246)</f>
        <v>0</v>
      </c>
      <c r="X246" s="122">
        <f>ROUND(SUM(C246:K246),2)</f>
        <v>0</v>
      </c>
      <c r="Y246" s="122">
        <f>ROUND(SUM(L246:W246),2)</f>
        <v>0</v>
      </c>
      <c r="Z246" s="122">
        <f>ROUND(SUM(C246:W246),2)</f>
        <v>0</v>
      </c>
    </row>
    <row r="247" spans="1:26" hidden="1" x14ac:dyDescent="0.3"/>
  </sheetData>
  <autoFilter ref="A5:AD247">
    <filterColumn colId="0">
      <filters>
        <filter val="Interstate Exempt Supply"/>
        <filter val="Intrastate Exempt Supply"/>
      </filters>
    </filterColumn>
  </autoFilter>
  <conditionalFormatting sqref="AA3">
    <cfRule type="cellIs" dxfId="10" priority="2" operator="notEqual">
      <formula>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29"/>
  <sheetViews>
    <sheetView workbookViewId="0"/>
  </sheetViews>
  <sheetFormatPr defaultColWidth="9" defaultRowHeight="12" x14ac:dyDescent="0.2"/>
  <cols>
    <col min="1" max="1" width="39.7109375" style="184" bestFit="1" customWidth="1"/>
    <col min="2" max="2" width="17.85546875" style="184" customWidth="1"/>
    <col min="3" max="5" width="15" style="185" hidden="1" customWidth="1"/>
    <col min="6" max="26" width="15" style="185" customWidth="1"/>
    <col min="27" max="27" width="18" style="185" customWidth="1"/>
    <col min="28" max="28" width="9" style="184" customWidth="1"/>
    <col min="29" max="16384" width="9" style="184"/>
  </cols>
  <sheetData>
    <row r="1" spans="1:27" x14ac:dyDescent="0.2">
      <c r="A1" s="181" t="s">
        <v>0</v>
      </c>
      <c r="B1" s="181" t="s">
        <v>1</v>
      </c>
      <c r="C1" s="182" t="s">
        <v>284</v>
      </c>
      <c r="D1" s="182" t="s">
        <v>285</v>
      </c>
      <c r="E1" s="182" t="s">
        <v>286</v>
      </c>
      <c r="F1" s="182" t="s">
        <v>2</v>
      </c>
      <c r="G1" s="182" t="s">
        <v>3</v>
      </c>
      <c r="H1" s="182" t="s">
        <v>4</v>
      </c>
      <c r="I1" s="182" t="s">
        <v>5</v>
      </c>
      <c r="J1" s="182" t="s">
        <v>6</v>
      </c>
      <c r="K1" s="182" t="s">
        <v>7</v>
      </c>
      <c r="L1" s="182" t="s">
        <v>8</v>
      </c>
      <c r="M1" s="182" t="s">
        <v>9</v>
      </c>
      <c r="N1" s="182" t="s">
        <v>10</v>
      </c>
      <c r="O1" s="183" t="s">
        <v>313</v>
      </c>
      <c r="P1" s="183" t="s">
        <v>314</v>
      </c>
      <c r="Q1" s="183" t="s">
        <v>315</v>
      </c>
      <c r="R1" s="183" t="s">
        <v>316</v>
      </c>
      <c r="S1" s="183" t="s">
        <v>317</v>
      </c>
      <c r="T1" s="183" t="s">
        <v>318</v>
      </c>
      <c r="U1" s="183" t="s">
        <v>319</v>
      </c>
      <c r="V1" s="183" t="s">
        <v>320</v>
      </c>
      <c r="W1" s="183" t="s">
        <v>321</v>
      </c>
      <c r="X1" s="183" t="s">
        <v>322</v>
      </c>
      <c r="Y1" s="183" t="s">
        <v>323</v>
      </c>
      <c r="Z1" s="183" t="s">
        <v>324</v>
      </c>
      <c r="AA1" s="182" t="s">
        <v>11</v>
      </c>
    </row>
    <row r="2" spans="1:27" x14ac:dyDescent="0.2">
      <c r="A2" s="184" t="s">
        <v>325</v>
      </c>
      <c r="B2" s="184" t="s">
        <v>17</v>
      </c>
      <c r="F2" s="185">
        <v>17132741.600000001</v>
      </c>
      <c r="G2" s="185">
        <v>23881769.370000001</v>
      </c>
      <c r="H2" s="185">
        <v>20186589.399999999</v>
      </c>
      <c r="I2" s="185">
        <v>25063360.539999999</v>
      </c>
      <c r="J2" s="185">
        <v>28303942.32</v>
      </c>
      <c r="K2" s="185">
        <v>31984213.16</v>
      </c>
      <c r="L2" s="185">
        <v>24744982.859999999</v>
      </c>
      <c r="M2" s="185">
        <v>26564926.239999998</v>
      </c>
      <c r="N2" s="185">
        <v>33137124.18</v>
      </c>
      <c r="AA2" s="185">
        <v>230999649.66999999</v>
      </c>
    </row>
    <row r="3" spans="1:27" x14ac:dyDescent="0.2">
      <c r="A3" s="184" t="s">
        <v>325</v>
      </c>
      <c r="B3" s="184" t="s">
        <v>18</v>
      </c>
      <c r="F3" s="185">
        <v>223097.95</v>
      </c>
      <c r="G3" s="185">
        <v>337205.76000000001</v>
      </c>
      <c r="H3" s="185">
        <v>104476.84</v>
      </c>
      <c r="I3" s="185">
        <v>162176.01999999999</v>
      </c>
      <c r="J3" s="185">
        <v>148888.04</v>
      </c>
      <c r="K3" s="185">
        <v>95009.23</v>
      </c>
      <c r="L3" s="185">
        <v>244694.32</v>
      </c>
      <c r="M3" s="185">
        <v>373850.35</v>
      </c>
      <c r="N3" s="185">
        <v>274331.67</v>
      </c>
      <c r="AA3" s="185">
        <v>1963730.18</v>
      </c>
    </row>
    <row r="4" spans="1:27" x14ac:dyDescent="0.2">
      <c r="A4" s="184" t="s">
        <v>325</v>
      </c>
      <c r="B4" s="184" t="s">
        <v>19</v>
      </c>
      <c r="F4" s="185">
        <v>1994838.53</v>
      </c>
      <c r="G4" s="185">
        <v>2675391.52</v>
      </c>
      <c r="H4" s="185">
        <v>2348412.39</v>
      </c>
      <c r="I4" s="185">
        <v>2831241.89</v>
      </c>
      <c r="J4" s="185">
        <v>3324997.63</v>
      </c>
      <c r="K4" s="185">
        <v>3832195.41</v>
      </c>
      <c r="L4" s="185">
        <v>2849258.92</v>
      </c>
      <c r="M4" s="185">
        <v>2830931.98</v>
      </c>
      <c r="N4" s="185">
        <v>3451887.61</v>
      </c>
      <c r="AA4" s="185">
        <v>26139155.879999999</v>
      </c>
    </row>
    <row r="5" spans="1:27" x14ac:dyDescent="0.2">
      <c r="A5" s="184" t="s">
        <v>325</v>
      </c>
      <c r="B5" s="184" t="s">
        <v>20</v>
      </c>
      <c r="F5" s="185">
        <v>1994838.53</v>
      </c>
      <c r="G5" s="185">
        <v>2675391.52</v>
      </c>
      <c r="H5" s="185">
        <v>2348412.39</v>
      </c>
      <c r="I5" s="185">
        <v>2831241.89</v>
      </c>
      <c r="J5" s="185">
        <v>3324997.63</v>
      </c>
      <c r="K5" s="185">
        <v>3832195.41</v>
      </c>
      <c r="L5" s="185">
        <v>2849258.92</v>
      </c>
      <c r="M5" s="185">
        <v>2830931.98</v>
      </c>
      <c r="N5" s="185">
        <v>3451887.61</v>
      </c>
      <c r="AA5" s="185">
        <v>26139155.879999999</v>
      </c>
    </row>
    <row r="6" spans="1:27" x14ac:dyDescent="0.2">
      <c r="A6" s="184" t="s">
        <v>326</v>
      </c>
      <c r="B6" s="184" t="s">
        <v>17</v>
      </c>
      <c r="R6" s="185">
        <v>-65500</v>
      </c>
      <c r="AA6" s="185">
        <v>-65500</v>
      </c>
    </row>
    <row r="7" spans="1:27" x14ac:dyDescent="0.2">
      <c r="A7" s="184" t="s">
        <v>326</v>
      </c>
      <c r="B7" s="184" t="s">
        <v>19</v>
      </c>
      <c r="R7" s="185">
        <v>-5895</v>
      </c>
      <c r="AA7" s="185">
        <v>-5895</v>
      </c>
    </row>
    <row r="8" spans="1:27" x14ac:dyDescent="0.2">
      <c r="A8" s="184" t="s">
        <v>326</v>
      </c>
      <c r="B8" s="184" t="s">
        <v>20</v>
      </c>
      <c r="R8" s="185">
        <v>-5895</v>
      </c>
      <c r="AA8" s="185">
        <v>-5895</v>
      </c>
    </row>
    <row r="9" spans="1:27" x14ac:dyDescent="0.2">
      <c r="A9" s="184" t="s">
        <v>263</v>
      </c>
      <c r="B9" s="184" t="s">
        <v>17</v>
      </c>
      <c r="L9" s="185">
        <v>448078.83</v>
      </c>
      <c r="AA9" s="185">
        <v>448078.83</v>
      </c>
    </row>
    <row r="10" spans="1:27" x14ac:dyDescent="0.2">
      <c r="A10" s="184" t="s">
        <v>263</v>
      </c>
      <c r="B10" s="184" t="s">
        <v>18</v>
      </c>
      <c r="L10" s="185">
        <v>123114.99</v>
      </c>
      <c r="AA10" s="185">
        <v>123114.99</v>
      </c>
    </row>
    <row r="11" spans="1:27" x14ac:dyDescent="0.2">
      <c r="A11" s="184" t="s">
        <v>333</v>
      </c>
      <c r="B11" s="184" t="s">
        <v>17</v>
      </c>
      <c r="R11" s="185">
        <v>65500</v>
      </c>
      <c r="AA11" s="185">
        <v>65500</v>
      </c>
    </row>
    <row r="12" spans="1:27" x14ac:dyDescent="0.2">
      <c r="A12" s="184" t="s">
        <v>333</v>
      </c>
      <c r="B12" s="184" t="s">
        <v>18</v>
      </c>
      <c r="R12" s="185">
        <v>11790</v>
      </c>
      <c r="AA12" s="185">
        <v>11790</v>
      </c>
    </row>
    <row r="13" spans="1:27" x14ac:dyDescent="0.2">
      <c r="A13" s="184" t="s">
        <v>262</v>
      </c>
      <c r="B13" s="184" t="s">
        <v>17</v>
      </c>
      <c r="H13" s="185">
        <v>34125</v>
      </c>
      <c r="I13" s="185">
        <v>1898404.9</v>
      </c>
      <c r="L13" s="185">
        <v>217500</v>
      </c>
      <c r="M13" s="185">
        <v>696026.8</v>
      </c>
      <c r="N13" s="185">
        <v>33348</v>
      </c>
      <c r="AA13" s="185">
        <v>2879404.7</v>
      </c>
    </row>
    <row r="14" spans="1:27" x14ac:dyDescent="0.2">
      <c r="A14" s="184" t="s">
        <v>329</v>
      </c>
      <c r="B14" s="184" t="s">
        <v>17</v>
      </c>
      <c r="G14" s="185">
        <v>632129.1</v>
      </c>
      <c r="H14" s="185">
        <v>124974</v>
      </c>
      <c r="I14" s="185">
        <v>4586007</v>
      </c>
      <c r="J14" s="185">
        <v>1332177</v>
      </c>
      <c r="K14" s="185">
        <v>2742322.51</v>
      </c>
      <c r="L14" s="185">
        <v>851352.92</v>
      </c>
      <c r="M14" s="185">
        <v>832257</v>
      </c>
      <c r="N14" s="185">
        <v>186667.7</v>
      </c>
      <c r="AA14" s="185">
        <v>11287887.23</v>
      </c>
    </row>
    <row r="15" spans="1:27" x14ac:dyDescent="0.2">
      <c r="A15" s="184" t="s">
        <v>329</v>
      </c>
      <c r="B15" s="184" t="s">
        <v>18</v>
      </c>
      <c r="J15" s="185">
        <v>67054.960000000006</v>
      </c>
      <c r="M15" s="185">
        <v>50568</v>
      </c>
      <c r="AA15" s="185">
        <v>117622.96</v>
      </c>
    </row>
    <row r="16" spans="1:27" x14ac:dyDescent="0.2">
      <c r="A16" s="184" t="s">
        <v>329</v>
      </c>
      <c r="B16" s="184" t="s">
        <v>19</v>
      </c>
      <c r="G16" s="185">
        <v>88482.82</v>
      </c>
      <c r="H16" s="185">
        <v>15068.26</v>
      </c>
      <c r="I16" s="185">
        <v>631530.68000000005</v>
      </c>
      <c r="J16" s="185">
        <v>152679.9</v>
      </c>
      <c r="K16" s="185">
        <v>330175.15000000002</v>
      </c>
      <c r="L16" s="185">
        <v>117998.73</v>
      </c>
      <c r="M16" s="185">
        <v>83204.73</v>
      </c>
      <c r="N16" s="185">
        <v>23282.34</v>
      </c>
      <c r="AA16" s="185">
        <v>1442422.61</v>
      </c>
    </row>
    <row r="17" spans="1:27" x14ac:dyDescent="0.2">
      <c r="A17" s="184" t="s">
        <v>329</v>
      </c>
      <c r="B17" s="184" t="s">
        <v>20</v>
      </c>
      <c r="G17" s="185">
        <v>88482.82</v>
      </c>
      <c r="H17" s="185">
        <v>15068.26</v>
      </c>
      <c r="I17" s="185">
        <v>631530.68000000005</v>
      </c>
      <c r="J17" s="185">
        <v>152679.9</v>
      </c>
      <c r="K17" s="185">
        <v>330175.15000000002</v>
      </c>
      <c r="L17" s="185">
        <v>117998.73</v>
      </c>
      <c r="M17" s="185">
        <v>83204.73</v>
      </c>
      <c r="N17" s="185">
        <v>23282.34</v>
      </c>
      <c r="AA17" s="185">
        <v>1442422.61</v>
      </c>
    </row>
    <row r="18" spans="1:27" x14ac:dyDescent="0.2">
      <c r="A18" s="184" t="s">
        <v>32</v>
      </c>
      <c r="B18" s="184" t="s">
        <v>17</v>
      </c>
      <c r="F18" s="185">
        <v>552000</v>
      </c>
      <c r="AA18" s="185">
        <v>552000</v>
      </c>
    </row>
    <row r="19" spans="1:27" x14ac:dyDescent="0.2">
      <c r="A19" s="184" t="s">
        <v>413</v>
      </c>
      <c r="B19" s="184" t="s">
        <v>305</v>
      </c>
      <c r="H19" s="185">
        <v>1104000</v>
      </c>
      <c r="AA19" s="185">
        <v>1104000</v>
      </c>
    </row>
    <row r="20" spans="1:27" x14ac:dyDescent="0.2">
      <c r="A20" s="184" t="s">
        <v>307</v>
      </c>
      <c r="B20" s="184" t="s">
        <v>17</v>
      </c>
      <c r="F20" s="185">
        <v>2436.8200000000002</v>
      </c>
      <c r="G20" s="185">
        <v>25021.38</v>
      </c>
      <c r="H20" s="185">
        <v>717096</v>
      </c>
      <c r="I20" s="185">
        <v>676798</v>
      </c>
      <c r="J20" s="185">
        <v>1703892</v>
      </c>
      <c r="K20" s="185">
        <v>8030419</v>
      </c>
      <c r="M20" s="185">
        <v>646701</v>
      </c>
      <c r="AA20" s="185">
        <v>11802364.199999999</v>
      </c>
    </row>
    <row r="21" spans="1:27" x14ac:dyDescent="0.2">
      <c r="A21" s="184" t="s">
        <v>307</v>
      </c>
      <c r="B21" s="184" t="s">
        <v>19</v>
      </c>
      <c r="F21" s="185">
        <v>341.15</v>
      </c>
      <c r="G21" s="185">
        <v>3502.99</v>
      </c>
      <c r="H21" s="185">
        <v>100393.44</v>
      </c>
      <c r="I21" s="185">
        <v>94751.72</v>
      </c>
      <c r="J21" s="185">
        <v>238544.88</v>
      </c>
      <c r="K21" s="185">
        <v>1124258.6599999999</v>
      </c>
      <c r="M21" s="185">
        <v>58203.09</v>
      </c>
      <c r="AA21" s="185">
        <v>1619995.93</v>
      </c>
    </row>
    <row r="22" spans="1:27" x14ac:dyDescent="0.2">
      <c r="A22" s="184" t="s">
        <v>307</v>
      </c>
      <c r="B22" s="184" t="s">
        <v>20</v>
      </c>
      <c r="F22" s="185">
        <v>341.15</v>
      </c>
      <c r="G22" s="185">
        <v>3502.99</v>
      </c>
      <c r="H22" s="185">
        <v>100393.44</v>
      </c>
      <c r="I22" s="185">
        <v>94751.72</v>
      </c>
      <c r="J22" s="185">
        <v>238544.88</v>
      </c>
      <c r="K22" s="185">
        <v>1124258.6599999999</v>
      </c>
      <c r="M22" s="185">
        <v>58203.09</v>
      </c>
      <c r="AA22" s="185">
        <v>1619995.93</v>
      </c>
    </row>
    <row r="23" spans="1:27" x14ac:dyDescent="0.2">
      <c r="A23" s="184" t="s">
        <v>33</v>
      </c>
      <c r="B23" s="184" t="s">
        <v>17</v>
      </c>
      <c r="H23" s="185">
        <v>1283250</v>
      </c>
      <c r="J23" s="185">
        <v>799662</v>
      </c>
      <c r="K23" s="185">
        <v>459606.19</v>
      </c>
      <c r="L23" s="185">
        <v>1149764.3799999999</v>
      </c>
      <c r="N23" s="185">
        <v>61898</v>
      </c>
      <c r="AA23" s="185">
        <v>3754180.57</v>
      </c>
    </row>
    <row r="24" spans="1:27" x14ac:dyDescent="0.2">
      <c r="A24" s="184" t="s">
        <v>33</v>
      </c>
      <c r="B24" s="184" t="s">
        <v>18</v>
      </c>
      <c r="K24" s="185">
        <v>8652.02</v>
      </c>
      <c r="AA24" s="185">
        <v>8652.02</v>
      </c>
    </row>
    <row r="25" spans="1:27" x14ac:dyDescent="0.2">
      <c r="A25" s="184" t="s">
        <v>33</v>
      </c>
      <c r="B25" s="184" t="s">
        <v>19</v>
      </c>
      <c r="H25" s="185">
        <v>115492.5</v>
      </c>
      <c r="J25" s="185">
        <v>110015.98</v>
      </c>
      <c r="K25" s="185">
        <v>38422.85</v>
      </c>
      <c r="L25" s="185">
        <v>154211.74</v>
      </c>
      <c r="N25" s="185">
        <v>5584.47</v>
      </c>
      <c r="AA25" s="185">
        <v>423727.54</v>
      </c>
    </row>
    <row r="26" spans="1:27" x14ac:dyDescent="0.2">
      <c r="A26" s="184" t="s">
        <v>33</v>
      </c>
      <c r="B26" s="184" t="s">
        <v>20</v>
      </c>
      <c r="H26" s="185">
        <v>115492.5</v>
      </c>
      <c r="J26" s="185">
        <v>110015.98</v>
      </c>
      <c r="K26" s="185">
        <v>38422.85</v>
      </c>
      <c r="L26" s="185">
        <v>154211.74</v>
      </c>
      <c r="N26" s="185">
        <v>5584.47</v>
      </c>
      <c r="AA26" s="185">
        <v>423727.54</v>
      </c>
    </row>
    <row r="27" spans="1:27" x14ac:dyDescent="0.2">
      <c r="A27" s="184" t="s">
        <v>332</v>
      </c>
      <c r="B27" s="184" t="s">
        <v>17</v>
      </c>
      <c r="G27" s="185">
        <v>6954.4</v>
      </c>
      <c r="H27" s="185">
        <v>90473</v>
      </c>
      <c r="I27" s="185">
        <v>185646</v>
      </c>
      <c r="J27" s="185">
        <v>2085600</v>
      </c>
      <c r="K27" s="185">
        <v>6262463</v>
      </c>
      <c r="L27" s="185">
        <v>210771</v>
      </c>
      <c r="M27" s="185">
        <v>474952</v>
      </c>
      <c r="N27" s="185">
        <v>253909</v>
      </c>
      <c r="AA27" s="185">
        <v>9570768.4000000004</v>
      </c>
    </row>
    <row r="28" spans="1:27" x14ac:dyDescent="0.2">
      <c r="A28" s="184" t="s">
        <v>332</v>
      </c>
      <c r="B28" s="184" t="s">
        <v>19</v>
      </c>
      <c r="G28" s="185">
        <v>973.62</v>
      </c>
      <c r="H28" s="185">
        <v>12666.22</v>
      </c>
      <c r="I28" s="185">
        <v>25990.44</v>
      </c>
      <c r="J28" s="185">
        <v>291984</v>
      </c>
      <c r="K28" s="185">
        <v>876744.82</v>
      </c>
      <c r="L28" s="185">
        <v>29507.94</v>
      </c>
      <c r="M28" s="185">
        <v>66493.279999999999</v>
      </c>
      <c r="N28" s="185">
        <v>35547.26</v>
      </c>
      <c r="AA28" s="185">
        <v>1339907.58</v>
      </c>
    </row>
    <row r="29" spans="1:27" x14ac:dyDescent="0.2">
      <c r="A29" s="184" t="s">
        <v>332</v>
      </c>
      <c r="B29" s="184" t="s">
        <v>20</v>
      </c>
      <c r="G29" s="185">
        <v>973.62</v>
      </c>
      <c r="H29" s="185">
        <v>12666.22</v>
      </c>
      <c r="I29" s="185">
        <v>25990.44</v>
      </c>
      <c r="J29" s="185">
        <v>291984</v>
      </c>
      <c r="K29" s="185">
        <v>876744.82</v>
      </c>
      <c r="L29" s="185">
        <v>29507.94</v>
      </c>
      <c r="M29" s="185">
        <v>66493.279999999999</v>
      </c>
      <c r="N29" s="185">
        <v>35547.26</v>
      </c>
      <c r="AA29" s="185">
        <v>1339907.58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4"/>
  <sheetViews>
    <sheetView workbookViewId="0">
      <pane xSplit="1" ySplit="5" topLeftCell="B113" activePane="bottomRight" state="frozen"/>
      <selection pane="topRight" activeCell="B1" sqref="B1"/>
      <selection pane="bottomLeft" activeCell="A6" sqref="A6"/>
      <selection pane="bottomRight" activeCell="D116" sqref="D116"/>
    </sheetView>
  </sheetViews>
  <sheetFormatPr defaultRowHeight="15" x14ac:dyDescent="0.3"/>
  <cols>
    <col min="1" max="1" width="57.85546875" style="5" bestFit="1" customWidth="1"/>
    <col min="2" max="2" width="13.7109375" style="5" bestFit="1" customWidth="1"/>
    <col min="3" max="10" width="13.7109375" style="103" bestFit="1" customWidth="1"/>
    <col min="11" max="11" width="14.7109375" style="106" bestFit="1" customWidth="1"/>
    <col min="12" max="16384" width="9.140625" style="5"/>
  </cols>
  <sheetData>
    <row r="1" spans="1:11" x14ac:dyDescent="0.3">
      <c r="A1" s="180" t="str">
        <f>'Annexure-1'!A1</f>
        <v/>
      </c>
    </row>
    <row r="2" spans="1:11" x14ac:dyDescent="0.3">
      <c r="A2" s="180" t="str">
        <f>'Annexure-1'!A2</f>
        <v>GST Audit Period: Jul-17 to Mar-18</v>
      </c>
    </row>
    <row r="3" spans="1:11" x14ac:dyDescent="0.3">
      <c r="A3" s="180" t="s">
        <v>301</v>
      </c>
    </row>
    <row r="4" spans="1:11" ht="15.75" thickBot="1" x14ac:dyDescent="0.35"/>
    <row r="5" spans="1:11" s="14" customFormat="1" ht="15.75" thickBot="1" x14ac:dyDescent="0.3">
      <c r="A5" s="231" t="s">
        <v>0</v>
      </c>
      <c r="B5" s="232">
        <v>42917</v>
      </c>
      <c r="C5" s="232">
        <v>42948</v>
      </c>
      <c r="D5" s="232">
        <v>42979</v>
      </c>
      <c r="E5" s="232">
        <v>43009</v>
      </c>
      <c r="F5" s="232">
        <v>43040</v>
      </c>
      <c r="G5" s="232">
        <v>43070</v>
      </c>
      <c r="H5" s="232">
        <v>43101</v>
      </c>
      <c r="I5" s="232">
        <v>43132</v>
      </c>
      <c r="J5" s="232">
        <v>43160</v>
      </c>
      <c r="K5" s="236" t="s">
        <v>11</v>
      </c>
    </row>
    <row r="6" spans="1:11" s="14" customFormat="1" x14ac:dyDescent="0.3">
      <c r="A6" s="123" t="s">
        <v>12</v>
      </c>
      <c r="B6" s="124"/>
      <c r="C6" s="124"/>
      <c r="D6" s="124"/>
      <c r="E6" s="124"/>
      <c r="F6" s="124"/>
      <c r="G6" s="124"/>
      <c r="H6" s="124"/>
      <c r="I6" s="124"/>
      <c r="J6" s="125"/>
      <c r="K6" s="126"/>
    </row>
    <row r="7" spans="1:11" s="14" customFormat="1" x14ac:dyDescent="0.3">
      <c r="A7" s="115" t="s">
        <v>13</v>
      </c>
      <c r="B7" s="26">
        <f>'GSTR-3B Paste Data'!F3</f>
        <v>4213458</v>
      </c>
      <c r="C7" s="26">
        <f>'GSTR-3B Paste Data'!G3</f>
        <v>5870014</v>
      </c>
      <c r="D7" s="26">
        <f>'GSTR-3B Paste Data'!H3</f>
        <v>4842257</v>
      </c>
      <c r="E7" s="26">
        <f>'GSTR-3B Paste Data'!I3</f>
        <v>7287570</v>
      </c>
      <c r="F7" s="26">
        <f>'GSTR-3B Paste Data'!J3</f>
        <v>6858015</v>
      </c>
      <c r="G7" s="26">
        <f>'GSTR-3B Paste Data'!K3</f>
        <v>8851581</v>
      </c>
      <c r="H7" s="26">
        <f>'GSTR-3B Paste Data'!L3</f>
        <v>5965678</v>
      </c>
      <c r="I7" s="26">
        <f>'GSTR-3B Paste Data'!M3</f>
        <v>6236112</v>
      </c>
      <c r="J7" s="103">
        <f>'GSTR-3B Paste Data'!N3</f>
        <v>7185312</v>
      </c>
      <c r="K7" s="233">
        <f>SUM(B7:J7)</f>
        <v>57309997</v>
      </c>
    </row>
    <row r="8" spans="1:11" s="14" customFormat="1" x14ac:dyDescent="0.3">
      <c r="A8" s="115" t="s">
        <v>14</v>
      </c>
      <c r="B8" s="26">
        <f>'GSTR-3B Paste Data'!F4</f>
        <v>1950519</v>
      </c>
      <c r="C8" s="26">
        <f>'GSTR-3B Paste Data'!G4</f>
        <v>4901777</v>
      </c>
      <c r="D8" s="26">
        <f>'GSTR-3B Paste Data'!H4</f>
        <v>5541255</v>
      </c>
      <c r="E8" s="26">
        <f>'GSTR-3B Paste Data'!I4</f>
        <v>5558749</v>
      </c>
      <c r="F8" s="26">
        <f>'GSTR-3B Paste Data'!J4</f>
        <v>5642526</v>
      </c>
      <c r="G8" s="26">
        <f>'GSTR-3B Paste Data'!K4</f>
        <v>5739363</v>
      </c>
      <c r="H8" s="26">
        <f>'GSTR-3B Paste Data'!L4</f>
        <v>4815104</v>
      </c>
      <c r="I8" s="26">
        <f>'GSTR-3B Paste Data'!M4</f>
        <v>4559061</v>
      </c>
      <c r="J8" s="103">
        <f>'GSTR-3B Paste Data'!N4</f>
        <v>5942913</v>
      </c>
      <c r="K8" s="233">
        <f>SUM(B8:J8)</f>
        <v>44651267</v>
      </c>
    </row>
    <row r="9" spans="1:11" s="14" customFormat="1" x14ac:dyDescent="0.3">
      <c r="A9" s="115" t="s">
        <v>15</v>
      </c>
      <c r="B9" s="26">
        <f>'GSTR-3B Paste Data'!F5</f>
        <v>1950519</v>
      </c>
      <c r="C9" s="26">
        <f>'GSTR-3B Paste Data'!G5</f>
        <v>4901777</v>
      </c>
      <c r="D9" s="26">
        <f>'GSTR-3B Paste Data'!H5</f>
        <v>4775907</v>
      </c>
      <c r="E9" s="26">
        <f>'GSTR-3B Paste Data'!I5</f>
        <v>7225244</v>
      </c>
      <c r="F9" s="26">
        <f>'GSTR-3B Paste Data'!J5</f>
        <v>6844389</v>
      </c>
      <c r="G9" s="26">
        <f>'GSTR-3B Paste Data'!K5</f>
        <v>6704967</v>
      </c>
      <c r="H9" s="26">
        <f>'GSTR-3B Paste Data'!L5</f>
        <v>4815104</v>
      </c>
      <c r="I9" s="26">
        <f>'GSTR-3B Paste Data'!M5</f>
        <v>4559061</v>
      </c>
      <c r="J9" s="103">
        <f>'GSTR-3B Paste Data'!N5</f>
        <v>5942913</v>
      </c>
      <c r="K9" s="233">
        <f>SUM(B9:J9)</f>
        <v>47719881</v>
      </c>
    </row>
    <row r="10" spans="1:11" s="14" customFormat="1" ht="15.75" thickBot="1" x14ac:dyDescent="0.35">
      <c r="A10" s="119" t="s">
        <v>16</v>
      </c>
      <c r="B10" s="120">
        <f>'GSTR-3B Paste Data'!F6</f>
        <v>2262939</v>
      </c>
      <c r="C10" s="120">
        <f>'GSTR-3B Paste Data'!G6</f>
        <v>968237</v>
      </c>
      <c r="D10" s="120">
        <f>'GSTR-3B Paste Data'!H6</f>
        <v>66350</v>
      </c>
      <c r="E10" s="120">
        <f>'GSTR-3B Paste Data'!I6</f>
        <v>62326</v>
      </c>
      <c r="F10" s="120">
        <f>'GSTR-3B Paste Data'!J6</f>
        <v>13626</v>
      </c>
      <c r="G10" s="120">
        <f>'GSTR-3B Paste Data'!K6</f>
        <v>2146614</v>
      </c>
      <c r="H10" s="120">
        <f>'GSTR-3B Paste Data'!L6</f>
        <v>1150574</v>
      </c>
      <c r="I10" s="120">
        <f>'GSTR-3B Paste Data'!M6</f>
        <v>1677051</v>
      </c>
      <c r="J10" s="121">
        <f>'GSTR-3B Paste Data'!N6</f>
        <v>1242399</v>
      </c>
      <c r="K10" s="234">
        <f>SUM(B10:J10)</f>
        <v>9590116</v>
      </c>
    </row>
    <row r="11" spans="1:11" ht="15.75" thickBot="1" x14ac:dyDescent="0.35"/>
    <row r="12" spans="1:11" s="14" customFormat="1" ht="30" x14ac:dyDescent="0.3">
      <c r="A12" s="127" t="s">
        <v>264</v>
      </c>
      <c r="B12" s="128">
        <v>42917</v>
      </c>
      <c r="C12" s="128">
        <v>42948</v>
      </c>
      <c r="D12" s="128">
        <v>42979</v>
      </c>
      <c r="E12" s="128">
        <v>43009</v>
      </c>
      <c r="F12" s="128">
        <v>43040</v>
      </c>
      <c r="G12" s="128">
        <v>43070</v>
      </c>
      <c r="H12" s="128">
        <v>43101</v>
      </c>
      <c r="I12" s="128">
        <v>43132</v>
      </c>
      <c r="J12" s="128">
        <v>43160</v>
      </c>
      <c r="K12" s="237" t="s">
        <v>11</v>
      </c>
    </row>
    <row r="13" spans="1:11" ht="30" x14ac:dyDescent="0.3">
      <c r="A13" s="129" t="s">
        <v>265</v>
      </c>
      <c r="B13" s="109"/>
      <c r="C13" s="109"/>
      <c r="D13" s="109"/>
      <c r="E13" s="109"/>
      <c r="F13" s="109"/>
      <c r="G13" s="109"/>
      <c r="H13" s="109"/>
      <c r="I13" s="109"/>
      <c r="J13" s="109"/>
      <c r="K13" s="238"/>
    </row>
    <row r="14" spans="1:11" s="27" customFormat="1" x14ac:dyDescent="0.3">
      <c r="A14" s="115" t="s">
        <v>17</v>
      </c>
      <c r="B14" s="159">
        <f>SUMIFS('GSTR-3B Paste Data'!F:F,'GSTR-3B Paste Data'!$B:$B,$A14,'GSTR-3B Paste Data'!$A:$A,"Outward taxable supplies (excluding zero rated)")</f>
        <v>17135178</v>
      </c>
      <c r="C14" s="159">
        <f>SUMIFS('GSTR-3B Paste Data'!G:G,'GSTR-3B Paste Data'!$B:$B,$A14,'GSTR-3B Paste Data'!$A:$A,"Outward taxable supplies (excluding zero rated)")</f>
        <v>24531966</v>
      </c>
      <c r="D14" s="159">
        <f>SUMIFS('GSTR-3B Paste Data'!H:H,'GSTR-3B Paste Data'!$B:$B,$A14,'GSTR-3B Paste Data'!$A:$A,"Outward taxable supplies (excluding zero rated)")</f>
        <v>19654937</v>
      </c>
      <c r="E14" s="159">
        <f>SUMIFS('GSTR-3B Paste Data'!I:I,'GSTR-3B Paste Data'!$B:$B,$A14,'GSTR-3B Paste Data'!$A:$A,"Outward taxable supplies (excluding zero rated)")</f>
        <v>30140517</v>
      </c>
      <c r="F14" s="159">
        <f>SUMIFS('GSTR-3B Paste Data'!J:J,'GSTR-3B Paste Data'!$B:$B,$A14,'GSTR-3B Paste Data'!$A:$A,"Outward taxable supplies (excluding zero rated)")</f>
        <v>27781471</v>
      </c>
      <c r="G14" s="159">
        <f>SUMIFS('GSTR-3B Paste Data'!K:K,'GSTR-3B Paste Data'!$B:$B,$A14,'GSTR-3B Paste Data'!$A:$A,"Outward taxable supplies (excluding zero rated)")</f>
        <v>36034876</v>
      </c>
      <c r="H14" s="159">
        <f>SUMIFS('GSTR-3B Paste Data'!L:L,'GSTR-3B Paste Data'!$B:$B,$A14,'GSTR-3B Paste Data'!$A:$A,"Outward taxable supplies (excluding zero rated)")</f>
        <v>24683879</v>
      </c>
      <c r="I14" s="159">
        <f>SUMIFS('GSTR-3B Paste Data'!M:M,'GSTR-3B Paste Data'!$B:$B,$A14,'GSTR-3B Paste Data'!$A:$A,"Outward taxable supplies (excluding zero rated)")</f>
        <v>27349032</v>
      </c>
      <c r="J14" s="159">
        <f>SUMIFS('GSTR-3B Paste Data'!N:N,'GSTR-3B Paste Data'!$B:$B,$A14,'GSTR-3B Paste Data'!$A:$A,"Outward taxable supplies (excluding zero rated)")</f>
        <v>29272984</v>
      </c>
      <c r="K14" s="130">
        <f>SUM(B14:J14)</f>
        <v>236584840</v>
      </c>
    </row>
    <row r="15" spans="1:11" s="14" customFormat="1" x14ac:dyDescent="0.3">
      <c r="A15" s="115" t="s">
        <v>18</v>
      </c>
      <c r="B15" s="26">
        <f>SUMIFS('GSTR-3B Paste Data'!F:F,'GSTR-3B Paste Data'!$B:$B,$A15,'GSTR-3B Paste Data'!$A:$A,"Outward taxable supplies (excluding zero rated)")</f>
        <v>223098</v>
      </c>
      <c r="C15" s="26">
        <f>SUMIFS('GSTR-3B Paste Data'!G:G,'GSTR-3B Paste Data'!$B:$B,$A15,'GSTR-3B Paste Data'!$A:$A,"Outward taxable supplies (excluding zero rated)")</f>
        <v>337206</v>
      </c>
      <c r="D15" s="26">
        <f>SUMIFS('GSTR-3B Paste Data'!H:H,'GSTR-3B Paste Data'!$B:$B,$A15,'GSTR-3B Paste Data'!$A:$A,"Outward taxable supplies (excluding zero rated)")</f>
        <v>104477</v>
      </c>
      <c r="E15" s="26">
        <f>SUMIFS('GSTR-3B Paste Data'!I:I,'GSTR-3B Paste Data'!$B:$B,$A15,'GSTR-3B Paste Data'!$A:$A,"Outward taxable supplies (excluding zero rated)")</f>
        <v>162176</v>
      </c>
      <c r="F15" s="26">
        <f>SUMIFS('GSTR-3B Paste Data'!J:J,'GSTR-3B Paste Data'!$B:$B,$A15,'GSTR-3B Paste Data'!$A:$A,"Outward taxable supplies (excluding zero rated)")</f>
        <v>215943</v>
      </c>
      <c r="G15" s="26">
        <f>SUMIFS('GSTR-3B Paste Data'!K:K,'GSTR-3B Paste Data'!$B:$B,$A15,'GSTR-3B Paste Data'!$A:$A,"Outward taxable supplies (excluding zero rated)")</f>
        <v>86357</v>
      </c>
      <c r="H15" s="26">
        <f>SUMIFS('GSTR-3B Paste Data'!L:L,'GSTR-3B Paste Data'!$B:$B,$A15,'GSTR-3B Paste Data'!$A:$A,"Outward taxable supplies (excluding zero rated)")</f>
        <v>244694</v>
      </c>
      <c r="I15" s="26">
        <f>SUMIFS('GSTR-3B Paste Data'!M:M,'GSTR-3B Paste Data'!$B:$B,$A15,'GSTR-3B Paste Data'!$A:$A,"Outward taxable supplies (excluding zero rated)")</f>
        <v>424418</v>
      </c>
      <c r="J15" s="103">
        <f>SUMIFS('GSTR-3B Paste Data'!N:N,'GSTR-3B Paste Data'!$B:$B,$A15,'GSTR-3B Paste Data'!$A:$A,"Outward taxable supplies (excluding zero rated)")</f>
        <v>274332</v>
      </c>
      <c r="K15" s="239">
        <f>SUM(B15:J15)</f>
        <v>2072701</v>
      </c>
    </row>
    <row r="16" spans="1:11" s="14" customFormat="1" x14ac:dyDescent="0.3">
      <c r="A16" s="115" t="s">
        <v>19</v>
      </c>
      <c r="B16" s="26">
        <f>SUMIFS('GSTR-3B Paste Data'!F:F,'GSTR-3B Paste Data'!$B:$B,$A16,'GSTR-3B Paste Data'!$A:$A,"Outward taxable supplies (excluding zero rated)")</f>
        <v>1995180</v>
      </c>
      <c r="C16" s="26">
        <f>SUMIFS('GSTR-3B Paste Data'!G:G,'GSTR-3B Paste Data'!$B:$B,$A16,'GSTR-3B Paste Data'!$A:$A,"Outward taxable supplies (excluding zero rated)")</f>
        <v>2766404</v>
      </c>
      <c r="D16" s="26">
        <f>SUMIFS('GSTR-3B Paste Data'!H:H,'GSTR-3B Paste Data'!$B:$B,$A16,'GSTR-3B Paste Data'!$A:$A,"Outward taxable supplies (excluding zero rated)")</f>
        <v>2335715</v>
      </c>
      <c r="E16" s="26">
        <f>SUMIFS('GSTR-3B Paste Data'!I:I,'GSTR-3B Paste Data'!$B:$B,$A16,'GSTR-3B Paste Data'!$A:$A,"Outward taxable supplies (excluding zero rated)")</f>
        <v>3531534</v>
      </c>
      <c r="F16" s="26">
        <f>SUMIFS('GSTR-3B Paste Data'!J:J,'GSTR-3B Paste Data'!$B:$B,$A16,'GSTR-3B Paste Data'!$A:$A,"Outward taxable supplies (excluding zero rated)")</f>
        <v>3314223</v>
      </c>
      <c r="G16" s="26">
        <f>SUMIFS('GSTR-3B Paste Data'!K:K,'GSTR-3B Paste Data'!$B:$B,$A16,'GSTR-3B Paste Data'!$A:$A,"Outward taxable supplies (excluding zero rated)")</f>
        <v>4371461</v>
      </c>
      <c r="H16" s="26">
        <f>SUMIFS('GSTR-3B Paste Data'!L:L,'GSTR-3B Paste Data'!$B:$B,$A16,'GSTR-3B Paste Data'!$A:$A,"Outward taxable supplies (excluding zero rated)")</f>
        <v>2845096</v>
      </c>
      <c r="I16" s="26">
        <f>SUMIFS('GSTR-3B Paste Data'!M:M,'GSTR-3B Paste Data'!$B:$B,$A16,'GSTR-3B Paste Data'!$A:$A,"Outward taxable supplies (excluding zero rated)")</f>
        <v>2905847</v>
      </c>
      <c r="J16" s="103">
        <f>SUMIFS('GSTR-3B Paste Data'!N:N,'GSTR-3B Paste Data'!$B:$B,$A16,'GSTR-3B Paste Data'!$A:$A,"Outward taxable supplies (excluding zero rated)")</f>
        <v>3434038</v>
      </c>
      <c r="K16" s="239">
        <f>SUM(B16:J16)</f>
        <v>27499498</v>
      </c>
    </row>
    <row r="17" spans="1:12" s="14" customFormat="1" x14ac:dyDescent="0.3">
      <c r="A17" s="115" t="s">
        <v>20</v>
      </c>
      <c r="B17" s="26">
        <f>SUMIFS('GSTR-3B Paste Data'!F:F,'GSTR-3B Paste Data'!$B:$B,$A17,'GSTR-3B Paste Data'!$A:$A,"Outward taxable supplies (excluding zero rated)")</f>
        <v>1995180</v>
      </c>
      <c r="C17" s="26">
        <f>SUMIFS('GSTR-3B Paste Data'!G:G,'GSTR-3B Paste Data'!$B:$B,$A17,'GSTR-3B Paste Data'!$A:$A,"Outward taxable supplies (excluding zero rated)")</f>
        <v>2766404</v>
      </c>
      <c r="D17" s="26">
        <f>SUMIFS('GSTR-3B Paste Data'!H:H,'GSTR-3B Paste Data'!$B:$B,$A17,'GSTR-3B Paste Data'!$A:$A,"Outward taxable supplies (excluding zero rated)")</f>
        <v>2335715</v>
      </c>
      <c r="E17" s="26">
        <f>SUMIFS('GSTR-3B Paste Data'!I:I,'GSTR-3B Paste Data'!$B:$B,$A17,'GSTR-3B Paste Data'!$A:$A,"Outward taxable supplies (excluding zero rated)")</f>
        <v>3531534</v>
      </c>
      <c r="F17" s="26">
        <f>SUMIFS('GSTR-3B Paste Data'!J:J,'GSTR-3B Paste Data'!$B:$B,$A17,'GSTR-3B Paste Data'!$A:$A,"Outward taxable supplies (excluding zero rated)")</f>
        <v>3314223</v>
      </c>
      <c r="G17" s="26">
        <f>SUMIFS('GSTR-3B Paste Data'!K:K,'GSTR-3B Paste Data'!$B:$B,$A17,'GSTR-3B Paste Data'!$A:$A,"Outward taxable supplies (excluding zero rated)")</f>
        <v>4371461</v>
      </c>
      <c r="H17" s="26">
        <f>SUMIFS('GSTR-3B Paste Data'!L:L,'GSTR-3B Paste Data'!$B:$B,$A17,'GSTR-3B Paste Data'!$A:$A,"Outward taxable supplies (excluding zero rated)")</f>
        <v>2845096</v>
      </c>
      <c r="I17" s="26">
        <f>SUMIFS('GSTR-3B Paste Data'!M:M,'GSTR-3B Paste Data'!$B:$B,$A17,'GSTR-3B Paste Data'!$A:$A,"Outward taxable supplies (excluding zero rated)")</f>
        <v>2905847</v>
      </c>
      <c r="J17" s="103">
        <f>SUMIFS('GSTR-3B Paste Data'!N:N,'GSTR-3B Paste Data'!$B:$B,$A17,'GSTR-3B Paste Data'!$A:$A,"Outward taxable supplies (excluding zero rated)")</f>
        <v>3434038</v>
      </c>
      <c r="K17" s="239">
        <f>SUM(B17:J17)</f>
        <v>27499498</v>
      </c>
    </row>
    <row r="18" spans="1:12" s="14" customFormat="1" x14ac:dyDescent="0.3">
      <c r="A18" s="115" t="s">
        <v>36</v>
      </c>
      <c r="B18" s="26">
        <f>SUMIFS('GSTR-3B Paste Data'!F:F,'GSTR-3B Paste Data'!$B:$B,$A18,'GSTR-3B Paste Data'!$A:$A,"Outward taxable supplies (excluding zero rated)")</f>
        <v>0</v>
      </c>
      <c r="C18" s="26">
        <f>SUMIFS('GSTR-3B Paste Data'!G:G,'GSTR-3B Paste Data'!$B:$B,$A18,'GSTR-3B Paste Data'!$A:$A,"Outward taxable supplies (excluding zero rated)")</f>
        <v>0</v>
      </c>
      <c r="D18" s="26">
        <f>SUMIFS('GSTR-3B Paste Data'!H:H,'GSTR-3B Paste Data'!$B:$B,$A18,'GSTR-3B Paste Data'!$A:$A,"Outward taxable supplies (excluding zero rated)")</f>
        <v>0</v>
      </c>
      <c r="E18" s="26">
        <f>SUMIFS('GSTR-3B Paste Data'!I:I,'GSTR-3B Paste Data'!$B:$B,$A18,'GSTR-3B Paste Data'!$A:$A,"Outward taxable supplies (excluding zero rated)")</f>
        <v>0</v>
      </c>
      <c r="F18" s="26">
        <f>SUMIFS('GSTR-3B Paste Data'!J:J,'GSTR-3B Paste Data'!$B:$B,$A18,'GSTR-3B Paste Data'!$A:$A,"Outward taxable supplies (excluding zero rated)")</f>
        <v>0</v>
      </c>
      <c r="G18" s="26">
        <f>SUMIFS('GSTR-3B Paste Data'!K:K,'GSTR-3B Paste Data'!$B:$B,$A18,'GSTR-3B Paste Data'!$A:$A,"Outward taxable supplies (excluding zero rated)")</f>
        <v>0</v>
      </c>
      <c r="H18" s="26">
        <f>SUMIFS('GSTR-3B Paste Data'!L:L,'GSTR-3B Paste Data'!$B:$B,$A18,'GSTR-3B Paste Data'!$A:$A,"Outward taxable supplies (excluding zero rated)")</f>
        <v>0</v>
      </c>
      <c r="I18" s="26">
        <f>SUMIFS('GSTR-3B Paste Data'!M:M,'GSTR-3B Paste Data'!$B:$B,$A18,'GSTR-3B Paste Data'!$A:$A,"Outward taxable supplies (excluding zero rated)")</f>
        <v>0</v>
      </c>
      <c r="J18" s="103">
        <f>SUMIFS('GSTR-3B Paste Data'!N:N,'GSTR-3B Paste Data'!$B:$B,$A18,'GSTR-3B Paste Data'!$A:$A,"Outward taxable supplies (excluding zero rated)")</f>
        <v>0</v>
      </c>
      <c r="K18" s="239">
        <f>SUM(B18:J18)</f>
        <v>0</v>
      </c>
    </row>
    <row r="19" spans="1:12" x14ac:dyDescent="0.3">
      <c r="A19" s="129" t="s">
        <v>266</v>
      </c>
      <c r="B19" s="109"/>
      <c r="C19" s="109"/>
      <c r="D19" s="109"/>
      <c r="E19" s="109"/>
      <c r="F19" s="109"/>
      <c r="G19" s="109"/>
      <c r="H19" s="109"/>
      <c r="I19" s="109"/>
      <c r="J19" s="109"/>
      <c r="K19" s="238"/>
    </row>
    <row r="20" spans="1:12" s="27" customFormat="1" x14ac:dyDescent="0.3">
      <c r="A20" s="131" t="s">
        <v>17</v>
      </c>
      <c r="B20" s="159">
        <f>SUMIFS('GSTR-3B Paste Data'!F:F,'GSTR-3B Paste Data'!$B:$B,$A20,'GSTR-3B Paste Data'!$A:$A,"Outward taxable supplies (zero rated)")</f>
        <v>552000</v>
      </c>
      <c r="C20" s="159">
        <f>SUMIFS('GSTR-3B Paste Data'!G:G,'GSTR-3B Paste Data'!$B:$B,$A20,'GSTR-3B Paste Data'!$A:$A,"Outward taxable supplies (zero rated)")</f>
        <v>0</v>
      </c>
      <c r="D20" s="159">
        <f>SUMIFS('GSTR-3B Paste Data'!H:H,'GSTR-3B Paste Data'!$B:$B,$A20,'GSTR-3B Paste Data'!$A:$A,"Outward taxable supplies (zero rated)")</f>
        <v>34125</v>
      </c>
      <c r="E20" s="159">
        <f>SUMIFS('GSTR-3B Paste Data'!I:I,'GSTR-3B Paste Data'!$B:$B,$A20,'GSTR-3B Paste Data'!$A:$A,"Outward taxable supplies (zero rated)")</f>
        <v>1898405</v>
      </c>
      <c r="F20" s="159">
        <f>SUMIFS('GSTR-3B Paste Data'!J:J,'GSTR-3B Paste Data'!$B:$B,$A20,'GSTR-3B Paste Data'!$A:$A,"Outward taxable supplies (zero rated)")</f>
        <v>673279</v>
      </c>
      <c r="G20" s="159">
        <f>SUMIFS('GSTR-3B Paste Data'!K:K,'GSTR-3B Paste Data'!$B:$B,$A20,'GSTR-3B Paste Data'!$A:$A,"Outward taxable supplies (zero rated)")</f>
        <v>0</v>
      </c>
      <c r="H20" s="159">
        <f>SUMIFS('GSTR-3B Paste Data'!L:L,'GSTR-3B Paste Data'!$B:$B,$A20,'GSTR-3B Paste Data'!$A:$A,"Outward taxable supplies (zero rated)")</f>
        <v>217500</v>
      </c>
      <c r="I20" s="159">
        <f>SUMIFS('GSTR-3B Paste Data'!M:M,'GSTR-3B Paste Data'!$B:$B,$A20,'GSTR-3B Paste Data'!$A:$A,"Outward taxable supplies (zero rated)")</f>
        <v>915927</v>
      </c>
      <c r="J20" s="159">
        <f>SUMIFS('GSTR-3B Paste Data'!N:N,'GSTR-3B Paste Data'!$B:$B,$A20,'GSTR-3B Paste Data'!$A:$A,"Outward taxable supplies (zero rated)")</f>
        <v>33348</v>
      </c>
      <c r="K20" s="130">
        <f>SUM(B20:J20)</f>
        <v>4324584</v>
      </c>
    </row>
    <row r="21" spans="1:12" s="14" customFormat="1" x14ac:dyDescent="0.3">
      <c r="A21" s="115" t="s">
        <v>18</v>
      </c>
      <c r="B21" s="26">
        <f>SUMIFS('GSTR-3B Paste Data'!F:F,'GSTR-3B Paste Data'!$B:$B,$A21,'GSTR-3B Paste Data'!$A:$A,"Outward taxable supplies (zero rated)")</f>
        <v>0</v>
      </c>
      <c r="C21" s="26">
        <f>SUMIFS('GSTR-3B Paste Data'!G:G,'GSTR-3B Paste Data'!$B:$B,$A21,'GSTR-3B Paste Data'!$A:$A,"Outward taxable supplies (zero rated)")</f>
        <v>0</v>
      </c>
      <c r="D21" s="26">
        <f>SUMIFS('GSTR-3B Paste Data'!H:H,'GSTR-3B Paste Data'!$B:$B,$A21,'GSTR-3B Paste Data'!$A:$A,"Outward taxable supplies (zero rated)")</f>
        <v>0</v>
      </c>
      <c r="E21" s="26">
        <f>SUMIFS('GSTR-3B Paste Data'!I:I,'GSTR-3B Paste Data'!$B:$B,$A21,'GSTR-3B Paste Data'!$A:$A,"Outward taxable supplies (zero rated)")</f>
        <v>0</v>
      </c>
      <c r="F21" s="26">
        <f>SUMIFS('GSTR-3B Paste Data'!J:J,'GSTR-3B Paste Data'!$B:$B,$A21,'GSTR-3B Paste Data'!$A:$A,"Outward taxable supplies (zero rated)")</f>
        <v>0</v>
      </c>
      <c r="G21" s="26">
        <f>SUMIFS('GSTR-3B Paste Data'!K:K,'GSTR-3B Paste Data'!$B:$B,$A21,'GSTR-3B Paste Data'!$A:$A,"Outward taxable supplies (zero rated)")</f>
        <v>0</v>
      </c>
      <c r="H21" s="26">
        <f>SUMIFS('GSTR-3B Paste Data'!L:L,'GSTR-3B Paste Data'!$B:$B,$A21,'GSTR-3B Paste Data'!$A:$A,"Outward taxable supplies (zero rated)")</f>
        <v>0</v>
      </c>
      <c r="I21" s="26">
        <f>SUMIFS('GSTR-3B Paste Data'!M:M,'GSTR-3B Paste Data'!$B:$B,$A21,'GSTR-3B Paste Data'!$A:$A,"Outward taxable supplies (zero rated)")</f>
        <v>0</v>
      </c>
      <c r="J21" s="103">
        <f>SUMIFS('GSTR-3B Paste Data'!N:N,'GSTR-3B Paste Data'!$B:$B,$A21,'GSTR-3B Paste Data'!$A:$A,"Outward taxable supplies (zero rated)")</f>
        <v>0</v>
      </c>
      <c r="K21" s="239">
        <f>SUM(B21:J21)</f>
        <v>0</v>
      </c>
    </row>
    <row r="22" spans="1:12" s="14" customFormat="1" x14ac:dyDescent="0.3">
      <c r="A22" s="115" t="s">
        <v>36</v>
      </c>
      <c r="B22" s="26">
        <f>SUMIFS('GSTR-3B Paste Data'!F:F,'GSTR-3B Paste Data'!$B:$B,$A22,'GSTR-3B Paste Data'!$A:$A,"Outward taxable supplies (zero rated)")</f>
        <v>0</v>
      </c>
      <c r="C22" s="26">
        <f>SUMIFS('GSTR-3B Paste Data'!G:G,'GSTR-3B Paste Data'!$B:$B,$A22,'GSTR-3B Paste Data'!$A:$A,"Outward taxable supplies (zero rated)")</f>
        <v>0</v>
      </c>
      <c r="D22" s="26">
        <f>SUMIFS('GSTR-3B Paste Data'!H:H,'GSTR-3B Paste Data'!$B:$B,$A22,'GSTR-3B Paste Data'!$A:$A,"Outward taxable supplies (zero rated)")</f>
        <v>0</v>
      </c>
      <c r="E22" s="26">
        <f>SUMIFS('GSTR-3B Paste Data'!I:I,'GSTR-3B Paste Data'!$B:$B,$A22,'GSTR-3B Paste Data'!$A:$A,"Outward taxable supplies (zero rated)")</f>
        <v>0</v>
      </c>
      <c r="F22" s="26">
        <f>SUMIFS('GSTR-3B Paste Data'!J:J,'GSTR-3B Paste Data'!$B:$B,$A22,'GSTR-3B Paste Data'!$A:$A,"Outward taxable supplies (zero rated)")</f>
        <v>0</v>
      </c>
      <c r="G22" s="26">
        <f>SUMIFS('GSTR-3B Paste Data'!K:K,'GSTR-3B Paste Data'!$B:$B,$A22,'GSTR-3B Paste Data'!$A:$A,"Outward taxable supplies (zero rated)")</f>
        <v>0</v>
      </c>
      <c r="H22" s="26">
        <f>SUMIFS('GSTR-3B Paste Data'!L:L,'GSTR-3B Paste Data'!$B:$B,$A22,'GSTR-3B Paste Data'!$A:$A,"Outward taxable supplies (zero rated)")</f>
        <v>0</v>
      </c>
      <c r="I22" s="26">
        <f>SUMIFS('GSTR-3B Paste Data'!M:M,'GSTR-3B Paste Data'!$B:$B,$A22,'GSTR-3B Paste Data'!$A:$A,"Outward taxable supplies (zero rated)")</f>
        <v>0</v>
      </c>
      <c r="J22" s="103">
        <f>SUMIFS('GSTR-3B Paste Data'!N:N,'GSTR-3B Paste Data'!$B:$B,$A22,'GSTR-3B Paste Data'!$A:$A,"Outward taxable supplies (zero rated)")</f>
        <v>0</v>
      </c>
      <c r="K22" s="239">
        <f>SUM(B22:J22)</f>
        <v>0</v>
      </c>
    </row>
    <row r="23" spans="1:12" x14ac:dyDescent="0.3">
      <c r="A23" s="129" t="s">
        <v>267</v>
      </c>
      <c r="B23" s="109"/>
      <c r="C23" s="109"/>
      <c r="D23" s="109"/>
      <c r="E23" s="109"/>
      <c r="F23" s="109"/>
      <c r="G23" s="109"/>
      <c r="H23" s="109"/>
      <c r="I23" s="109"/>
      <c r="J23" s="109"/>
      <c r="K23" s="238"/>
    </row>
    <row r="24" spans="1:12" s="4" customFormat="1" x14ac:dyDescent="0.3">
      <c r="A24" s="131" t="s">
        <v>305</v>
      </c>
      <c r="B24" s="159">
        <f>SUMIFS('GSTR-3B Paste Data'!F:F,'GSTR-3B Paste Data'!$B:$B,$A24,'GSTR-3B Paste Data'!$A:$A,"Outward Nil Rated &amp; Exempted")</f>
        <v>0</v>
      </c>
      <c r="C24" s="159">
        <f>SUMIFS('GSTR-3B Paste Data'!G:G,'GSTR-3B Paste Data'!$B:$B,$A24,'GSTR-3B Paste Data'!$A:$A,"Outward Nil Rated &amp; Exempted")</f>
        <v>0</v>
      </c>
      <c r="D24" s="159">
        <f>SUMIFS('GSTR-3B Paste Data'!H:H,'GSTR-3B Paste Data'!$B:$B,$A24,'GSTR-3B Paste Data'!$A:$A,"Outward Nil Rated &amp; Exempted")</f>
        <v>0</v>
      </c>
      <c r="E24" s="159">
        <f>SUMIFS('GSTR-3B Paste Data'!I:I,'GSTR-3B Paste Data'!$B:$B,$A24,'GSTR-3B Paste Data'!$A:$A,"Outward Nil Rated &amp; Exempted")</f>
        <v>0</v>
      </c>
      <c r="F24" s="159">
        <f>SUMIFS('GSTR-3B Paste Data'!J:J,'GSTR-3B Paste Data'!$B:$B,$A24,'GSTR-3B Paste Data'!$A:$A,"Outward Nil Rated &amp; Exempted")</f>
        <v>0</v>
      </c>
      <c r="G24" s="159">
        <f>SUMIFS('GSTR-3B Paste Data'!K:K,'GSTR-3B Paste Data'!$B:$B,$A24,'GSTR-3B Paste Data'!$A:$A,"Outward Nil Rated &amp; Exempted")</f>
        <v>0</v>
      </c>
      <c r="H24" s="159">
        <f>SUMIFS('GSTR-3B Paste Data'!L:L,'GSTR-3B Paste Data'!$B:$B,$A24,'GSTR-3B Paste Data'!$A:$A,"Outward Nil Rated &amp; Exempted")</f>
        <v>0</v>
      </c>
      <c r="I24" s="159">
        <f>SUMIFS('GSTR-3B Paste Data'!M:M,'GSTR-3B Paste Data'!$B:$B,$A24,'GSTR-3B Paste Data'!$A:$A,"Outward Nil Rated &amp; Exempted")</f>
        <v>0</v>
      </c>
      <c r="J24" s="159">
        <f>SUMIFS('GSTR-3B Paste Data'!N:N,'GSTR-3B Paste Data'!$B:$B,$A24,'GSTR-3B Paste Data'!$A:$A,"Outward Nil Rated &amp; Exempted")</f>
        <v>0</v>
      </c>
      <c r="K24" s="130">
        <f>SUM(B24:J24)</f>
        <v>0</v>
      </c>
    </row>
    <row r="25" spans="1:12" x14ac:dyDescent="0.3">
      <c r="A25" s="129" t="s">
        <v>268</v>
      </c>
      <c r="B25" s="109"/>
      <c r="C25" s="109"/>
      <c r="D25" s="109"/>
      <c r="E25" s="109"/>
      <c r="F25" s="109"/>
      <c r="G25" s="109"/>
      <c r="H25" s="109"/>
      <c r="I25" s="109"/>
      <c r="J25" s="109"/>
      <c r="K25" s="238"/>
    </row>
    <row r="26" spans="1:12" s="27" customFormat="1" x14ac:dyDescent="0.3">
      <c r="A26" s="115" t="s">
        <v>17</v>
      </c>
      <c r="B26" s="159">
        <f>SUMIFS('GSTR-3B Paste Data'!F:F,'GSTR-3B Paste Data'!$B:$B,$A26,'GSTR-3B Paste Data'!$A:$A,"Inward taxable supplies (reverse charge)")</f>
        <v>0</v>
      </c>
      <c r="C26" s="159">
        <f>SUMIFS('GSTR-3B Paste Data'!G:G,'GSTR-3B Paste Data'!$B:$B,$A26,'GSTR-3B Paste Data'!$A:$A,"Inward taxable supplies (reverse charge)")</f>
        <v>0</v>
      </c>
      <c r="D26" s="159">
        <f>SUMIFS('GSTR-3B Paste Data'!H:H,'GSTR-3B Paste Data'!$B:$B,$A26,'GSTR-3B Paste Data'!$A:$A,"Inward taxable supplies (reverse charge)")</f>
        <v>393144</v>
      </c>
      <c r="E26" s="159">
        <f>SUMIFS('GSTR-3B Paste Data'!I:I,'GSTR-3B Paste Data'!$B:$B,$A26,'GSTR-3B Paste Data'!$A:$A,"Inward taxable supplies (reverse charge)")</f>
        <v>1086810</v>
      </c>
      <c r="F26" s="159">
        <f>SUMIFS('GSTR-3B Paste Data'!J:J,'GSTR-3B Paste Data'!$B:$B,$A26,'GSTR-3B Paste Data'!$A:$A,"Inward taxable supplies (reverse charge)")</f>
        <v>272508</v>
      </c>
      <c r="G26" s="159">
        <f>SUMIFS('GSTR-3B Paste Data'!K:K,'GSTR-3B Paste Data'!$B:$B,$A26,'GSTR-3B Paste Data'!$A:$A,"Inward taxable supplies (reverse charge)")</f>
        <v>446025</v>
      </c>
      <c r="H26" s="159">
        <f>SUMIFS('GSTR-3B Paste Data'!L:L,'GSTR-3B Paste Data'!$B:$B,$A26,'GSTR-3B Paste Data'!$A:$A,"Inward taxable supplies (reverse charge)")</f>
        <v>615838</v>
      </c>
      <c r="I26" s="159">
        <f>SUMIFS('GSTR-3B Paste Data'!M:M,'GSTR-3B Paste Data'!$B:$B,$A26,'GSTR-3B Paste Data'!$A:$A,"Inward taxable supplies (reverse charge)")</f>
        <v>0</v>
      </c>
      <c r="J26" s="159">
        <f>SUMIFS('GSTR-3B Paste Data'!N:N,'GSTR-3B Paste Data'!$B:$B,$A26,'GSTR-3B Paste Data'!$A:$A,"Inward taxable supplies (reverse charge)")</f>
        <v>858081</v>
      </c>
      <c r="K26" s="130">
        <f>SUM(B26:J26)</f>
        <v>3672406</v>
      </c>
    </row>
    <row r="27" spans="1:12" s="14" customFormat="1" x14ac:dyDescent="0.3">
      <c r="A27" s="115" t="s">
        <v>18</v>
      </c>
      <c r="B27" s="26">
        <f>SUMIFS('GSTR-3B Paste Data'!F:F,'GSTR-3B Paste Data'!$B:$B,$A27,'GSTR-3B Paste Data'!$A:$A,"Inward taxable supplies (reverse charge)")</f>
        <v>0</v>
      </c>
      <c r="C27" s="26">
        <f>SUMIFS('GSTR-3B Paste Data'!G:G,'GSTR-3B Paste Data'!$B:$B,$A27,'GSTR-3B Paste Data'!$A:$A,"Inward taxable supplies (reverse charge)")</f>
        <v>0</v>
      </c>
      <c r="D27" s="26">
        <f>SUMIFS('GSTR-3B Paste Data'!H:H,'GSTR-3B Paste Data'!$B:$B,$A27,'GSTR-3B Paste Data'!$A:$A,"Inward taxable supplies (reverse charge)")</f>
        <v>0</v>
      </c>
      <c r="E27" s="26">
        <f>SUMIFS('GSTR-3B Paste Data'!I:I,'GSTR-3B Paste Data'!$B:$B,$A27,'GSTR-3B Paste Data'!$A:$A,"Inward taxable supplies (reverse charge)")</f>
        <v>0</v>
      </c>
      <c r="F27" s="26">
        <f>SUMIFS('GSTR-3B Paste Data'!J:J,'GSTR-3B Paste Data'!$B:$B,$A27,'GSTR-3B Paste Data'!$A:$A,"Inward taxable supplies (reverse charge)")</f>
        <v>0</v>
      </c>
      <c r="G27" s="26">
        <f>SUMIFS('GSTR-3B Paste Data'!K:K,'GSTR-3B Paste Data'!$B:$B,$A27,'GSTR-3B Paste Data'!$A:$A,"Inward taxable supplies (reverse charge)")</f>
        <v>0</v>
      </c>
      <c r="H27" s="26">
        <f>SUMIFS('GSTR-3B Paste Data'!L:L,'GSTR-3B Paste Data'!$B:$B,$A27,'GSTR-3B Paste Data'!$A:$A,"Inward taxable supplies (reverse charge)")</f>
        <v>0</v>
      </c>
      <c r="I27" s="26">
        <f>SUMIFS('GSTR-3B Paste Data'!M:M,'GSTR-3B Paste Data'!$B:$B,$A27,'GSTR-3B Paste Data'!$A:$A,"Inward taxable supplies (reverse charge)")</f>
        <v>0</v>
      </c>
      <c r="J27" s="103">
        <f>SUMIFS('GSTR-3B Paste Data'!N:N,'GSTR-3B Paste Data'!$B:$B,$A27,'GSTR-3B Paste Data'!$A:$A,"Inward taxable supplies (reverse charge)")</f>
        <v>0</v>
      </c>
      <c r="K27" s="239">
        <f>SUM(B27:J27)</f>
        <v>0</v>
      </c>
    </row>
    <row r="28" spans="1:12" s="14" customFormat="1" x14ac:dyDescent="0.3">
      <c r="A28" s="115" t="s">
        <v>19</v>
      </c>
      <c r="B28" s="26">
        <f>SUMIFS('GSTR-3B Paste Data'!F:F,'GSTR-3B Paste Data'!$B:$B,$A28,'GSTR-3B Paste Data'!$A:$A,"Inward taxable supplies (reverse charge)")</f>
        <v>0</v>
      </c>
      <c r="C28" s="26">
        <f>SUMIFS('GSTR-3B Paste Data'!G:G,'GSTR-3B Paste Data'!$B:$B,$A28,'GSTR-3B Paste Data'!$A:$A,"Inward taxable supplies (reverse charge)")</f>
        <v>0</v>
      </c>
      <c r="D28" s="26">
        <f>SUMIFS('GSTR-3B Paste Data'!H:H,'GSTR-3B Paste Data'!$B:$B,$A28,'GSTR-3B Paste Data'!$A:$A,"Inward taxable supplies (reverse charge)")</f>
        <v>33175</v>
      </c>
      <c r="E28" s="26">
        <f>SUMIFS('GSTR-3B Paste Data'!I:I,'GSTR-3B Paste Data'!$B:$B,$A28,'GSTR-3B Paste Data'!$A:$A,"Inward taxable supplies (reverse charge)")</f>
        <v>31163</v>
      </c>
      <c r="F28" s="26">
        <f>SUMIFS('GSTR-3B Paste Data'!J:J,'GSTR-3B Paste Data'!$B:$B,$A28,'GSTR-3B Paste Data'!$A:$A,"Inward taxable supplies (reverse charge)")</f>
        <v>6813</v>
      </c>
      <c r="G28" s="26">
        <f>SUMIFS('GSTR-3B Paste Data'!K:K,'GSTR-3B Paste Data'!$B:$B,$A28,'GSTR-3B Paste Data'!$A:$A,"Inward taxable supplies (reverse charge)")</f>
        <v>11151</v>
      </c>
      <c r="H28" s="26">
        <f>SUMIFS('GSTR-3B Paste Data'!L:L,'GSTR-3B Paste Data'!$B:$B,$A28,'GSTR-3B Paste Data'!$A:$A,"Inward taxable supplies (reverse charge)")</f>
        <v>15396</v>
      </c>
      <c r="I28" s="26">
        <f>SUMIFS('GSTR-3B Paste Data'!M:M,'GSTR-3B Paste Data'!$B:$B,$A28,'GSTR-3B Paste Data'!$A:$A,"Inward taxable supplies (reverse charge)")</f>
        <v>0</v>
      </c>
      <c r="J28" s="103">
        <f>SUMIFS('GSTR-3B Paste Data'!N:N,'GSTR-3B Paste Data'!$B:$B,$A28,'GSTR-3B Paste Data'!$A:$A,"Inward taxable supplies (reverse charge)")</f>
        <v>21452</v>
      </c>
      <c r="K28" s="239">
        <f>SUM(B28:J28)</f>
        <v>119150</v>
      </c>
    </row>
    <row r="29" spans="1:12" s="14" customFormat="1" x14ac:dyDescent="0.3">
      <c r="A29" s="115" t="s">
        <v>20</v>
      </c>
      <c r="B29" s="26">
        <f>SUMIFS('GSTR-3B Paste Data'!F:F,'GSTR-3B Paste Data'!$B:$B,$A29,'GSTR-3B Paste Data'!$A:$A,"Inward taxable supplies (reverse charge)")</f>
        <v>0</v>
      </c>
      <c r="C29" s="26">
        <f>SUMIFS('GSTR-3B Paste Data'!G:G,'GSTR-3B Paste Data'!$B:$B,$A29,'GSTR-3B Paste Data'!$A:$A,"Inward taxable supplies (reverse charge)")</f>
        <v>0</v>
      </c>
      <c r="D29" s="26">
        <f>SUMIFS('GSTR-3B Paste Data'!H:H,'GSTR-3B Paste Data'!$B:$B,$A29,'GSTR-3B Paste Data'!$A:$A,"Inward taxable supplies (reverse charge)")</f>
        <v>33175</v>
      </c>
      <c r="E29" s="26">
        <f>SUMIFS('GSTR-3B Paste Data'!I:I,'GSTR-3B Paste Data'!$B:$B,$A29,'GSTR-3B Paste Data'!$A:$A,"Inward taxable supplies (reverse charge)")</f>
        <v>31163</v>
      </c>
      <c r="F29" s="26">
        <f>SUMIFS('GSTR-3B Paste Data'!J:J,'GSTR-3B Paste Data'!$B:$B,$A29,'GSTR-3B Paste Data'!$A:$A,"Inward taxable supplies (reverse charge)")</f>
        <v>6813</v>
      </c>
      <c r="G29" s="26">
        <f>SUMIFS('GSTR-3B Paste Data'!K:K,'GSTR-3B Paste Data'!$B:$B,$A29,'GSTR-3B Paste Data'!$A:$A,"Inward taxable supplies (reverse charge)")</f>
        <v>11151</v>
      </c>
      <c r="H29" s="26">
        <f>SUMIFS('GSTR-3B Paste Data'!L:L,'GSTR-3B Paste Data'!$B:$B,$A29,'GSTR-3B Paste Data'!$A:$A,"Inward taxable supplies (reverse charge)")</f>
        <v>15396</v>
      </c>
      <c r="I29" s="26">
        <f>SUMIFS('GSTR-3B Paste Data'!M:M,'GSTR-3B Paste Data'!$B:$B,$A29,'GSTR-3B Paste Data'!$A:$A,"Inward taxable supplies (reverse charge)")</f>
        <v>0</v>
      </c>
      <c r="J29" s="103">
        <f>SUMIFS('GSTR-3B Paste Data'!N:N,'GSTR-3B Paste Data'!$B:$B,$A29,'GSTR-3B Paste Data'!$A:$A,"Inward taxable supplies (reverse charge)")</f>
        <v>21452</v>
      </c>
      <c r="K29" s="239">
        <f>SUM(B29:J29)</f>
        <v>119150</v>
      </c>
    </row>
    <row r="30" spans="1:12" s="14" customFormat="1" x14ac:dyDescent="0.3">
      <c r="A30" s="115" t="s">
        <v>36</v>
      </c>
      <c r="B30" s="26">
        <f>SUMIFS('GSTR-3B Paste Data'!F:F,'GSTR-3B Paste Data'!$B:$B,$A30,'GSTR-3B Paste Data'!$A:$A,"Inward taxable supplies (reverse charge)")</f>
        <v>0</v>
      </c>
      <c r="C30" s="26">
        <f>SUMIFS('GSTR-3B Paste Data'!G:G,'GSTR-3B Paste Data'!$B:$B,$A30,'GSTR-3B Paste Data'!$A:$A,"Inward taxable supplies (reverse charge)")</f>
        <v>0</v>
      </c>
      <c r="D30" s="26">
        <f>SUMIFS('GSTR-3B Paste Data'!H:H,'GSTR-3B Paste Data'!$B:$B,$A30,'GSTR-3B Paste Data'!$A:$A,"Inward taxable supplies (reverse charge)")</f>
        <v>0</v>
      </c>
      <c r="E30" s="26">
        <f>SUMIFS('GSTR-3B Paste Data'!I:I,'GSTR-3B Paste Data'!$B:$B,$A30,'GSTR-3B Paste Data'!$A:$A,"Inward taxable supplies (reverse charge)")</f>
        <v>0</v>
      </c>
      <c r="F30" s="26">
        <f>SUMIFS('GSTR-3B Paste Data'!J:J,'GSTR-3B Paste Data'!$B:$B,$A30,'GSTR-3B Paste Data'!$A:$A,"Inward taxable supplies (reverse charge)")</f>
        <v>0</v>
      </c>
      <c r="G30" s="26">
        <f>SUMIFS('GSTR-3B Paste Data'!K:K,'GSTR-3B Paste Data'!$B:$B,$A30,'GSTR-3B Paste Data'!$A:$A,"Inward taxable supplies (reverse charge)")</f>
        <v>0</v>
      </c>
      <c r="H30" s="26">
        <f>SUMIFS('GSTR-3B Paste Data'!L:L,'GSTR-3B Paste Data'!$B:$B,$A30,'GSTR-3B Paste Data'!$A:$A,"Inward taxable supplies (reverse charge)")</f>
        <v>0</v>
      </c>
      <c r="I30" s="26">
        <f>SUMIFS('GSTR-3B Paste Data'!M:M,'GSTR-3B Paste Data'!$B:$B,$A30,'GSTR-3B Paste Data'!$A:$A,"Inward taxable supplies (reverse charge)")</f>
        <v>0</v>
      </c>
      <c r="J30" s="103">
        <f>SUMIFS('GSTR-3B Paste Data'!N:N,'GSTR-3B Paste Data'!$B:$B,$A30,'GSTR-3B Paste Data'!$A:$A,"Inward taxable supplies (reverse charge)")</f>
        <v>0</v>
      </c>
      <c r="K30" s="239">
        <f>SUM(B30:J30)</f>
        <v>0</v>
      </c>
    </row>
    <row r="31" spans="1:12" x14ac:dyDescent="0.3">
      <c r="A31" s="129" t="s">
        <v>269</v>
      </c>
      <c r="B31" s="109"/>
      <c r="C31" s="109"/>
      <c r="D31" s="109"/>
      <c r="E31" s="109"/>
      <c r="F31" s="109"/>
      <c r="G31" s="109"/>
      <c r="H31" s="109"/>
      <c r="I31" s="109"/>
      <c r="J31" s="109"/>
      <c r="K31" s="238"/>
    </row>
    <row r="32" spans="1:12" s="4" customFormat="1" ht="15.75" thickBot="1" x14ac:dyDescent="0.35">
      <c r="A32" s="132" t="s">
        <v>305</v>
      </c>
      <c r="B32" s="160">
        <f>SUMIFS('GSTR-3B Paste Data'!F:F,'GSTR-3B Paste Data'!$A:$A,"Outward Non-GST")</f>
        <v>0</v>
      </c>
      <c r="C32" s="160">
        <f>SUMIFS('GSTR-3B Paste Data'!G:G,'GSTR-3B Paste Data'!$A:$A,"Outward Non-GST")</f>
        <v>0</v>
      </c>
      <c r="D32" s="160">
        <f>SUMIFS('GSTR-3B Paste Data'!H:H,'GSTR-3B Paste Data'!$A:$A,"Outward Non-GST")</f>
        <v>1104000</v>
      </c>
      <c r="E32" s="160">
        <f>SUMIFS('GSTR-3B Paste Data'!I:I,'GSTR-3B Paste Data'!$A:$A,"Outward Non-GST")</f>
        <v>0</v>
      </c>
      <c r="F32" s="160">
        <f>SUMIFS('GSTR-3B Paste Data'!J:J,'GSTR-3B Paste Data'!$A:$A,"Outward Non-GST")</f>
        <v>0</v>
      </c>
      <c r="G32" s="160">
        <f>SUMIFS('GSTR-3B Paste Data'!K:K,'GSTR-3B Paste Data'!$A:$A,"Outward Non-GST")</f>
        <v>0</v>
      </c>
      <c r="H32" s="160">
        <f>SUMIFS('GSTR-3B Paste Data'!L:L,'GSTR-3B Paste Data'!$A:$A,"Outward Non-GST")</f>
        <v>0</v>
      </c>
      <c r="I32" s="160">
        <f>SUMIFS('GSTR-3B Paste Data'!M:M,'GSTR-3B Paste Data'!$A:$A,"Outward Non-GST")</f>
        <v>0</v>
      </c>
      <c r="J32" s="160">
        <f>SUMIFS('GSTR-3B Paste Data'!N:N,'GSTR-3B Paste Data'!$A:$A,"Outward Non-GST")</f>
        <v>3735000</v>
      </c>
      <c r="K32" s="133">
        <f>SUM(B32:J32)</f>
        <v>4839000</v>
      </c>
      <c r="L32" s="143"/>
    </row>
    <row r="33" spans="1:12" s="9" customFormat="1" ht="15.75" thickBot="1" x14ac:dyDescent="0.35">
      <c r="A33" s="13"/>
      <c r="B33" s="103"/>
      <c r="C33" s="103"/>
      <c r="D33" s="103"/>
      <c r="E33" s="103"/>
      <c r="F33" s="103"/>
      <c r="G33" s="103"/>
      <c r="H33" s="103"/>
      <c r="I33" s="103"/>
      <c r="J33" s="103"/>
      <c r="K33" s="106"/>
      <c r="L33" s="143"/>
    </row>
    <row r="34" spans="1:12" s="14" customFormat="1" x14ac:dyDescent="0.3">
      <c r="A34" s="134" t="s">
        <v>21</v>
      </c>
      <c r="B34" s="128">
        <v>42917</v>
      </c>
      <c r="C34" s="128">
        <v>42948</v>
      </c>
      <c r="D34" s="128">
        <v>42979</v>
      </c>
      <c r="E34" s="128">
        <v>43009</v>
      </c>
      <c r="F34" s="128">
        <v>43040</v>
      </c>
      <c r="G34" s="128">
        <v>43070</v>
      </c>
      <c r="H34" s="128">
        <v>43101</v>
      </c>
      <c r="I34" s="128">
        <v>43132</v>
      </c>
      <c r="J34" s="128">
        <v>43160</v>
      </c>
      <c r="K34" s="237" t="s">
        <v>11</v>
      </c>
      <c r="L34" s="143"/>
    </row>
    <row r="35" spans="1:12" x14ac:dyDescent="0.3">
      <c r="A35" s="129" t="s">
        <v>273</v>
      </c>
      <c r="B35" s="109"/>
      <c r="C35" s="109"/>
      <c r="D35" s="109"/>
      <c r="E35" s="109"/>
      <c r="F35" s="109"/>
      <c r="G35" s="109"/>
      <c r="H35" s="109"/>
      <c r="I35" s="109"/>
      <c r="J35" s="109"/>
      <c r="K35" s="238"/>
    </row>
    <row r="36" spans="1:12" x14ac:dyDescent="0.3">
      <c r="A36" s="115" t="s">
        <v>18</v>
      </c>
      <c r="B36" s="26">
        <f>SUMIFS('GSTR-3B Paste Data'!F:F,'GSTR-3B Paste Data'!$B:$B,$A36,'GSTR-3B Paste Data'!$A:$A,"Import of Goods")</f>
        <v>0</v>
      </c>
      <c r="C36" s="26">
        <f>SUMIFS('GSTR-3B Paste Data'!G:G,'GSTR-3B Paste Data'!$B:$B,$A36,'GSTR-3B Paste Data'!$A:$A,"Import of Goods")</f>
        <v>535188</v>
      </c>
      <c r="D36" s="26">
        <f>SUMIFS('GSTR-3B Paste Data'!H:H,'GSTR-3B Paste Data'!$B:$B,$A36,'GSTR-3B Paste Data'!$A:$A,"Import of Goods")</f>
        <v>0</v>
      </c>
      <c r="E36" s="26">
        <f>SUMIFS('GSTR-3B Paste Data'!I:I,'GSTR-3B Paste Data'!$B:$B,$A36,'GSTR-3B Paste Data'!$A:$A,"Import of Goods")</f>
        <v>0</v>
      </c>
      <c r="F36" s="26">
        <f>SUMIFS('GSTR-3B Paste Data'!J:J,'GSTR-3B Paste Data'!$B:$B,$A36,'GSTR-3B Paste Data'!$A:$A,"Import of Goods")</f>
        <v>0</v>
      </c>
      <c r="G36" s="26">
        <f>SUMIFS('GSTR-3B Paste Data'!K:K,'GSTR-3B Paste Data'!$B:$B,$A36,'GSTR-3B Paste Data'!$A:$A,"Import of Goods")</f>
        <v>0</v>
      </c>
      <c r="H36" s="26">
        <f>SUMIFS('GSTR-3B Paste Data'!L:L,'GSTR-3B Paste Data'!$B:$B,$A36,'GSTR-3B Paste Data'!$A:$A,"Import of Goods")</f>
        <v>0</v>
      </c>
      <c r="I36" s="26">
        <f>SUMIFS('GSTR-3B Paste Data'!M:M,'GSTR-3B Paste Data'!$B:$B,$A36,'GSTR-3B Paste Data'!$A:$A,"Import of Goods")</f>
        <v>0</v>
      </c>
      <c r="J36" s="26">
        <f>SUMIFS('GSTR-3B Paste Data'!N:N,'GSTR-3B Paste Data'!$B:$B,$A36,'GSTR-3B Paste Data'!$A:$A,"Import of Goods")</f>
        <v>0</v>
      </c>
      <c r="K36" s="130">
        <f>SUM(B36:J36)</f>
        <v>535188</v>
      </c>
    </row>
    <row r="37" spans="1:12" x14ac:dyDescent="0.3">
      <c r="A37" s="115" t="s">
        <v>36</v>
      </c>
      <c r="B37" s="26">
        <f>SUMIFS('GSTR-3B Paste Data'!F:F,'GSTR-3B Paste Data'!$B:$B,$A37,'GSTR-3B Paste Data'!$A:$A,"Import of Goods")</f>
        <v>0</v>
      </c>
      <c r="C37" s="26">
        <f>SUMIFS('GSTR-3B Paste Data'!G:G,'GSTR-3B Paste Data'!$B:$B,$A37,'GSTR-3B Paste Data'!$A:$A,"Import of Goods")</f>
        <v>0</v>
      </c>
      <c r="D37" s="26">
        <f>SUMIFS('GSTR-3B Paste Data'!H:H,'GSTR-3B Paste Data'!$B:$B,$A37,'GSTR-3B Paste Data'!$A:$A,"Import of Goods")</f>
        <v>0</v>
      </c>
      <c r="E37" s="26">
        <f>SUMIFS('GSTR-3B Paste Data'!I:I,'GSTR-3B Paste Data'!$B:$B,$A37,'GSTR-3B Paste Data'!$A:$A,"Import of Goods")</f>
        <v>0</v>
      </c>
      <c r="F37" s="26">
        <f>SUMIFS('GSTR-3B Paste Data'!J:J,'GSTR-3B Paste Data'!$B:$B,$A37,'GSTR-3B Paste Data'!$A:$A,"Import of Goods")</f>
        <v>0</v>
      </c>
      <c r="G37" s="26">
        <f>SUMIFS('GSTR-3B Paste Data'!K:K,'GSTR-3B Paste Data'!$B:$B,$A37,'GSTR-3B Paste Data'!$A:$A,"Import of Goods")</f>
        <v>0</v>
      </c>
      <c r="H37" s="26">
        <f>SUMIFS('GSTR-3B Paste Data'!L:L,'GSTR-3B Paste Data'!$B:$B,$A37,'GSTR-3B Paste Data'!$A:$A,"Import of Goods")</f>
        <v>0</v>
      </c>
      <c r="I37" s="26">
        <f>SUMIFS('GSTR-3B Paste Data'!M:M,'GSTR-3B Paste Data'!$B:$B,$A37,'GSTR-3B Paste Data'!$A:$A,"Import of Goods")</f>
        <v>0</v>
      </c>
      <c r="J37" s="26">
        <f>SUMIFS('GSTR-3B Paste Data'!N:N,'GSTR-3B Paste Data'!$B:$B,$A37,'GSTR-3B Paste Data'!$A:$A,"Import of Goods")</f>
        <v>0</v>
      </c>
      <c r="K37" s="130">
        <f>SUM(B37:J37)</f>
        <v>0</v>
      </c>
    </row>
    <row r="38" spans="1:12" x14ac:dyDescent="0.3">
      <c r="A38" s="129" t="s">
        <v>272</v>
      </c>
      <c r="B38" s="109"/>
      <c r="C38" s="109"/>
      <c r="D38" s="109"/>
      <c r="E38" s="109"/>
      <c r="F38" s="109"/>
      <c r="G38" s="109"/>
      <c r="H38" s="109"/>
      <c r="I38" s="109"/>
      <c r="J38" s="109"/>
      <c r="K38" s="238"/>
    </row>
    <row r="39" spans="1:12" x14ac:dyDescent="0.3">
      <c r="A39" s="115" t="s">
        <v>18</v>
      </c>
      <c r="B39" s="26">
        <f>SUMIFS('GSTR-3B Paste Data'!F:F,'GSTR-3B Paste Data'!$B:$B,$A39,'GSTR-3B Paste Data'!$A:$A,"Import of Services")</f>
        <v>0</v>
      </c>
      <c r="C39" s="26">
        <f>SUMIFS('GSTR-3B Paste Data'!G:G,'GSTR-3B Paste Data'!$B:$B,$A39,'GSTR-3B Paste Data'!$A:$A,"Import of Services")</f>
        <v>0</v>
      </c>
      <c r="D39" s="26">
        <f>SUMIFS('GSTR-3B Paste Data'!H:H,'GSTR-3B Paste Data'!$B:$B,$A39,'GSTR-3B Paste Data'!$A:$A,"Import of Services")</f>
        <v>0</v>
      </c>
      <c r="E39" s="26">
        <f>SUMIFS('GSTR-3B Paste Data'!I:I,'GSTR-3B Paste Data'!$B:$B,$A39,'GSTR-3B Paste Data'!$A:$A,"Import of Services")</f>
        <v>0</v>
      </c>
      <c r="F39" s="26">
        <f>SUMIFS('GSTR-3B Paste Data'!J:J,'GSTR-3B Paste Data'!$B:$B,$A39,'GSTR-3B Paste Data'!$A:$A,"Import of Services")</f>
        <v>0</v>
      </c>
      <c r="G39" s="26">
        <f>SUMIFS('GSTR-3B Paste Data'!K:K,'GSTR-3B Paste Data'!$B:$B,$A39,'GSTR-3B Paste Data'!$A:$A,"Import of Services")</f>
        <v>0</v>
      </c>
      <c r="H39" s="26">
        <f>SUMIFS('GSTR-3B Paste Data'!L:L,'GSTR-3B Paste Data'!$B:$B,$A39,'GSTR-3B Paste Data'!$A:$A,"Import of Services")</f>
        <v>0</v>
      </c>
      <c r="I39" s="26">
        <f>SUMIFS('GSTR-3B Paste Data'!M:M,'GSTR-3B Paste Data'!$B:$B,$A39,'GSTR-3B Paste Data'!$A:$A,"Import of Services")</f>
        <v>0</v>
      </c>
      <c r="J39" s="26">
        <f>SUMIFS('GSTR-3B Paste Data'!N:N,'GSTR-3B Paste Data'!$B:$B,$A39,'GSTR-3B Paste Data'!$A:$A,"Import of Services")</f>
        <v>0</v>
      </c>
      <c r="K39" s="130">
        <f>SUM(B39:J39)</f>
        <v>0</v>
      </c>
    </row>
    <row r="40" spans="1:12" x14ac:dyDescent="0.3">
      <c r="A40" s="115" t="s">
        <v>36</v>
      </c>
      <c r="B40" s="26">
        <f>SUMIFS('GSTR-3B Paste Data'!F:F,'GSTR-3B Paste Data'!$B:$B,$A40,'GSTR-3B Paste Data'!$A:$A,"Import of Services")</f>
        <v>0</v>
      </c>
      <c r="C40" s="26">
        <f>SUMIFS('GSTR-3B Paste Data'!G:G,'GSTR-3B Paste Data'!$B:$B,$A40,'GSTR-3B Paste Data'!$A:$A,"Import of Services")</f>
        <v>0</v>
      </c>
      <c r="D40" s="26">
        <f>SUMIFS('GSTR-3B Paste Data'!H:H,'GSTR-3B Paste Data'!$B:$B,$A40,'GSTR-3B Paste Data'!$A:$A,"Import of Services")</f>
        <v>0</v>
      </c>
      <c r="E40" s="26">
        <f>SUMIFS('GSTR-3B Paste Data'!I:I,'GSTR-3B Paste Data'!$B:$B,$A40,'GSTR-3B Paste Data'!$A:$A,"Import of Services")</f>
        <v>0</v>
      </c>
      <c r="F40" s="26">
        <f>SUMIFS('GSTR-3B Paste Data'!J:J,'GSTR-3B Paste Data'!$B:$B,$A40,'GSTR-3B Paste Data'!$A:$A,"Import of Services")</f>
        <v>0</v>
      </c>
      <c r="G40" s="26">
        <f>SUMIFS('GSTR-3B Paste Data'!K:K,'GSTR-3B Paste Data'!$B:$B,$A40,'GSTR-3B Paste Data'!$A:$A,"Import of Services")</f>
        <v>0</v>
      </c>
      <c r="H40" s="26">
        <f>SUMIFS('GSTR-3B Paste Data'!L:L,'GSTR-3B Paste Data'!$B:$B,$A40,'GSTR-3B Paste Data'!$A:$A,"Import of Services")</f>
        <v>0</v>
      </c>
      <c r="I40" s="26">
        <f>SUMIFS('GSTR-3B Paste Data'!M:M,'GSTR-3B Paste Data'!$B:$B,$A40,'GSTR-3B Paste Data'!$A:$A,"Import of Services")</f>
        <v>0</v>
      </c>
      <c r="J40" s="26">
        <f>SUMIFS('GSTR-3B Paste Data'!N:N,'GSTR-3B Paste Data'!$B:$B,$A40,'GSTR-3B Paste Data'!$A:$A,"Import of Services")</f>
        <v>0</v>
      </c>
      <c r="K40" s="130">
        <f>SUM(B40:J40)</f>
        <v>0</v>
      </c>
    </row>
    <row r="41" spans="1:12" ht="30" x14ac:dyDescent="0.3">
      <c r="A41" s="129" t="s">
        <v>270</v>
      </c>
      <c r="B41" s="109"/>
      <c r="C41" s="109"/>
      <c r="D41" s="109"/>
      <c r="E41" s="109"/>
      <c r="F41" s="109"/>
      <c r="G41" s="109"/>
      <c r="H41" s="109"/>
      <c r="I41" s="109"/>
      <c r="J41" s="109"/>
      <c r="K41" s="238"/>
    </row>
    <row r="42" spans="1:12" x14ac:dyDescent="0.3">
      <c r="A42" s="115" t="s">
        <v>18</v>
      </c>
      <c r="B42" s="26">
        <f>SUMIFS('GSTR-3B Paste Data'!F:F,'GSTR-3B Paste Data'!$B:$B,$A42,'GSTR-3B Paste Data'!$A:$A,"Inward supplies liable to reverse charge")</f>
        <v>0</v>
      </c>
      <c r="C42" s="103">
        <f>SUMIFS('GSTR-3B Paste Data'!G:G,'GSTR-3B Paste Data'!$B:$B,$A42,'GSTR-3B Paste Data'!$A:$A,"Inward supplies liable to reverse charge")</f>
        <v>0</v>
      </c>
      <c r="D42" s="103">
        <f>SUMIFS('GSTR-3B Paste Data'!H:H,'GSTR-3B Paste Data'!$B:$B,$A42,'GSTR-3B Paste Data'!$A:$A,"Inward supplies liable to reverse charge")</f>
        <v>0</v>
      </c>
      <c r="E42" s="103">
        <f>SUMIFS('GSTR-3B Paste Data'!I:I,'GSTR-3B Paste Data'!$B:$B,$A42,'GSTR-3B Paste Data'!$A:$A,"Inward supplies liable to reverse charge")</f>
        <v>0</v>
      </c>
      <c r="F42" s="103">
        <f>SUMIFS('GSTR-3B Paste Data'!J:J,'GSTR-3B Paste Data'!$B:$B,$A42,'GSTR-3B Paste Data'!$A:$A,"Inward supplies liable to reverse charge")</f>
        <v>0</v>
      </c>
      <c r="G42" s="103">
        <f>SUMIFS('GSTR-3B Paste Data'!K:K,'GSTR-3B Paste Data'!$B:$B,$A42,'GSTR-3B Paste Data'!$A:$A,"Inward supplies liable to reverse charge")</f>
        <v>0</v>
      </c>
      <c r="H42" s="103">
        <f>SUMIFS('GSTR-3B Paste Data'!L:L,'GSTR-3B Paste Data'!$B:$B,$A42,'GSTR-3B Paste Data'!$A:$A,"Inward supplies liable to reverse charge")</f>
        <v>0</v>
      </c>
      <c r="I42" s="103">
        <f>SUMIFS('GSTR-3B Paste Data'!M:M,'GSTR-3B Paste Data'!$B:$B,$A42,'GSTR-3B Paste Data'!$A:$A,"Inward supplies liable to reverse charge")</f>
        <v>0</v>
      </c>
      <c r="J42" s="103">
        <f>SUMIFS('GSTR-3B Paste Data'!N:N,'GSTR-3B Paste Data'!$B:$B,$A42,'GSTR-3B Paste Data'!$A:$A,"Inward supplies liable to reverse charge")</f>
        <v>0</v>
      </c>
      <c r="K42" s="130">
        <f t="shared" ref="K42:K50" si="0">SUM(B42:J42)</f>
        <v>0</v>
      </c>
    </row>
    <row r="43" spans="1:12" x14ac:dyDescent="0.3">
      <c r="A43" s="115" t="s">
        <v>19</v>
      </c>
      <c r="B43" s="103">
        <f>SUMIFS('GSTR-3B Paste Data'!F:F,'GSTR-3B Paste Data'!$B:$B,$A43,'GSTR-3B Paste Data'!$A:$A,"Inward supplies liable to reverse charge")</f>
        <v>0</v>
      </c>
      <c r="C43" s="103">
        <f>SUMIFS('GSTR-3B Paste Data'!G:G,'GSTR-3B Paste Data'!$B:$B,$A43,'GSTR-3B Paste Data'!$A:$A,"Inward supplies liable to reverse charge")</f>
        <v>0</v>
      </c>
      <c r="D43" s="103">
        <f>SUMIFS('GSTR-3B Paste Data'!H:H,'GSTR-3B Paste Data'!$B:$B,$A43,'GSTR-3B Paste Data'!$A:$A,"Inward supplies liable to reverse charge")</f>
        <v>0</v>
      </c>
      <c r="E43" s="103">
        <f>SUMIFS('GSTR-3B Paste Data'!I:I,'GSTR-3B Paste Data'!$B:$B,$A43,'GSTR-3B Paste Data'!$A:$A,"Inward supplies liable to reverse charge")</f>
        <v>0</v>
      </c>
      <c r="F43" s="103">
        <f>SUMIFS('GSTR-3B Paste Data'!J:J,'GSTR-3B Paste Data'!$B:$B,$A43,'GSTR-3B Paste Data'!$A:$A,"Inward supplies liable to reverse charge")</f>
        <v>0</v>
      </c>
      <c r="G43" s="103">
        <f>SUMIFS('GSTR-3B Paste Data'!K:K,'GSTR-3B Paste Data'!$B:$B,$A43,'GSTR-3B Paste Data'!$A:$A,"Inward supplies liable to reverse charge")</f>
        <v>0</v>
      </c>
      <c r="H43" s="103">
        <f>SUMIFS('GSTR-3B Paste Data'!L:L,'GSTR-3B Paste Data'!$B:$B,$A43,'GSTR-3B Paste Data'!$A:$A,"Inward supplies liable to reverse charge")</f>
        <v>0</v>
      </c>
      <c r="I43" s="103">
        <f>SUMIFS('GSTR-3B Paste Data'!M:M,'GSTR-3B Paste Data'!$B:$B,$A43,'GSTR-3B Paste Data'!$A:$A,"Inward supplies liable to reverse charge")</f>
        <v>0</v>
      </c>
      <c r="J43" s="103">
        <f>SUMIFS('GSTR-3B Paste Data'!N:N,'GSTR-3B Paste Data'!$B:$B,$A43,'GSTR-3B Paste Data'!$A:$A,"Inward supplies liable to reverse charge")</f>
        <v>0</v>
      </c>
      <c r="K43" s="130">
        <f t="shared" si="0"/>
        <v>0</v>
      </c>
    </row>
    <row r="44" spans="1:12" x14ac:dyDescent="0.3">
      <c r="A44" s="115" t="s">
        <v>20</v>
      </c>
      <c r="B44" s="103">
        <f>SUMIFS('GSTR-3B Paste Data'!F:F,'GSTR-3B Paste Data'!$B:$B,$A44,'GSTR-3B Paste Data'!$A:$A,"Inward supplies liable to reverse charge")</f>
        <v>0</v>
      </c>
      <c r="C44" s="103">
        <f>SUMIFS('GSTR-3B Paste Data'!G:G,'GSTR-3B Paste Data'!$B:$B,$A44,'GSTR-3B Paste Data'!$A:$A,"Inward supplies liable to reverse charge")</f>
        <v>0</v>
      </c>
      <c r="D44" s="103">
        <f>SUMIFS('GSTR-3B Paste Data'!H:H,'GSTR-3B Paste Data'!$B:$B,$A44,'GSTR-3B Paste Data'!$A:$A,"Inward supplies liable to reverse charge")</f>
        <v>0</v>
      </c>
      <c r="E44" s="103">
        <f>SUMIFS('GSTR-3B Paste Data'!I:I,'GSTR-3B Paste Data'!$B:$B,$A44,'GSTR-3B Paste Data'!$A:$A,"Inward supplies liable to reverse charge")</f>
        <v>0</v>
      </c>
      <c r="F44" s="103">
        <f>SUMIFS('GSTR-3B Paste Data'!J:J,'GSTR-3B Paste Data'!$B:$B,$A44,'GSTR-3B Paste Data'!$A:$A,"Inward supplies liable to reverse charge")</f>
        <v>0</v>
      </c>
      <c r="G44" s="103">
        <f>SUMIFS('GSTR-3B Paste Data'!K:K,'GSTR-3B Paste Data'!$B:$B,$A44,'GSTR-3B Paste Data'!$A:$A,"Inward supplies liable to reverse charge")</f>
        <v>0</v>
      </c>
      <c r="H44" s="103">
        <f>SUMIFS('GSTR-3B Paste Data'!L:L,'GSTR-3B Paste Data'!$B:$B,$A44,'GSTR-3B Paste Data'!$A:$A,"Inward supplies liable to reverse charge")</f>
        <v>0</v>
      </c>
      <c r="I44" s="103">
        <f>SUMIFS('GSTR-3B Paste Data'!M:M,'GSTR-3B Paste Data'!$B:$B,$A44,'GSTR-3B Paste Data'!$A:$A,"Inward supplies liable to reverse charge")</f>
        <v>0</v>
      </c>
      <c r="J44" s="103">
        <f>SUMIFS('GSTR-3B Paste Data'!N:N,'GSTR-3B Paste Data'!$B:$B,$A44,'GSTR-3B Paste Data'!$A:$A,"Inward supplies liable to reverse charge")</f>
        <v>0</v>
      </c>
      <c r="K44" s="130">
        <f t="shared" si="0"/>
        <v>0</v>
      </c>
    </row>
    <row r="45" spans="1:12" x14ac:dyDescent="0.3">
      <c r="A45" s="115" t="s">
        <v>36</v>
      </c>
      <c r="B45" s="103">
        <f>SUMIFS('GSTR-3B Paste Data'!F:F,'GSTR-3B Paste Data'!$B:$B,$A45,'GSTR-3B Paste Data'!$A:$A,"Inward supplies liable to reverse charge")</f>
        <v>0</v>
      </c>
      <c r="C45" s="103">
        <f>SUMIFS('GSTR-3B Paste Data'!G:G,'GSTR-3B Paste Data'!$B:$B,$A45,'GSTR-3B Paste Data'!$A:$A,"Inward supplies liable to reverse charge")</f>
        <v>0</v>
      </c>
      <c r="D45" s="103">
        <f>SUMIFS('GSTR-3B Paste Data'!H:H,'GSTR-3B Paste Data'!$B:$B,$A45,'GSTR-3B Paste Data'!$A:$A,"Inward supplies liable to reverse charge")</f>
        <v>0</v>
      </c>
      <c r="E45" s="103">
        <f>SUMIFS('GSTR-3B Paste Data'!I:I,'GSTR-3B Paste Data'!$B:$B,$A45,'GSTR-3B Paste Data'!$A:$A,"Inward supplies liable to reverse charge")</f>
        <v>0</v>
      </c>
      <c r="F45" s="103">
        <f>SUMIFS('GSTR-3B Paste Data'!J:J,'GSTR-3B Paste Data'!$B:$B,$A45,'GSTR-3B Paste Data'!$A:$A,"Inward supplies liable to reverse charge")</f>
        <v>0</v>
      </c>
      <c r="G45" s="103">
        <f>SUMIFS('GSTR-3B Paste Data'!K:K,'GSTR-3B Paste Data'!$B:$B,$A45,'GSTR-3B Paste Data'!$A:$A,"Inward supplies liable to reverse charge")</f>
        <v>0</v>
      </c>
      <c r="H45" s="103">
        <f>SUMIFS('GSTR-3B Paste Data'!L:L,'GSTR-3B Paste Data'!$B:$B,$A45,'GSTR-3B Paste Data'!$A:$A,"Inward supplies liable to reverse charge")</f>
        <v>0</v>
      </c>
      <c r="I45" s="103">
        <f>SUMIFS('GSTR-3B Paste Data'!M:M,'GSTR-3B Paste Data'!$B:$B,$A45,'GSTR-3B Paste Data'!$A:$A,"Inward supplies liable to reverse charge")</f>
        <v>0</v>
      </c>
      <c r="J45" s="103">
        <f>SUMIFS('GSTR-3B Paste Data'!N:N,'GSTR-3B Paste Data'!$B:$B,$A45,'GSTR-3B Paste Data'!$A:$A,"Inward supplies liable to reverse charge")</f>
        <v>0</v>
      </c>
      <c r="K45" s="130">
        <f t="shared" si="0"/>
        <v>0</v>
      </c>
    </row>
    <row r="46" spans="1:12" x14ac:dyDescent="0.3">
      <c r="A46" s="129" t="s">
        <v>271</v>
      </c>
      <c r="B46" s="109"/>
      <c r="C46" s="109"/>
      <c r="D46" s="109"/>
      <c r="E46" s="109"/>
      <c r="F46" s="109"/>
      <c r="G46" s="109"/>
      <c r="H46" s="109"/>
      <c r="I46" s="109"/>
      <c r="J46" s="109"/>
      <c r="K46" s="238"/>
    </row>
    <row r="47" spans="1:12" x14ac:dyDescent="0.3">
      <c r="A47" s="115" t="s">
        <v>18</v>
      </c>
      <c r="B47" s="103">
        <f>SUMIFS('GSTR-3B Paste Data'!F:F,'GSTR-3B Paste Data'!$B:$B,$A47,'GSTR-3B Paste Data'!$A:$A,"Inward supplies from ISD")</f>
        <v>0</v>
      </c>
      <c r="C47" s="103">
        <f>SUMIFS('GSTR-3B Paste Data'!G:G,'GSTR-3B Paste Data'!$B:$B,$A47,'GSTR-3B Paste Data'!$A:$A,"Inward supplies from ISD")</f>
        <v>0</v>
      </c>
      <c r="D47" s="103">
        <f>SUMIFS('GSTR-3B Paste Data'!H:H,'GSTR-3B Paste Data'!$B:$B,$A47,'GSTR-3B Paste Data'!$A:$A,"Inward supplies from ISD")</f>
        <v>0</v>
      </c>
      <c r="E47" s="103">
        <f>SUMIFS('GSTR-3B Paste Data'!I:I,'GSTR-3B Paste Data'!$B:$B,$A47,'GSTR-3B Paste Data'!$A:$A,"Inward supplies from ISD")</f>
        <v>0</v>
      </c>
      <c r="F47" s="103">
        <f>SUMIFS('GSTR-3B Paste Data'!J:J,'GSTR-3B Paste Data'!$B:$B,$A47,'GSTR-3B Paste Data'!$A:$A,"Inward supplies from ISD")</f>
        <v>0</v>
      </c>
      <c r="G47" s="103">
        <f>SUMIFS('GSTR-3B Paste Data'!K:K,'GSTR-3B Paste Data'!$B:$B,$A47,'GSTR-3B Paste Data'!$A:$A,"Inward supplies from ISD")</f>
        <v>0</v>
      </c>
      <c r="H47" s="103">
        <f>SUMIFS('GSTR-3B Paste Data'!L:L,'GSTR-3B Paste Data'!$B:$B,$A47,'GSTR-3B Paste Data'!$A:$A,"Inward supplies from ISD")</f>
        <v>0</v>
      </c>
      <c r="I47" s="103">
        <f>SUMIFS('GSTR-3B Paste Data'!M:M,'GSTR-3B Paste Data'!$B:$B,$A47,'GSTR-3B Paste Data'!$A:$A,"Inward supplies from ISD")</f>
        <v>0</v>
      </c>
      <c r="J47" s="103">
        <f>SUMIFS('GSTR-3B Paste Data'!N:N,'GSTR-3B Paste Data'!$B:$B,$A47,'GSTR-3B Paste Data'!$A:$A,"Inward supplies from ISD")</f>
        <v>0</v>
      </c>
      <c r="K47" s="130">
        <f t="shared" si="0"/>
        <v>0</v>
      </c>
    </row>
    <row r="48" spans="1:12" x14ac:dyDescent="0.3">
      <c r="A48" s="115" t="s">
        <v>19</v>
      </c>
      <c r="B48" s="103">
        <f>SUMIFS('GSTR-3B Paste Data'!F:F,'GSTR-3B Paste Data'!$B:$B,$A48,'GSTR-3B Paste Data'!$A:$A,"Inward supplies from ISD")</f>
        <v>0</v>
      </c>
      <c r="C48" s="103">
        <f>SUMIFS('GSTR-3B Paste Data'!G:G,'GSTR-3B Paste Data'!$B:$B,$A48,'GSTR-3B Paste Data'!$A:$A,"Inward supplies from ISD")</f>
        <v>0</v>
      </c>
      <c r="D48" s="103">
        <f>SUMIFS('GSTR-3B Paste Data'!H:H,'GSTR-3B Paste Data'!$B:$B,$A48,'GSTR-3B Paste Data'!$A:$A,"Inward supplies from ISD")</f>
        <v>0</v>
      </c>
      <c r="E48" s="103">
        <f>SUMIFS('GSTR-3B Paste Data'!I:I,'GSTR-3B Paste Data'!$B:$B,$A48,'GSTR-3B Paste Data'!$A:$A,"Inward supplies from ISD")</f>
        <v>0</v>
      </c>
      <c r="F48" s="103">
        <f>SUMIFS('GSTR-3B Paste Data'!J:J,'GSTR-3B Paste Data'!$B:$B,$A48,'GSTR-3B Paste Data'!$A:$A,"Inward supplies from ISD")</f>
        <v>0</v>
      </c>
      <c r="G48" s="103">
        <f>SUMIFS('GSTR-3B Paste Data'!K:K,'GSTR-3B Paste Data'!$B:$B,$A48,'GSTR-3B Paste Data'!$A:$A,"Inward supplies from ISD")</f>
        <v>0</v>
      </c>
      <c r="H48" s="103">
        <f>SUMIFS('GSTR-3B Paste Data'!L:L,'GSTR-3B Paste Data'!$B:$B,$A48,'GSTR-3B Paste Data'!$A:$A,"Inward supplies from ISD")</f>
        <v>0</v>
      </c>
      <c r="I48" s="103">
        <f>SUMIFS('GSTR-3B Paste Data'!M:M,'GSTR-3B Paste Data'!$B:$B,$A48,'GSTR-3B Paste Data'!$A:$A,"Inward supplies from ISD")</f>
        <v>0</v>
      </c>
      <c r="J48" s="103">
        <f>SUMIFS('GSTR-3B Paste Data'!N:N,'GSTR-3B Paste Data'!$B:$B,$A48,'GSTR-3B Paste Data'!$A:$A,"Inward supplies from ISD")</f>
        <v>0</v>
      </c>
      <c r="K48" s="130">
        <f t="shared" si="0"/>
        <v>0</v>
      </c>
    </row>
    <row r="49" spans="1:11" x14ac:dyDescent="0.3">
      <c r="A49" s="115" t="s">
        <v>20</v>
      </c>
      <c r="B49" s="103">
        <f>SUMIFS('GSTR-3B Paste Data'!F:F,'GSTR-3B Paste Data'!$B:$B,$A49,'GSTR-3B Paste Data'!$A:$A,"Inward supplies from ISD")</f>
        <v>0</v>
      </c>
      <c r="C49" s="103">
        <f>SUMIFS('GSTR-3B Paste Data'!G:G,'GSTR-3B Paste Data'!$B:$B,$A49,'GSTR-3B Paste Data'!$A:$A,"Inward supplies from ISD")</f>
        <v>0</v>
      </c>
      <c r="D49" s="103">
        <f>SUMIFS('GSTR-3B Paste Data'!H:H,'GSTR-3B Paste Data'!$B:$B,$A49,'GSTR-3B Paste Data'!$A:$A,"Inward supplies from ISD")</f>
        <v>0</v>
      </c>
      <c r="E49" s="103">
        <f>SUMIFS('GSTR-3B Paste Data'!I:I,'GSTR-3B Paste Data'!$B:$B,$A49,'GSTR-3B Paste Data'!$A:$A,"Inward supplies from ISD")</f>
        <v>0</v>
      </c>
      <c r="F49" s="103">
        <f>SUMIFS('GSTR-3B Paste Data'!J:J,'GSTR-3B Paste Data'!$B:$B,$A49,'GSTR-3B Paste Data'!$A:$A,"Inward supplies from ISD")</f>
        <v>0</v>
      </c>
      <c r="G49" s="103">
        <f>SUMIFS('GSTR-3B Paste Data'!K:K,'GSTR-3B Paste Data'!$B:$B,$A49,'GSTR-3B Paste Data'!$A:$A,"Inward supplies from ISD")</f>
        <v>0</v>
      </c>
      <c r="H49" s="103">
        <f>SUMIFS('GSTR-3B Paste Data'!L:L,'GSTR-3B Paste Data'!$B:$B,$A49,'GSTR-3B Paste Data'!$A:$A,"Inward supplies from ISD")</f>
        <v>0</v>
      </c>
      <c r="I49" s="103">
        <f>SUMIFS('GSTR-3B Paste Data'!M:M,'GSTR-3B Paste Data'!$B:$B,$A49,'GSTR-3B Paste Data'!$A:$A,"Inward supplies from ISD")</f>
        <v>0</v>
      </c>
      <c r="J49" s="103">
        <f>SUMIFS('GSTR-3B Paste Data'!N:N,'GSTR-3B Paste Data'!$B:$B,$A49,'GSTR-3B Paste Data'!$A:$A,"Inward supplies from ISD")</f>
        <v>0</v>
      </c>
      <c r="K49" s="130">
        <f t="shared" si="0"/>
        <v>0</v>
      </c>
    </row>
    <row r="50" spans="1:11" x14ac:dyDescent="0.3">
      <c r="A50" s="115" t="s">
        <v>36</v>
      </c>
      <c r="B50" s="103">
        <f>SUMIFS('GSTR-3B Paste Data'!F:F,'GSTR-3B Paste Data'!$B:$B,$A50,'GSTR-3B Paste Data'!$A:$A,"Inward supplies from ISD")</f>
        <v>0</v>
      </c>
      <c r="C50" s="103">
        <f>SUMIFS('GSTR-3B Paste Data'!G:G,'GSTR-3B Paste Data'!$B:$B,$A50,'GSTR-3B Paste Data'!$A:$A,"Inward supplies from ISD")</f>
        <v>0</v>
      </c>
      <c r="D50" s="103">
        <f>SUMIFS('GSTR-3B Paste Data'!H:H,'GSTR-3B Paste Data'!$B:$B,$A50,'GSTR-3B Paste Data'!$A:$A,"Inward supplies from ISD")</f>
        <v>0</v>
      </c>
      <c r="E50" s="103">
        <f>SUMIFS('GSTR-3B Paste Data'!I:I,'GSTR-3B Paste Data'!$B:$B,$A50,'GSTR-3B Paste Data'!$A:$A,"Inward supplies from ISD")</f>
        <v>0</v>
      </c>
      <c r="F50" s="103">
        <f>SUMIFS('GSTR-3B Paste Data'!J:J,'GSTR-3B Paste Data'!$B:$B,$A50,'GSTR-3B Paste Data'!$A:$A,"Inward supplies from ISD")</f>
        <v>0</v>
      </c>
      <c r="G50" s="103">
        <f>SUMIFS('GSTR-3B Paste Data'!K:K,'GSTR-3B Paste Data'!$B:$B,$A50,'GSTR-3B Paste Data'!$A:$A,"Inward supplies from ISD")</f>
        <v>0</v>
      </c>
      <c r="H50" s="103">
        <f>SUMIFS('GSTR-3B Paste Data'!L:L,'GSTR-3B Paste Data'!$B:$B,$A50,'GSTR-3B Paste Data'!$A:$A,"Inward supplies from ISD")</f>
        <v>0</v>
      </c>
      <c r="I50" s="103">
        <f>SUMIFS('GSTR-3B Paste Data'!M:M,'GSTR-3B Paste Data'!$B:$B,$A50,'GSTR-3B Paste Data'!$A:$A,"Inward supplies from ISD")</f>
        <v>0</v>
      </c>
      <c r="J50" s="103">
        <f>SUMIFS('GSTR-3B Paste Data'!N:N,'GSTR-3B Paste Data'!$B:$B,$A50,'GSTR-3B Paste Data'!$A:$A,"Inward supplies from ISD")</f>
        <v>0</v>
      </c>
      <c r="K50" s="130">
        <f t="shared" si="0"/>
        <v>0</v>
      </c>
    </row>
    <row r="51" spans="1:11" x14ac:dyDescent="0.3">
      <c r="A51" s="129" t="s">
        <v>274</v>
      </c>
      <c r="B51" s="109"/>
      <c r="C51" s="109"/>
      <c r="D51" s="109"/>
      <c r="E51" s="109"/>
      <c r="F51" s="109"/>
      <c r="G51" s="109"/>
      <c r="H51" s="109"/>
      <c r="I51" s="109"/>
      <c r="J51" s="109"/>
      <c r="K51" s="238"/>
    </row>
    <row r="52" spans="1:11" x14ac:dyDescent="0.3">
      <c r="A52" s="115" t="s">
        <v>18</v>
      </c>
      <c r="B52" s="103">
        <f>SUMIFS('GSTR-3B Paste Data'!F:F,'GSTR-3B Paste Data'!$B:$B,$A52,'GSTR-3B Paste Data'!$A:$A,"All other ITC")</f>
        <v>1950519</v>
      </c>
      <c r="C52" s="103">
        <f>SUMIFS('GSTR-3B Paste Data'!G:G,'GSTR-3B Paste Data'!$B:$B,$A52,'GSTR-3B Paste Data'!$A:$A,"All other ITC")</f>
        <v>4061249</v>
      </c>
      <c r="D52" s="103">
        <f>SUMIFS('GSTR-3B Paste Data'!H:H,'GSTR-3B Paste Data'!$B:$B,$A52,'GSTR-3B Paste Data'!$A:$A,"All other ITC")</f>
        <v>4798019</v>
      </c>
      <c r="E52" s="103">
        <f>SUMIFS('GSTR-3B Paste Data'!I:I,'GSTR-3B Paste Data'!$B:$B,$A52,'GSTR-3B Paste Data'!$A:$A,"All other ITC")</f>
        <v>4994159</v>
      </c>
      <c r="F52" s="103">
        <f>SUMIFS('GSTR-3B Paste Data'!J:J,'GSTR-3B Paste Data'!$B:$B,$A52,'GSTR-3B Paste Data'!$A:$A,"All other ITC")</f>
        <v>4841060</v>
      </c>
      <c r="G52" s="103">
        <f>SUMIFS('GSTR-3B Paste Data'!K:K,'GSTR-3B Paste Data'!$B:$B,$A52,'GSTR-3B Paste Data'!$A:$A,"All other ITC")</f>
        <v>5298511</v>
      </c>
      <c r="H52" s="103">
        <f>SUMIFS('GSTR-3B Paste Data'!L:L,'GSTR-3B Paste Data'!$B:$B,$A52,'GSTR-3B Paste Data'!$A:$A,"All other ITC")</f>
        <v>4371316</v>
      </c>
      <c r="I52" s="103">
        <f>SUMIFS('GSTR-3B Paste Data'!M:M,'GSTR-3B Paste Data'!$B:$B,$A52,'GSTR-3B Paste Data'!$A:$A,"All other ITC")</f>
        <v>4232255</v>
      </c>
      <c r="J52" s="103">
        <f>SUMIFS('GSTR-3B Paste Data'!N:N,'GSTR-3B Paste Data'!$B:$B,$A52,'GSTR-3B Paste Data'!$A:$A,"All other ITC")</f>
        <v>4776289</v>
      </c>
      <c r="K52" s="130">
        <f>SUM(B52:J52)</f>
        <v>39323377</v>
      </c>
    </row>
    <row r="53" spans="1:11" x14ac:dyDescent="0.3">
      <c r="A53" s="115" t="s">
        <v>19</v>
      </c>
      <c r="B53" s="103">
        <f>SUMIFS('GSTR-3B Paste Data'!F:F,'GSTR-3B Paste Data'!$B:$B,$A53,'GSTR-3B Paste Data'!$A:$A,"All other ITC")</f>
        <v>0</v>
      </c>
      <c r="C53" s="103">
        <f>SUMIFS('GSTR-3B Paste Data'!G:G,'GSTR-3B Paste Data'!$B:$B,$A53,'GSTR-3B Paste Data'!$A:$A,"All other ITC")</f>
        <v>152670</v>
      </c>
      <c r="D53" s="103">
        <f>SUMIFS('GSTR-3B Paste Data'!H:H,'GSTR-3B Paste Data'!$B:$B,$A53,'GSTR-3B Paste Data'!$A:$A,"All other ITC")</f>
        <v>371618</v>
      </c>
      <c r="E53" s="103">
        <f>SUMIFS('GSTR-3B Paste Data'!I:I,'GSTR-3B Paste Data'!$B:$B,$A53,'GSTR-3B Paste Data'!$A:$A,"All other ITC")</f>
        <v>282295</v>
      </c>
      <c r="F53" s="103">
        <f>SUMIFS('GSTR-3B Paste Data'!J:J,'GSTR-3B Paste Data'!$B:$B,$A53,'GSTR-3B Paste Data'!$A:$A,"All other ITC")</f>
        <v>400733</v>
      </c>
      <c r="G53" s="103">
        <f>SUMIFS('GSTR-3B Paste Data'!K:K,'GSTR-3B Paste Data'!$B:$B,$A53,'GSTR-3B Paste Data'!$A:$A,"All other ITC")</f>
        <v>220426</v>
      </c>
      <c r="H53" s="103">
        <f>SUMIFS('GSTR-3B Paste Data'!L:L,'GSTR-3B Paste Data'!$B:$B,$A53,'GSTR-3B Paste Data'!$A:$A,"All other ITC")</f>
        <v>221894</v>
      </c>
      <c r="I53" s="103">
        <f>SUMIFS('GSTR-3B Paste Data'!M:M,'GSTR-3B Paste Data'!$B:$B,$A53,'GSTR-3B Paste Data'!$A:$A,"All other ITC")</f>
        <v>163403</v>
      </c>
      <c r="J53" s="103">
        <f>SUMIFS('GSTR-3B Paste Data'!N:N,'GSTR-3B Paste Data'!$B:$B,$A53,'GSTR-3B Paste Data'!$A:$A,"All other ITC")</f>
        <v>583312</v>
      </c>
      <c r="K53" s="130">
        <f>SUM(B53:J53)</f>
        <v>2396351</v>
      </c>
    </row>
    <row r="54" spans="1:11" x14ac:dyDescent="0.3">
      <c r="A54" s="115" t="s">
        <v>20</v>
      </c>
      <c r="B54" s="103">
        <f>SUMIFS('GSTR-3B Paste Data'!F:F,'GSTR-3B Paste Data'!$B:$B,$A54,'GSTR-3B Paste Data'!$A:$A,"All other ITC")</f>
        <v>0</v>
      </c>
      <c r="C54" s="103">
        <f>SUMIFS('GSTR-3B Paste Data'!G:G,'GSTR-3B Paste Data'!$B:$B,$A54,'GSTR-3B Paste Data'!$A:$A,"All other ITC")</f>
        <v>152670</v>
      </c>
      <c r="D54" s="103">
        <f>SUMIFS('GSTR-3B Paste Data'!H:H,'GSTR-3B Paste Data'!$B:$B,$A54,'GSTR-3B Paste Data'!$A:$A,"All other ITC")</f>
        <v>371618</v>
      </c>
      <c r="E54" s="103">
        <f>SUMIFS('GSTR-3B Paste Data'!I:I,'GSTR-3B Paste Data'!$B:$B,$A54,'GSTR-3B Paste Data'!$A:$A,"All other ITC")</f>
        <v>282295</v>
      </c>
      <c r="F54" s="103">
        <f>SUMIFS('GSTR-3B Paste Data'!J:J,'GSTR-3B Paste Data'!$B:$B,$A54,'GSTR-3B Paste Data'!$A:$A,"All other ITC")</f>
        <v>400733</v>
      </c>
      <c r="G54" s="103">
        <f>SUMIFS('GSTR-3B Paste Data'!K:K,'GSTR-3B Paste Data'!$B:$B,$A54,'GSTR-3B Paste Data'!$A:$A,"All other ITC")</f>
        <v>220426</v>
      </c>
      <c r="H54" s="103">
        <f>SUMIFS('GSTR-3B Paste Data'!L:L,'GSTR-3B Paste Data'!$B:$B,$A54,'GSTR-3B Paste Data'!$A:$A,"All other ITC")</f>
        <v>221894</v>
      </c>
      <c r="I54" s="103">
        <f>SUMIFS('GSTR-3B Paste Data'!M:M,'GSTR-3B Paste Data'!$B:$B,$A54,'GSTR-3B Paste Data'!$A:$A,"All other ITC")</f>
        <v>163403</v>
      </c>
      <c r="J54" s="103">
        <f>SUMIFS('GSTR-3B Paste Data'!N:N,'GSTR-3B Paste Data'!$B:$B,$A54,'GSTR-3B Paste Data'!$A:$A,"All other ITC")</f>
        <v>583312</v>
      </c>
      <c r="K54" s="130">
        <f>SUM(B54:J54)</f>
        <v>2396351</v>
      </c>
    </row>
    <row r="55" spans="1:11" ht="15.75" thickBot="1" x14ac:dyDescent="0.35">
      <c r="A55" s="119" t="s">
        <v>36</v>
      </c>
      <c r="B55" s="121">
        <f>SUMIFS('GSTR-3B Paste Data'!F:F,'GSTR-3B Paste Data'!$B:$B,$A55,'GSTR-3B Paste Data'!$A:$A,"All other ITC")</f>
        <v>0</v>
      </c>
      <c r="C55" s="121">
        <f>SUMIFS('GSTR-3B Paste Data'!G:G,'GSTR-3B Paste Data'!$B:$B,$A55,'GSTR-3B Paste Data'!$A:$A,"All other ITC")</f>
        <v>0</v>
      </c>
      <c r="D55" s="121">
        <f>SUMIFS('GSTR-3B Paste Data'!H:H,'GSTR-3B Paste Data'!$B:$B,$A55,'GSTR-3B Paste Data'!$A:$A,"All other ITC")</f>
        <v>0</v>
      </c>
      <c r="E55" s="121">
        <f>SUMIFS('GSTR-3B Paste Data'!I:I,'GSTR-3B Paste Data'!$B:$B,$A55,'GSTR-3B Paste Data'!$A:$A,"All other ITC")</f>
        <v>0</v>
      </c>
      <c r="F55" s="121">
        <f>SUMIFS('GSTR-3B Paste Data'!J:J,'GSTR-3B Paste Data'!$B:$B,$A55,'GSTR-3B Paste Data'!$A:$A,"All other ITC")</f>
        <v>0</v>
      </c>
      <c r="G55" s="121">
        <f>SUMIFS('GSTR-3B Paste Data'!K:K,'GSTR-3B Paste Data'!$B:$B,$A55,'GSTR-3B Paste Data'!$A:$A,"All other ITC")</f>
        <v>0</v>
      </c>
      <c r="H55" s="121">
        <f>SUMIFS('GSTR-3B Paste Data'!L:L,'GSTR-3B Paste Data'!$B:$B,$A55,'GSTR-3B Paste Data'!$A:$A,"All other ITC")</f>
        <v>0</v>
      </c>
      <c r="I55" s="121">
        <f>SUMIFS('GSTR-3B Paste Data'!M:M,'GSTR-3B Paste Data'!$B:$B,$A55,'GSTR-3B Paste Data'!$A:$A,"All other ITC")</f>
        <v>0</v>
      </c>
      <c r="J55" s="121">
        <f>SUMIFS('GSTR-3B Paste Data'!N:N,'GSTR-3B Paste Data'!$B:$B,$A55,'GSTR-3B Paste Data'!$A:$A,"All other ITC")</f>
        <v>0</v>
      </c>
      <c r="K55" s="133">
        <f>SUM(B55:J55)</f>
        <v>0</v>
      </c>
    </row>
    <row r="56" spans="1:11" ht="15.75" thickBot="1" x14ac:dyDescent="0.35"/>
    <row r="57" spans="1:11" x14ac:dyDescent="0.3">
      <c r="A57" s="134" t="s">
        <v>22</v>
      </c>
      <c r="B57" s="128">
        <v>42917</v>
      </c>
      <c r="C57" s="128">
        <v>42948</v>
      </c>
      <c r="D57" s="128">
        <v>42979</v>
      </c>
      <c r="E57" s="128">
        <v>43009</v>
      </c>
      <c r="F57" s="128">
        <v>43040</v>
      </c>
      <c r="G57" s="128">
        <v>43070</v>
      </c>
      <c r="H57" s="128">
        <v>43101</v>
      </c>
      <c r="I57" s="128">
        <v>43132</v>
      </c>
      <c r="J57" s="128">
        <v>43160</v>
      </c>
      <c r="K57" s="237" t="s">
        <v>11</v>
      </c>
    </row>
    <row r="58" spans="1:11" x14ac:dyDescent="0.3">
      <c r="A58" s="129" t="s">
        <v>275</v>
      </c>
      <c r="B58" s="109"/>
      <c r="C58" s="109"/>
      <c r="D58" s="109"/>
      <c r="E58" s="109"/>
      <c r="F58" s="109"/>
      <c r="G58" s="109"/>
      <c r="H58" s="109"/>
      <c r="I58" s="109"/>
      <c r="J58" s="109"/>
      <c r="K58" s="238"/>
    </row>
    <row r="59" spans="1:11" s="9" customFormat="1" x14ac:dyDescent="0.3">
      <c r="A59" s="135" t="s">
        <v>18</v>
      </c>
      <c r="B59" s="103">
        <f>SUMIFS('GSTR-3B Paste Data'!F:F,'GSTR-3B Paste Data'!$B:$B,$A59,'GSTR-3B Paste Data'!$A:$A,"*ITC reversed*",'GSTR-3B Paste Data'!$A:$A,"&lt;&gt;*Others*")</f>
        <v>0</v>
      </c>
      <c r="C59" s="103">
        <f>SUMIFS('GSTR-3B Paste Data'!G:G,'GSTR-3B Paste Data'!$B:$B,$A59,'GSTR-3B Paste Data'!$A:$A,"*ITC reversed*",'GSTR-3B Paste Data'!$A:$A,"&lt;&gt;*Others*")</f>
        <v>0</v>
      </c>
      <c r="D59" s="103">
        <f>SUMIFS('GSTR-3B Paste Data'!H:H,'GSTR-3B Paste Data'!$B:$B,$A59,'GSTR-3B Paste Data'!$A:$A,"*ITC reversed*",'GSTR-3B Paste Data'!$A:$A,"&lt;&gt;*Others*")</f>
        <v>0</v>
      </c>
      <c r="E59" s="103">
        <f>SUMIFS('GSTR-3B Paste Data'!I:I,'GSTR-3B Paste Data'!$B:$B,$A59,'GSTR-3B Paste Data'!$A:$A,"*ITC reversed*",'GSTR-3B Paste Data'!$A:$A,"&lt;&gt;*Others*")</f>
        <v>0</v>
      </c>
      <c r="F59" s="103">
        <f>SUMIFS('GSTR-3B Paste Data'!J:J,'GSTR-3B Paste Data'!$B:$B,$A59,'GSTR-3B Paste Data'!$A:$A,"*ITC reversed*",'GSTR-3B Paste Data'!$A:$A,"&lt;&gt;*Others*")</f>
        <v>0</v>
      </c>
      <c r="G59" s="103">
        <f>SUMIFS('GSTR-3B Paste Data'!K:K,'GSTR-3B Paste Data'!$B:$B,$A59,'GSTR-3B Paste Data'!$A:$A,"*ITC reversed*",'GSTR-3B Paste Data'!$A:$A,"&lt;&gt;*Others*")</f>
        <v>0</v>
      </c>
      <c r="H59" s="103">
        <f>SUMIFS('GSTR-3B Paste Data'!L:L,'GSTR-3B Paste Data'!$B:$B,$A59,'GSTR-3B Paste Data'!$A:$A,"*ITC reversed*",'GSTR-3B Paste Data'!$A:$A,"&lt;&gt;*Others*")</f>
        <v>0</v>
      </c>
      <c r="I59" s="103">
        <f>SUMIFS('GSTR-3B Paste Data'!M:M,'GSTR-3B Paste Data'!$B:$B,$A59,'GSTR-3B Paste Data'!$A:$A,"*ITC reversed*",'GSTR-3B Paste Data'!$A:$A,"&lt;&gt;*Others*")</f>
        <v>0</v>
      </c>
      <c r="J59" s="103">
        <f>SUMIFS('GSTR-3B Paste Data'!N:N,'GSTR-3B Paste Data'!$B:$B,$A59,'GSTR-3B Paste Data'!$A:$A,"*ITC reversed*",'GSTR-3B Paste Data'!$A:$A,"&lt;&gt;*Others*")</f>
        <v>0</v>
      </c>
      <c r="K59" s="130">
        <f>SUM(B59:J59)</f>
        <v>0</v>
      </c>
    </row>
    <row r="60" spans="1:11" s="9" customFormat="1" x14ac:dyDescent="0.3">
      <c r="A60" s="135" t="s">
        <v>19</v>
      </c>
      <c r="B60" s="103">
        <f>SUMIFS('GSTR-3B Paste Data'!F:F,'GSTR-3B Paste Data'!$B:$B,$A60,'GSTR-3B Paste Data'!$A:$A,"*ITC reversed*",'GSTR-3B Paste Data'!$A:$A,"&lt;&gt;*Others*")</f>
        <v>0</v>
      </c>
      <c r="C60" s="103">
        <f>SUMIFS('GSTR-3B Paste Data'!G:G,'GSTR-3B Paste Data'!$B:$B,$A60,'GSTR-3B Paste Data'!$A:$A,"*ITC reversed*",'GSTR-3B Paste Data'!$A:$A,"&lt;&gt;*Others*")</f>
        <v>0</v>
      </c>
      <c r="D60" s="103">
        <f>SUMIFS('GSTR-3B Paste Data'!H:H,'GSTR-3B Paste Data'!$B:$B,$A60,'GSTR-3B Paste Data'!$A:$A,"*ITC reversed*",'GSTR-3B Paste Data'!$A:$A,"&lt;&gt;*Others*")</f>
        <v>0</v>
      </c>
      <c r="E60" s="103">
        <f>SUMIFS('GSTR-3B Paste Data'!I:I,'GSTR-3B Paste Data'!$B:$B,$A60,'GSTR-3B Paste Data'!$A:$A,"*ITC reversed*",'GSTR-3B Paste Data'!$A:$A,"&lt;&gt;*Others*")</f>
        <v>0</v>
      </c>
      <c r="F60" s="103">
        <f>SUMIFS('GSTR-3B Paste Data'!J:J,'GSTR-3B Paste Data'!$B:$B,$A60,'GSTR-3B Paste Data'!$A:$A,"*ITC reversed*",'GSTR-3B Paste Data'!$A:$A,"&lt;&gt;*Others*")</f>
        <v>0</v>
      </c>
      <c r="G60" s="103">
        <f>SUMIFS('GSTR-3B Paste Data'!K:K,'GSTR-3B Paste Data'!$B:$B,$A60,'GSTR-3B Paste Data'!$A:$A,"*ITC reversed*",'GSTR-3B Paste Data'!$A:$A,"&lt;&gt;*Others*")</f>
        <v>0</v>
      </c>
      <c r="H60" s="103">
        <f>SUMIFS('GSTR-3B Paste Data'!L:L,'GSTR-3B Paste Data'!$B:$B,$A60,'GSTR-3B Paste Data'!$A:$A,"*ITC reversed*",'GSTR-3B Paste Data'!$A:$A,"&lt;&gt;*Others*")</f>
        <v>0</v>
      </c>
      <c r="I60" s="103">
        <f>SUMIFS('GSTR-3B Paste Data'!M:M,'GSTR-3B Paste Data'!$B:$B,$A60,'GSTR-3B Paste Data'!$A:$A,"*ITC reversed*",'GSTR-3B Paste Data'!$A:$A,"&lt;&gt;*Others*")</f>
        <v>0</v>
      </c>
      <c r="J60" s="103">
        <f>SUMIFS('GSTR-3B Paste Data'!N:N,'GSTR-3B Paste Data'!$B:$B,$A60,'GSTR-3B Paste Data'!$A:$A,"*ITC reversed*",'GSTR-3B Paste Data'!$A:$A,"&lt;&gt;*Others*")</f>
        <v>0</v>
      </c>
      <c r="K60" s="130">
        <f>SUM(B60:J60)</f>
        <v>0</v>
      </c>
    </row>
    <row r="61" spans="1:11" s="9" customFormat="1" x14ac:dyDescent="0.3">
      <c r="A61" s="135" t="s">
        <v>20</v>
      </c>
      <c r="B61" s="103">
        <f>SUMIFS('GSTR-3B Paste Data'!F:F,'GSTR-3B Paste Data'!$B:$B,$A61,'GSTR-3B Paste Data'!$A:$A,"*ITC reversed*",'GSTR-3B Paste Data'!$A:$A,"&lt;&gt;*Others*")</f>
        <v>0</v>
      </c>
      <c r="C61" s="103">
        <f>SUMIFS('GSTR-3B Paste Data'!G:G,'GSTR-3B Paste Data'!$B:$B,$A61,'GSTR-3B Paste Data'!$A:$A,"*ITC reversed*",'GSTR-3B Paste Data'!$A:$A,"&lt;&gt;*Others*")</f>
        <v>0</v>
      </c>
      <c r="D61" s="103">
        <f>SUMIFS('GSTR-3B Paste Data'!H:H,'GSTR-3B Paste Data'!$B:$B,$A61,'GSTR-3B Paste Data'!$A:$A,"*ITC reversed*",'GSTR-3B Paste Data'!$A:$A,"&lt;&gt;*Others*")</f>
        <v>0</v>
      </c>
      <c r="E61" s="103">
        <f>SUMIFS('GSTR-3B Paste Data'!I:I,'GSTR-3B Paste Data'!$B:$B,$A61,'GSTR-3B Paste Data'!$A:$A,"*ITC reversed*",'GSTR-3B Paste Data'!$A:$A,"&lt;&gt;*Others*")</f>
        <v>0</v>
      </c>
      <c r="F61" s="103">
        <f>SUMIFS('GSTR-3B Paste Data'!J:J,'GSTR-3B Paste Data'!$B:$B,$A61,'GSTR-3B Paste Data'!$A:$A,"*ITC reversed*",'GSTR-3B Paste Data'!$A:$A,"&lt;&gt;*Others*")</f>
        <v>0</v>
      </c>
      <c r="G61" s="103">
        <f>SUMIFS('GSTR-3B Paste Data'!K:K,'GSTR-3B Paste Data'!$B:$B,$A61,'GSTR-3B Paste Data'!$A:$A,"*ITC reversed*",'GSTR-3B Paste Data'!$A:$A,"&lt;&gt;*Others*")</f>
        <v>0</v>
      </c>
      <c r="H61" s="103">
        <f>SUMIFS('GSTR-3B Paste Data'!L:L,'GSTR-3B Paste Data'!$B:$B,$A61,'GSTR-3B Paste Data'!$A:$A,"*ITC reversed*",'GSTR-3B Paste Data'!$A:$A,"&lt;&gt;*Others*")</f>
        <v>0</v>
      </c>
      <c r="I61" s="103">
        <f>SUMIFS('GSTR-3B Paste Data'!M:M,'GSTR-3B Paste Data'!$B:$B,$A61,'GSTR-3B Paste Data'!$A:$A,"*ITC reversed*",'GSTR-3B Paste Data'!$A:$A,"&lt;&gt;*Others*")</f>
        <v>0</v>
      </c>
      <c r="J61" s="103">
        <f>SUMIFS('GSTR-3B Paste Data'!N:N,'GSTR-3B Paste Data'!$B:$B,$A61,'GSTR-3B Paste Data'!$A:$A,"*ITC reversed*",'GSTR-3B Paste Data'!$A:$A,"&lt;&gt;*Others*")</f>
        <v>0</v>
      </c>
      <c r="K61" s="130">
        <f>SUM(B61:J61)</f>
        <v>0</v>
      </c>
    </row>
    <row r="62" spans="1:11" s="9" customFormat="1" x14ac:dyDescent="0.3">
      <c r="A62" s="135" t="s">
        <v>36</v>
      </c>
      <c r="B62" s="103">
        <f>SUMIFS('GSTR-3B Paste Data'!F:F,'GSTR-3B Paste Data'!$B:$B,$A62,'GSTR-3B Paste Data'!$A:$A,"*ITC reversed*",'GSTR-3B Paste Data'!$A:$A,"&lt;&gt;*Others*")</f>
        <v>0</v>
      </c>
      <c r="C62" s="103">
        <f>SUMIFS('GSTR-3B Paste Data'!G:G,'GSTR-3B Paste Data'!$B:$B,$A62,'GSTR-3B Paste Data'!$A:$A,"*ITC reversed*",'GSTR-3B Paste Data'!$A:$A,"&lt;&gt;*Others*")</f>
        <v>0</v>
      </c>
      <c r="D62" s="103">
        <f>SUMIFS('GSTR-3B Paste Data'!H:H,'GSTR-3B Paste Data'!$B:$B,$A62,'GSTR-3B Paste Data'!$A:$A,"*ITC reversed*",'GSTR-3B Paste Data'!$A:$A,"&lt;&gt;*Others*")</f>
        <v>0</v>
      </c>
      <c r="E62" s="103">
        <f>SUMIFS('GSTR-3B Paste Data'!I:I,'GSTR-3B Paste Data'!$B:$B,$A62,'GSTR-3B Paste Data'!$A:$A,"*ITC reversed*",'GSTR-3B Paste Data'!$A:$A,"&lt;&gt;*Others*")</f>
        <v>0</v>
      </c>
      <c r="F62" s="103">
        <f>SUMIFS('GSTR-3B Paste Data'!J:J,'GSTR-3B Paste Data'!$B:$B,$A62,'GSTR-3B Paste Data'!$A:$A,"*ITC reversed*",'GSTR-3B Paste Data'!$A:$A,"&lt;&gt;*Others*")</f>
        <v>0</v>
      </c>
      <c r="G62" s="103">
        <f>SUMIFS('GSTR-3B Paste Data'!K:K,'GSTR-3B Paste Data'!$B:$B,$A62,'GSTR-3B Paste Data'!$A:$A,"*ITC reversed*",'GSTR-3B Paste Data'!$A:$A,"&lt;&gt;*Others*")</f>
        <v>0</v>
      </c>
      <c r="H62" s="103">
        <f>SUMIFS('GSTR-3B Paste Data'!L:L,'GSTR-3B Paste Data'!$B:$B,$A62,'GSTR-3B Paste Data'!$A:$A,"*ITC reversed*",'GSTR-3B Paste Data'!$A:$A,"&lt;&gt;*Others*")</f>
        <v>0</v>
      </c>
      <c r="I62" s="103">
        <f>SUMIFS('GSTR-3B Paste Data'!M:M,'GSTR-3B Paste Data'!$B:$B,$A62,'GSTR-3B Paste Data'!$A:$A,"*ITC reversed*",'GSTR-3B Paste Data'!$A:$A,"&lt;&gt;*Others*")</f>
        <v>0</v>
      </c>
      <c r="J62" s="103">
        <f>SUMIFS('GSTR-3B Paste Data'!N:N,'GSTR-3B Paste Data'!$B:$B,$A62,'GSTR-3B Paste Data'!$A:$A,"*ITC reversed*",'GSTR-3B Paste Data'!$A:$A,"&lt;&gt;*Others*")</f>
        <v>0</v>
      </c>
      <c r="K62" s="130">
        <f>SUM(B62:J62)</f>
        <v>0</v>
      </c>
    </row>
    <row r="63" spans="1:11" x14ac:dyDescent="0.3">
      <c r="A63" s="129" t="s">
        <v>276</v>
      </c>
      <c r="B63" s="109"/>
      <c r="C63" s="109"/>
      <c r="D63" s="109"/>
      <c r="E63" s="109"/>
      <c r="F63" s="109"/>
      <c r="G63" s="109"/>
      <c r="H63" s="109"/>
      <c r="I63" s="109"/>
      <c r="J63" s="109"/>
      <c r="K63" s="238"/>
    </row>
    <row r="64" spans="1:11" x14ac:dyDescent="0.3">
      <c r="A64" s="136" t="s">
        <v>18</v>
      </c>
      <c r="B64" s="103">
        <f>SUMIFS('GSTR-3B Paste Data'!F:F,'GSTR-3B Paste Data'!$B:$B,$A64,'GSTR-3B Paste Data'!$A:$A,"Others - ITC reversed")</f>
        <v>0</v>
      </c>
      <c r="C64" s="103">
        <f>SUMIFS('GSTR-3B Paste Data'!G:G,'GSTR-3B Paste Data'!$B:$B,$A64,'GSTR-3B Paste Data'!$A:$A,"Others - ITC reversed")</f>
        <v>0</v>
      </c>
      <c r="D64" s="103">
        <f>SUMIFS('GSTR-3B Paste Data'!H:H,'GSTR-3B Paste Data'!$B:$B,$A64,'GSTR-3B Paste Data'!$A:$A,"Others - ITC reversed")</f>
        <v>0</v>
      </c>
      <c r="E64" s="103">
        <f>SUMIFS('GSTR-3B Paste Data'!I:I,'GSTR-3B Paste Data'!$B:$B,$A64,'GSTR-3B Paste Data'!$A:$A,"Others - ITC reversed")</f>
        <v>0</v>
      </c>
      <c r="F64" s="103">
        <f>SUMIFS('GSTR-3B Paste Data'!J:J,'GSTR-3B Paste Data'!$B:$B,$A64,'GSTR-3B Paste Data'!$A:$A,"Others - ITC reversed")</f>
        <v>0</v>
      </c>
      <c r="G64" s="103">
        <f>SUMIFS('GSTR-3B Paste Data'!K:K,'GSTR-3B Paste Data'!$B:$B,$A64,'GSTR-3B Paste Data'!$A:$A,"Others - ITC reversed")</f>
        <v>0</v>
      </c>
      <c r="H64" s="103">
        <f>SUMIFS('GSTR-3B Paste Data'!L:L,'GSTR-3B Paste Data'!$B:$B,$A64,'GSTR-3B Paste Data'!$A:$A,"Others - ITC reversed")</f>
        <v>0</v>
      </c>
      <c r="I64" s="103">
        <f>SUMIFS('GSTR-3B Paste Data'!M:M,'GSTR-3B Paste Data'!$B:$B,$A64,'GSTR-3B Paste Data'!$A:$A,"Others - ITC reversed")</f>
        <v>0</v>
      </c>
      <c r="J64" s="103">
        <f>SUMIFS('GSTR-3B Paste Data'!N:N,'GSTR-3B Paste Data'!$B:$B,$A64,'GSTR-3B Paste Data'!$A:$A,"Others - ITC reversed")</f>
        <v>0</v>
      </c>
      <c r="K64" s="130">
        <f>SUM(B64:J64)</f>
        <v>0</v>
      </c>
    </row>
    <row r="65" spans="1:11" x14ac:dyDescent="0.3">
      <c r="A65" s="136" t="s">
        <v>19</v>
      </c>
      <c r="B65" s="103">
        <f>SUMIFS('GSTR-3B Paste Data'!F:F,'GSTR-3B Paste Data'!$B:$B,$A65,'GSTR-3B Paste Data'!$A:$A,"Others - ITC reversed")</f>
        <v>0</v>
      </c>
      <c r="C65" s="103">
        <f>SUMIFS('GSTR-3B Paste Data'!G:G,'GSTR-3B Paste Data'!$B:$B,$A65,'GSTR-3B Paste Data'!$A:$A,"Others - ITC reversed")</f>
        <v>0</v>
      </c>
      <c r="D65" s="103">
        <f>SUMIFS('GSTR-3B Paste Data'!H:H,'GSTR-3B Paste Data'!$B:$B,$A65,'GSTR-3B Paste Data'!$A:$A,"Others - ITC reversed")</f>
        <v>0</v>
      </c>
      <c r="E65" s="103">
        <f>SUMIFS('GSTR-3B Paste Data'!I:I,'GSTR-3B Paste Data'!$B:$B,$A65,'GSTR-3B Paste Data'!$A:$A,"Others - ITC reversed")</f>
        <v>0</v>
      </c>
      <c r="F65" s="103">
        <f>SUMIFS('GSTR-3B Paste Data'!J:J,'GSTR-3B Paste Data'!$B:$B,$A65,'GSTR-3B Paste Data'!$A:$A,"Others - ITC reversed")</f>
        <v>0</v>
      </c>
      <c r="G65" s="103">
        <f>SUMIFS('GSTR-3B Paste Data'!K:K,'GSTR-3B Paste Data'!$B:$B,$A65,'GSTR-3B Paste Data'!$A:$A,"Others - ITC reversed")</f>
        <v>0</v>
      </c>
      <c r="H65" s="103">
        <f>SUMIFS('GSTR-3B Paste Data'!L:L,'GSTR-3B Paste Data'!$B:$B,$A65,'GSTR-3B Paste Data'!$A:$A,"Others - ITC reversed")</f>
        <v>0</v>
      </c>
      <c r="I65" s="103">
        <f>SUMIFS('GSTR-3B Paste Data'!M:M,'GSTR-3B Paste Data'!$B:$B,$A65,'GSTR-3B Paste Data'!$A:$A,"Others - ITC reversed")</f>
        <v>0</v>
      </c>
      <c r="J65" s="103">
        <f>SUMIFS('GSTR-3B Paste Data'!N:N,'GSTR-3B Paste Data'!$B:$B,$A65,'GSTR-3B Paste Data'!$A:$A,"Others - ITC reversed")</f>
        <v>0</v>
      </c>
      <c r="K65" s="130">
        <f>SUM(B65:J65)</f>
        <v>0</v>
      </c>
    </row>
    <row r="66" spans="1:11" x14ac:dyDescent="0.3">
      <c r="A66" s="136" t="s">
        <v>20</v>
      </c>
      <c r="B66" s="103">
        <f>SUMIFS('GSTR-3B Paste Data'!F:F,'GSTR-3B Paste Data'!$B:$B,$A66,'GSTR-3B Paste Data'!$A:$A,"Others - ITC reversed")</f>
        <v>0</v>
      </c>
      <c r="C66" s="103">
        <f>SUMIFS('GSTR-3B Paste Data'!G:G,'GSTR-3B Paste Data'!$B:$B,$A66,'GSTR-3B Paste Data'!$A:$A,"Others - ITC reversed")</f>
        <v>0</v>
      </c>
      <c r="D66" s="103">
        <f>SUMIFS('GSTR-3B Paste Data'!H:H,'GSTR-3B Paste Data'!$B:$B,$A66,'GSTR-3B Paste Data'!$A:$A,"Others - ITC reversed")</f>
        <v>0</v>
      </c>
      <c r="E66" s="103">
        <f>SUMIFS('GSTR-3B Paste Data'!I:I,'GSTR-3B Paste Data'!$B:$B,$A66,'GSTR-3B Paste Data'!$A:$A,"Others - ITC reversed")</f>
        <v>0</v>
      </c>
      <c r="F66" s="103">
        <f>SUMIFS('GSTR-3B Paste Data'!J:J,'GSTR-3B Paste Data'!$B:$B,$A66,'GSTR-3B Paste Data'!$A:$A,"Others - ITC reversed")</f>
        <v>0</v>
      </c>
      <c r="G66" s="103">
        <f>SUMIFS('GSTR-3B Paste Data'!K:K,'GSTR-3B Paste Data'!$B:$B,$A66,'GSTR-3B Paste Data'!$A:$A,"Others - ITC reversed")</f>
        <v>0</v>
      </c>
      <c r="H66" s="103">
        <f>SUMIFS('GSTR-3B Paste Data'!L:L,'GSTR-3B Paste Data'!$B:$B,$A66,'GSTR-3B Paste Data'!$A:$A,"Others - ITC reversed")</f>
        <v>0</v>
      </c>
      <c r="I66" s="103">
        <f>SUMIFS('GSTR-3B Paste Data'!M:M,'GSTR-3B Paste Data'!$B:$B,$A66,'GSTR-3B Paste Data'!$A:$A,"Others - ITC reversed")</f>
        <v>0</v>
      </c>
      <c r="J66" s="103">
        <f>SUMIFS('GSTR-3B Paste Data'!N:N,'GSTR-3B Paste Data'!$B:$B,$A66,'GSTR-3B Paste Data'!$A:$A,"Others - ITC reversed")</f>
        <v>0</v>
      </c>
      <c r="K66" s="130">
        <f>SUM(B66:J66)</f>
        <v>0</v>
      </c>
    </row>
    <row r="67" spans="1:11" ht="15.75" thickBot="1" x14ac:dyDescent="0.35">
      <c r="A67" s="137" t="s">
        <v>36</v>
      </c>
      <c r="B67" s="121">
        <f>SUMIFS('GSTR-3B Paste Data'!F:F,'GSTR-3B Paste Data'!$B:$B,$A67,'GSTR-3B Paste Data'!$A:$A,"Others - ITC reversed")</f>
        <v>0</v>
      </c>
      <c r="C67" s="121">
        <f>SUMIFS('GSTR-3B Paste Data'!G:G,'GSTR-3B Paste Data'!$B:$B,$A67,'GSTR-3B Paste Data'!$A:$A,"Others - ITC reversed")</f>
        <v>0</v>
      </c>
      <c r="D67" s="121">
        <f>SUMIFS('GSTR-3B Paste Data'!H:H,'GSTR-3B Paste Data'!$B:$B,$A67,'GSTR-3B Paste Data'!$A:$A,"Others - ITC reversed")</f>
        <v>0</v>
      </c>
      <c r="E67" s="121">
        <f>SUMIFS('GSTR-3B Paste Data'!I:I,'GSTR-3B Paste Data'!$B:$B,$A67,'GSTR-3B Paste Data'!$A:$A,"Others - ITC reversed")</f>
        <v>0</v>
      </c>
      <c r="F67" s="121">
        <f>SUMIFS('GSTR-3B Paste Data'!J:J,'GSTR-3B Paste Data'!$B:$B,$A67,'GSTR-3B Paste Data'!$A:$A,"Others - ITC reversed")</f>
        <v>0</v>
      </c>
      <c r="G67" s="121">
        <f>SUMIFS('GSTR-3B Paste Data'!K:K,'GSTR-3B Paste Data'!$B:$B,$A67,'GSTR-3B Paste Data'!$A:$A,"Others - ITC reversed")</f>
        <v>0</v>
      </c>
      <c r="H67" s="121">
        <f>SUMIFS('GSTR-3B Paste Data'!L:L,'GSTR-3B Paste Data'!$B:$B,$A67,'GSTR-3B Paste Data'!$A:$A,"Others - ITC reversed")</f>
        <v>0</v>
      </c>
      <c r="I67" s="121">
        <f>SUMIFS('GSTR-3B Paste Data'!M:M,'GSTR-3B Paste Data'!$B:$B,$A67,'GSTR-3B Paste Data'!$A:$A,"Others - ITC reversed")</f>
        <v>0</v>
      </c>
      <c r="J67" s="121">
        <f>SUMIFS('GSTR-3B Paste Data'!N:N,'GSTR-3B Paste Data'!$B:$B,$A67,'GSTR-3B Paste Data'!$A:$A,"Others - ITC reversed")</f>
        <v>0</v>
      </c>
      <c r="K67" s="133">
        <f>SUM(B67:J67)</f>
        <v>0</v>
      </c>
    </row>
    <row r="68" spans="1:11" ht="15.75" thickBot="1" x14ac:dyDescent="0.35">
      <c r="B68" s="103"/>
    </row>
    <row r="69" spans="1:11" x14ac:dyDescent="0.3">
      <c r="A69" s="134" t="s">
        <v>278</v>
      </c>
      <c r="B69" s="128">
        <v>42917</v>
      </c>
      <c r="C69" s="128">
        <v>42948</v>
      </c>
      <c r="D69" s="128">
        <v>42979</v>
      </c>
      <c r="E69" s="128">
        <v>43009</v>
      </c>
      <c r="F69" s="128">
        <v>43040</v>
      </c>
      <c r="G69" s="128">
        <v>43070</v>
      </c>
      <c r="H69" s="128">
        <v>43101</v>
      </c>
      <c r="I69" s="128">
        <v>43132</v>
      </c>
      <c r="J69" s="128">
        <v>43160</v>
      </c>
      <c r="K69" s="237" t="s">
        <v>11</v>
      </c>
    </row>
    <row r="70" spans="1:11" x14ac:dyDescent="0.3">
      <c r="A70" s="136" t="s">
        <v>18</v>
      </c>
      <c r="B70" s="103">
        <f>ROUND(B36+B39+B42+B47+B52-B59-B64,2)</f>
        <v>1950519</v>
      </c>
      <c r="C70" s="103">
        <f t="shared" ref="C70:J70" si="1">ROUND(C36+C39+C42+C47+C52-C59-C64,2)</f>
        <v>4596437</v>
      </c>
      <c r="D70" s="103">
        <f t="shared" si="1"/>
        <v>4798019</v>
      </c>
      <c r="E70" s="103">
        <f t="shared" si="1"/>
        <v>4994159</v>
      </c>
      <c r="F70" s="103">
        <f t="shared" si="1"/>
        <v>4841060</v>
      </c>
      <c r="G70" s="103">
        <f t="shared" si="1"/>
        <v>5298511</v>
      </c>
      <c r="H70" s="103">
        <f t="shared" si="1"/>
        <v>4371316</v>
      </c>
      <c r="I70" s="103">
        <f t="shared" si="1"/>
        <v>4232255</v>
      </c>
      <c r="J70" s="103">
        <f t="shared" si="1"/>
        <v>4776289</v>
      </c>
      <c r="K70" s="130">
        <f>SUM(B70:J70)</f>
        <v>39858565</v>
      </c>
    </row>
    <row r="71" spans="1:11" x14ac:dyDescent="0.3">
      <c r="A71" s="136" t="s">
        <v>19</v>
      </c>
      <c r="B71" s="103">
        <f>ROUND(B43+B48+B53-B60-B65,2)</f>
        <v>0</v>
      </c>
      <c r="C71" s="103">
        <f t="shared" ref="C71:J72" si="2">ROUND(C43+C48+C53-C60-C65,2)</f>
        <v>152670</v>
      </c>
      <c r="D71" s="103">
        <f t="shared" si="2"/>
        <v>371618</v>
      </c>
      <c r="E71" s="103">
        <f t="shared" si="2"/>
        <v>282295</v>
      </c>
      <c r="F71" s="103">
        <f t="shared" si="2"/>
        <v>400733</v>
      </c>
      <c r="G71" s="103">
        <f t="shared" si="2"/>
        <v>220426</v>
      </c>
      <c r="H71" s="103">
        <f t="shared" si="2"/>
        <v>221894</v>
      </c>
      <c r="I71" s="103">
        <f t="shared" si="2"/>
        <v>163403</v>
      </c>
      <c r="J71" s="103">
        <f t="shared" si="2"/>
        <v>583312</v>
      </c>
      <c r="K71" s="130">
        <f>SUM(B71:J71)</f>
        <v>2396351</v>
      </c>
    </row>
    <row r="72" spans="1:11" x14ac:dyDescent="0.3">
      <c r="A72" s="136" t="s">
        <v>20</v>
      </c>
      <c r="B72" s="103">
        <f>ROUND(B44+B49+B54-B61-B66,2)</f>
        <v>0</v>
      </c>
      <c r="C72" s="103">
        <f t="shared" si="2"/>
        <v>152670</v>
      </c>
      <c r="D72" s="103">
        <f t="shared" si="2"/>
        <v>371618</v>
      </c>
      <c r="E72" s="103">
        <f t="shared" si="2"/>
        <v>282295</v>
      </c>
      <c r="F72" s="103">
        <f t="shared" si="2"/>
        <v>400733</v>
      </c>
      <c r="G72" s="103">
        <f t="shared" si="2"/>
        <v>220426</v>
      </c>
      <c r="H72" s="103">
        <f t="shared" si="2"/>
        <v>221894</v>
      </c>
      <c r="I72" s="103">
        <f t="shared" si="2"/>
        <v>163403</v>
      </c>
      <c r="J72" s="103">
        <f t="shared" si="2"/>
        <v>583312</v>
      </c>
      <c r="K72" s="130">
        <f>SUM(B72:J72)</f>
        <v>2396351</v>
      </c>
    </row>
    <row r="73" spans="1:11" ht="15.75" thickBot="1" x14ac:dyDescent="0.35">
      <c r="A73" s="137" t="s">
        <v>36</v>
      </c>
      <c r="B73" s="121">
        <f>ROUND(B37+B40+B45+B50+B55-B62-B67,2)</f>
        <v>0</v>
      </c>
      <c r="C73" s="121">
        <f t="shared" ref="C73:J73" si="3">ROUND(C37+C40+C45+C50+C55-C62-C67,2)</f>
        <v>0</v>
      </c>
      <c r="D73" s="121">
        <f t="shared" si="3"/>
        <v>0</v>
      </c>
      <c r="E73" s="121">
        <f t="shared" si="3"/>
        <v>0</v>
      </c>
      <c r="F73" s="121">
        <f t="shared" si="3"/>
        <v>0</v>
      </c>
      <c r="G73" s="121">
        <f t="shared" si="3"/>
        <v>0</v>
      </c>
      <c r="H73" s="121">
        <f t="shared" si="3"/>
        <v>0</v>
      </c>
      <c r="I73" s="121">
        <f t="shared" si="3"/>
        <v>0</v>
      </c>
      <c r="J73" s="121">
        <f t="shared" si="3"/>
        <v>0</v>
      </c>
      <c r="K73" s="133">
        <f>SUM(B73:J73)</f>
        <v>0</v>
      </c>
    </row>
    <row r="74" spans="1:11" ht="15.75" thickBot="1" x14ac:dyDescent="0.35">
      <c r="B74" s="103"/>
    </row>
    <row r="75" spans="1:11" x14ac:dyDescent="0.3">
      <c r="A75" s="134" t="s">
        <v>23</v>
      </c>
      <c r="B75" s="128">
        <v>42917</v>
      </c>
      <c r="C75" s="128">
        <v>42948</v>
      </c>
      <c r="D75" s="128">
        <v>42979</v>
      </c>
      <c r="E75" s="128">
        <v>43009</v>
      </c>
      <c r="F75" s="128">
        <v>43040</v>
      </c>
      <c r="G75" s="128">
        <v>43070</v>
      </c>
      <c r="H75" s="128">
        <v>43101</v>
      </c>
      <c r="I75" s="128">
        <v>43132</v>
      </c>
      <c r="J75" s="128">
        <v>43160</v>
      </c>
      <c r="K75" s="237" t="s">
        <v>11</v>
      </c>
    </row>
    <row r="76" spans="1:11" x14ac:dyDescent="0.3">
      <c r="A76" s="129" t="s">
        <v>277</v>
      </c>
      <c r="B76" s="109"/>
      <c r="C76" s="109"/>
      <c r="D76" s="109"/>
      <c r="E76" s="109"/>
      <c r="F76" s="109"/>
      <c r="G76" s="109"/>
      <c r="H76" s="109"/>
      <c r="I76" s="109"/>
      <c r="J76" s="109"/>
      <c r="K76" s="238"/>
    </row>
    <row r="77" spans="1:11" s="9" customFormat="1" x14ac:dyDescent="0.3">
      <c r="A77" s="135" t="s">
        <v>18</v>
      </c>
      <c r="B77" s="103">
        <f>SUMIFS('GSTR-3B Paste Data'!F:F,'GSTR-3B Paste Data'!$B:$B,$A77,'GSTR-3B Paste Data'!$A:$A,"As per section 17(5)")</f>
        <v>0</v>
      </c>
      <c r="C77" s="103">
        <f>SUMIFS('GSTR-3B Paste Data'!G:G,'GSTR-3B Paste Data'!$B:$B,$A77,'GSTR-3B Paste Data'!$A:$A,"As per section 17(5)")</f>
        <v>0</v>
      </c>
      <c r="D77" s="103">
        <f>SUMIFS('GSTR-3B Paste Data'!H:H,'GSTR-3B Paste Data'!$B:$B,$A77,'GSTR-3B Paste Data'!$A:$A,"As per section 17(5)")</f>
        <v>0</v>
      </c>
      <c r="E77" s="103">
        <f>SUMIFS('GSTR-3B Paste Data'!I:I,'GSTR-3B Paste Data'!$B:$B,$A77,'GSTR-3B Paste Data'!$A:$A,"As per section 17(5)")</f>
        <v>0</v>
      </c>
      <c r="F77" s="103">
        <f>SUMIFS('GSTR-3B Paste Data'!J:J,'GSTR-3B Paste Data'!$B:$B,$A77,'GSTR-3B Paste Data'!$A:$A,"As per section 17(5)")</f>
        <v>0</v>
      </c>
      <c r="G77" s="103">
        <f>SUMIFS('GSTR-3B Paste Data'!K:K,'GSTR-3B Paste Data'!$B:$B,$A77,'GSTR-3B Paste Data'!$A:$A,"As per section 17(5)")</f>
        <v>0</v>
      </c>
      <c r="H77" s="103">
        <f>SUMIFS('GSTR-3B Paste Data'!L:L,'GSTR-3B Paste Data'!$B:$B,$A77,'GSTR-3B Paste Data'!$A:$A,"As per section 17(5)")</f>
        <v>0</v>
      </c>
      <c r="I77" s="103">
        <f>SUMIFS('GSTR-3B Paste Data'!M:M,'GSTR-3B Paste Data'!$B:$B,$A77,'GSTR-3B Paste Data'!$A:$A,"As per section 17(5)")</f>
        <v>0</v>
      </c>
      <c r="J77" s="103">
        <f>SUMIFS('GSTR-3B Paste Data'!N:N,'GSTR-3B Paste Data'!$B:$B,$A77,'GSTR-3B Paste Data'!$A:$A,"As per section 17(5)")</f>
        <v>0</v>
      </c>
      <c r="K77" s="130">
        <f>SUM(B77:J77)</f>
        <v>0</v>
      </c>
    </row>
    <row r="78" spans="1:11" s="9" customFormat="1" x14ac:dyDescent="0.3">
      <c r="A78" s="135" t="s">
        <v>19</v>
      </c>
      <c r="B78" s="103">
        <f>SUMIFS('GSTR-3B Paste Data'!F:F,'GSTR-3B Paste Data'!$B:$B,$A78,'GSTR-3B Paste Data'!$A:$A,"As per section 17(5)")</f>
        <v>0</v>
      </c>
      <c r="C78" s="103">
        <f>SUMIFS('GSTR-3B Paste Data'!G:G,'GSTR-3B Paste Data'!$B:$B,$A78,'GSTR-3B Paste Data'!$A:$A,"As per section 17(5)")</f>
        <v>0</v>
      </c>
      <c r="D78" s="103">
        <f>SUMIFS('GSTR-3B Paste Data'!H:H,'GSTR-3B Paste Data'!$B:$B,$A78,'GSTR-3B Paste Data'!$A:$A,"As per section 17(5)")</f>
        <v>0</v>
      </c>
      <c r="E78" s="103">
        <f>SUMIFS('GSTR-3B Paste Data'!I:I,'GSTR-3B Paste Data'!$B:$B,$A78,'GSTR-3B Paste Data'!$A:$A,"As per section 17(5)")</f>
        <v>0</v>
      </c>
      <c r="F78" s="103">
        <f>SUMIFS('GSTR-3B Paste Data'!J:J,'GSTR-3B Paste Data'!$B:$B,$A78,'GSTR-3B Paste Data'!$A:$A,"As per section 17(5)")</f>
        <v>0</v>
      </c>
      <c r="G78" s="103">
        <f>SUMIFS('GSTR-3B Paste Data'!K:K,'GSTR-3B Paste Data'!$B:$B,$A78,'GSTR-3B Paste Data'!$A:$A,"As per section 17(5)")</f>
        <v>0</v>
      </c>
      <c r="H78" s="103">
        <f>SUMIFS('GSTR-3B Paste Data'!L:L,'GSTR-3B Paste Data'!$B:$B,$A78,'GSTR-3B Paste Data'!$A:$A,"As per section 17(5)")</f>
        <v>0</v>
      </c>
      <c r="I78" s="103">
        <f>SUMIFS('GSTR-3B Paste Data'!M:M,'GSTR-3B Paste Data'!$B:$B,$A78,'GSTR-3B Paste Data'!$A:$A,"As per section 17(5)")</f>
        <v>0</v>
      </c>
      <c r="J78" s="103">
        <f>SUMIFS('GSTR-3B Paste Data'!N:N,'GSTR-3B Paste Data'!$B:$B,$A78,'GSTR-3B Paste Data'!$A:$A,"As per section 17(5)")</f>
        <v>0</v>
      </c>
      <c r="K78" s="130">
        <f>SUM(B78:J78)</f>
        <v>0</v>
      </c>
    </row>
    <row r="79" spans="1:11" s="9" customFormat="1" x14ac:dyDescent="0.3">
      <c r="A79" s="135" t="s">
        <v>20</v>
      </c>
      <c r="B79" s="103">
        <f>SUMIFS('GSTR-3B Paste Data'!F:F,'GSTR-3B Paste Data'!$B:$B,$A79,'GSTR-3B Paste Data'!$A:$A,"As per section 17(5)")</f>
        <v>0</v>
      </c>
      <c r="C79" s="103">
        <f>SUMIFS('GSTR-3B Paste Data'!G:G,'GSTR-3B Paste Data'!$B:$B,$A79,'GSTR-3B Paste Data'!$A:$A,"As per section 17(5)")</f>
        <v>0</v>
      </c>
      <c r="D79" s="103">
        <f>SUMIFS('GSTR-3B Paste Data'!H:H,'GSTR-3B Paste Data'!$B:$B,$A79,'GSTR-3B Paste Data'!$A:$A,"As per section 17(5)")</f>
        <v>0</v>
      </c>
      <c r="E79" s="103">
        <f>SUMIFS('GSTR-3B Paste Data'!I:I,'GSTR-3B Paste Data'!$B:$B,$A79,'GSTR-3B Paste Data'!$A:$A,"As per section 17(5)")</f>
        <v>0</v>
      </c>
      <c r="F79" s="103">
        <f>SUMIFS('GSTR-3B Paste Data'!J:J,'GSTR-3B Paste Data'!$B:$B,$A79,'GSTR-3B Paste Data'!$A:$A,"As per section 17(5)")</f>
        <v>0</v>
      </c>
      <c r="G79" s="103">
        <f>SUMIFS('GSTR-3B Paste Data'!K:K,'GSTR-3B Paste Data'!$B:$B,$A79,'GSTR-3B Paste Data'!$A:$A,"As per section 17(5)")</f>
        <v>0</v>
      </c>
      <c r="H79" s="103">
        <f>SUMIFS('GSTR-3B Paste Data'!L:L,'GSTR-3B Paste Data'!$B:$B,$A79,'GSTR-3B Paste Data'!$A:$A,"As per section 17(5)")</f>
        <v>0</v>
      </c>
      <c r="I79" s="103">
        <f>SUMIFS('GSTR-3B Paste Data'!M:M,'GSTR-3B Paste Data'!$B:$B,$A79,'GSTR-3B Paste Data'!$A:$A,"As per section 17(5)")</f>
        <v>0</v>
      </c>
      <c r="J79" s="103">
        <f>SUMIFS('GSTR-3B Paste Data'!N:N,'GSTR-3B Paste Data'!$B:$B,$A79,'GSTR-3B Paste Data'!$A:$A,"As per section 17(5)")</f>
        <v>0</v>
      </c>
      <c r="K79" s="130">
        <f>SUM(B79:J79)</f>
        <v>0</v>
      </c>
    </row>
    <row r="80" spans="1:11" s="9" customFormat="1" x14ac:dyDescent="0.3">
      <c r="A80" s="135" t="s">
        <v>36</v>
      </c>
      <c r="B80" s="103">
        <f>SUMIFS('GSTR-3B Paste Data'!F:F,'GSTR-3B Paste Data'!$B:$B,$A80,'GSTR-3B Paste Data'!$A:$A,"As per section 17(5)")</f>
        <v>0</v>
      </c>
      <c r="C80" s="103">
        <f>SUMIFS('GSTR-3B Paste Data'!G:G,'GSTR-3B Paste Data'!$B:$B,$A80,'GSTR-3B Paste Data'!$A:$A,"As per section 17(5)")</f>
        <v>0</v>
      </c>
      <c r="D80" s="103">
        <f>SUMIFS('GSTR-3B Paste Data'!H:H,'GSTR-3B Paste Data'!$B:$B,$A80,'GSTR-3B Paste Data'!$A:$A,"As per section 17(5)")</f>
        <v>0</v>
      </c>
      <c r="E80" s="103">
        <f>SUMIFS('GSTR-3B Paste Data'!I:I,'GSTR-3B Paste Data'!$B:$B,$A80,'GSTR-3B Paste Data'!$A:$A,"As per section 17(5)")</f>
        <v>0</v>
      </c>
      <c r="F80" s="103">
        <f>SUMIFS('GSTR-3B Paste Data'!J:J,'GSTR-3B Paste Data'!$B:$B,$A80,'GSTR-3B Paste Data'!$A:$A,"As per section 17(5)")</f>
        <v>0</v>
      </c>
      <c r="G80" s="103">
        <f>SUMIFS('GSTR-3B Paste Data'!K:K,'GSTR-3B Paste Data'!$B:$B,$A80,'GSTR-3B Paste Data'!$A:$A,"As per section 17(5)")</f>
        <v>0</v>
      </c>
      <c r="H80" s="103">
        <f>SUMIFS('GSTR-3B Paste Data'!L:L,'GSTR-3B Paste Data'!$B:$B,$A80,'GSTR-3B Paste Data'!$A:$A,"As per section 17(5)")</f>
        <v>0</v>
      </c>
      <c r="I80" s="103">
        <f>SUMIFS('GSTR-3B Paste Data'!M:M,'GSTR-3B Paste Data'!$B:$B,$A80,'GSTR-3B Paste Data'!$A:$A,"As per section 17(5)")</f>
        <v>0</v>
      </c>
      <c r="J80" s="103">
        <f>SUMIFS('GSTR-3B Paste Data'!N:N,'GSTR-3B Paste Data'!$B:$B,$A80,'GSTR-3B Paste Data'!$A:$A,"As per section 17(5)")</f>
        <v>0</v>
      </c>
      <c r="K80" s="130">
        <f>SUM(B80:J80)</f>
        <v>0</v>
      </c>
    </row>
    <row r="81" spans="1:11" x14ac:dyDescent="0.3">
      <c r="A81" s="129" t="s">
        <v>276</v>
      </c>
      <c r="B81" s="109"/>
      <c r="C81" s="109"/>
      <c r="D81" s="109"/>
      <c r="E81" s="109"/>
      <c r="F81" s="109"/>
      <c r="G81" s="109"/>
      <c r="H81" s="109"/>
      <c r="I81" s="109"/>
      <c r="J81" s="109"/>
      <c r="K81" s="238"/>
    </row>
    <row r="82" spans="1:11" s="9" customFormat="1" x14ac:dyDescent="0.3">
      <c r="A82" s="135" t="s">
        <v>18</v>
      </c>
      <c r="B82" s="103">
        <f>SUMIFS('GSTR-3B Paste Data'!F:F,'GSTR-3B Paste Data'!$B:$B,$A82,'GSTR-3B Paste Data'!$A:$A,"Others - ITC Ineligible")</f>
        <v>0</v>
      </c>
      <c r="C82" s="103">
        <f>SUMIFS('GSTR-3B Paste Data'!G:G,'GSTR-3B Paste Data'!$B:$B,$A82,'GSTR-3B Paste Data'!$A:$A,"Others - ITC Ineligible")</f>
        <v>0</v>
      </c>
      <c r="D82" s="103">
        <f>SUMIFS('GSTR-3B Paste Data'!H:H,'GSTR-3B Paste Data'!$B:$B,$A82,'GSTR-3B Paste Data'!$A:$A,"Others - ITC Ineligible")</f>
        <v>0</v>
      </c>
      <c r="E82" s="103">
        <f>SUMIFS('GSTR-3B Paste Data'!I:I,'GSTR-3B Paste Data'!$B:$B,$A82,'GSTR-3B Paste Data'!$A:$A,"Others - ITC Ineligible")</f>
        <v>0</v>
      </c>
      <c r="F82" s="103">
        <f>SUMIFS('GSTR-3B Paste Data'!J:J,'GSTR-3B Paste Data'!$B:$B,$A82,'GSTR-3B Paste Data'!$A:$A,"Others - ITC Ineligible")</f>
        <v>0</v>
      </c>
      <c r="G82" s="103">
        <f>SUMIFS('GSTR-3B Paste Data'!K:K,'GSTR-3B Paste Data'!$B:$B,$A82,'GSTR-3B Paste Data'!$A:$A,"Others - ITC Ineligible")</f>
        <v>0</v>
      </c>
      <c r="H82" s="103">
        <f>SUMIFS('GSTR-3B Paste Data'!L:L,'GSTR-3B Paste Data'!$B:$B,$A82,'GSTR-3B Paste Data'!$A:$A,"Others - ITC Ineligible")</f>
        <v>0</v>
      </c>
      <c r="I82" s="103">
        <f>SUMIFS('GSTR-3B Paste Data'!M:M,'GSTR-3B Paste Data'!$B:$B,$A82,'GSTR-3B Paste Data'!$A:$A,"Others - ITC Ineligible")</f>
        <v>0</v>
      </c>
      <c r="J82" s="103">
        <f>SUMIFS('GSTR-3B Paste Data'!N:N,'GSTR-3B Paste Data'!$B:$B,$A82,'GSTR-3B Paste Data'!$A:$A,"Others - ITC Ineligible")</f>
        <v>0</v>
      </c>
      <c r="K82" s="130">
        <f>SUM(B82:J82)</f>
        <v>0</v>
      </c>
    </row>
    <row r="83" spans="1:11" s="9" customFormat="1" x14ac:dyDescent="0.3">
      <c r="A83" s="135" t="s">
        <v>19</v>
      </c>
      <c r="B83" s="103">
        <f>SUMIFS('GSTR-3B Paste Data'!F:F,'GSTR-3B Paste Data'!$B:$B,$A83,'GSTR-3B Paste Data'!$A:$A,"Others - ITC Ineligible")</f>
        <v>0</v>
      </c>
      <c r="C83" s="103">
        <f>SUMIFS('GSTR-3B Paste Data'!G:G,'GSTR-3B Paste Data'!$B:$B,$A83,'GSTR-3B Paste Data'!$A:$A,"Others - ITC Ineligible")</f>
        <v>0</v>
      </c>
      <c r="D83" s="103">
        <f>SUMIFS('GSTR-3B Paste Data'!H:H,'GSTR-3B Paste Data'!$B:$B,$A83,'GSTR-3B Paste Data'!$A:$A,"Others - ITC Ineligible")</f>
        <v>0</v>
      </c>
      <c r="E83" s="103">
        <f>SUMIFS('GSTR-3B Paste Data'!I:I,'GSTR-3B Paste Data'!$B:$B,$A83,'GSTR-3B Paste Data'!$A:$A,"Others - ITC Ineligible")</f>
        <v>0</v>
      </c>
      <c r="F83" s="103">
        <f>SUMIFS('GSTR-3B Paste Data'!J:J,'GSTR-3B Paste Data'!$B:$B,$A83,'GSTR-3B Paste Data'!$A:$A,"Others - ITC Ineligible")</f>
        <v>0</v>
      </c>
      <c r="G83" s="103">
        <f>SUMIFS('GSTR-3B Paste Data'!K:K,'GSTR-3B Paste Data'!$B:$B,$A83,'GSTR-3B Paste Data'!$A:$A,"Others - ITC Ineligible")</f>
        <v>0</v>
      </c>
      <c r="H83" s="103">
        <f>SUMIFS('GSTR-3B Paste Data'!L:L,'GSTR-3B Paste Data'!$B:$B,$A83,'GSTR-3B Paste Data'!$A:$A,"Others - ITC Ineligible")</f>
        <v>0</v>
      </c>
      <c r="I83" s="103">
        <f>SUMIFS('GSTR-3B Paste Data'!M:M,'GSTR-3B Paste Data'!$B:$B,$A83,'GSTR-3B Paste Data'!$A:$A,"Others - ITC Ineligible")</f>
        <v>0</v>
      </c>
      <c r="J83" s="103">
        <f>SUMIFS('GSTR-3B Paste Data'!N:N,'GSTR-3B Paste Data'!$B:$B,$A83,'GSTR-3B Paste Data'!$A:$A,"Others - ITC Ineligible")</f>
        <v>0</v>
      </c>
      <c r="K83" s="130">
        <f>SUM(B83:J83)</f>
        <v>0</v>
      </c>
    </row>
    <row r="84" spans="1:11" s="9" customFormat="1" x14ac:dyDescent="0.3">
      <c r="A84" s="135" t="s">
        <v>20</v>
      </c>
      <c r="B84" s="103">
        <f>SUMIFS('GSTR-3B Paste Data'!F:F,'GSTR-3B Paste Data'!$B:$B,$A84,'GSTR-3B Paste Data'!$A:$A,"Others - ITC Ineligible")</f>
        <v>0</v>
      </c>
      <c r="C84" s="103">
        <f>SUMIFS('GSTR-3B Paste Data'!G:G,'GSTR-3B Paste Data'!$B:$B,$A84,'GSTR-3B Paste Data'!$A:$A,"Others - ITC Ineligible")</f>
        <v>0</v>
      </c>
      <c r="D84" s="103">
        <f>SUMIFS('GSTR-3B Paste Data'!H:H,'GSTR-3B Paste Data'!$B:$B,$A84,'GSTR-3B Paste Data'!$A:$A,"Others - ITC Ineligible")</f>
        <v>0</v>
      </c>
      <c r="E84" s="103">
        <f>SUMIFS('GSTR-3B Paste Data'!I:I,'GSTR-3B Paste Data'!$B:$B,$A84,'GSTR-3B Paste Data'!$A:$A,"Others - ITC Ineligible")</f>
        <v>0</v>
      </c>
      <c r="F84" s="103">
        <f>SUMIFS('GSTR-3B Paste Data'!J:J,'GSTR-3B Paste Data'!$B:$B,$A84,'GSTR-3B Paste Data'!$A:$A,"Others - ITC Ineligible")</f>
        <v>0</v>
      </c>
      <c r="G84" s="103">
        <f>SUMIFS('GSTR-3B Paste Data'!K:K,'GSTR-3B Paste Data'!$B:$B,$A84,'GSTR-3B Paste Data'!$A:$A,"Others - ITC Ineligible")</f>
        <v>0</v>
      </c>
      <c r="H84" s="103">
        <f>SUMIFS('GSTR-3B Paste Data'!L:L,'GSTR-3B Paste Data'!$B:$B,$A84,'GSTR-3B Paste Data'!$A:$A,"Others - ITC Ineligible")</f>
        <v>0</v>
      </c>
      <c r="I84" s="103">
        <f>SUMIFS('GSTR-3B Paste Data'!M:M,'GSTR-3B Paste Data'!$B:$B,$A84,'GSTR-3B Paste Data'!$A:$A,"Others - ITC Ineligible")</f>
        <v>0</v>
      </c>
      <c r="J84" s="103">
        <f>SUMIFS('GSTR-3B Paste Data'!N:N,'GSTR-3B Paste Data'!$B:$B,$A84,'GSTR-3B Paste Data'!$A:$A,"Others - ITC Ineligible")</f>
        <v>0</v>
      </c>
      <c r="K84" s="130">
        <f>SUM(B84:J84)</f>
        <v>0</v>
      </c>
    </row>
    <row r="85" spans="1:11" s="9" customFormat="1" ht="15.75" thickBot="1" x14ac:dyDescent="0.35">
      <c r="A85" s="138" t="s">
        <v>36</v>
      </c>
      <c r="B85" s="121">
        <f>SUMIFS('GSTR-3B Paste Data'!F:F,'GSTR-3B Paste Data'!$B:$B,$A85,'GSTR-3B Paste Data'!$A:$A,"Others - ITC Ineligible")</f>
        <v>0</v>
      </c>
      <c r="C85" s="121">
        <f>SUMIFS('GSTR-3B Paste Data'!G:G,'GSTR-3B Paste Data'!$B:$B,$A85,'GSTR-3B Paste Data'!$A:$A,"Others - ITC Ineligible")</f>
        <v>0</v>
      </c>
      <c r="D85" s="121">
        <f>SUMIFS('GSTR-3B Paste Data'!H:H,'GSTR-3B Paste Data'!$B:$B,$A85,'GSTR-3B Paste Data'!$A:$A,"Others - ITC Ineligible")</f>
        <v>0</v>
      </c>
      <c r="E85" s="121">
        <f>SUMIFS('GSTR-3B Paste Data'!I:I,'GSTR-3B Paste Data'!$B:$B,$A85,'GSTR-3B Paste Data'!$A:$A,"Others - ITC Ineligible")</f>
        <v>0</v>
      </c>
      <c r="F85" s="121">
        <f>SUMIFS('GSTR-3B Paste Data'!J:J,'GSTR-3B Paste Data'!$B:$B,$A85,'GSTR-3B Paste Data'!$A:$A,"Others - ITC Ineligible")</f>
        <v>0</v>
      </c>
      <c r="G85" s="121">
        <f>SUMIFS('GSTR-3B Paste Data'!K:K,'GSTR-3B Paste Data'!$B:$B,$A85,'GSTR-3B Paste Data'!$A:$A,"Others - ITC Ineligible")</f>
        <v>0</v>
      </c>
      <c r="H85" s="121">
        <f>SUMIFS('GSTR-3B Paste Data'!L:L,'GSTR-3B Paste Data'!$B:$B,$A85,'GSTR-3B Paste Data'!$A:$A,"Others - ITC Ineligible")</f>
        <v>0</v>
      </c>
      <c r="I85" s="121">
        <f>SUMIFS('GSTR-3B Paste Data'!M:M,'GSTR-3B Paste Data'!$B:$B,$A85,'GSTR-3B Paste Data'!$A:$A,"Others - ITC Ineligible")</f>
        <v>0</v>
      </c>
      <c r="J85" s="121">
        <f>SUMIFS('GSTR-3B Paste Data'!N:N,'GSTR-3B Paste Data'!$B:$B,$A85,'GSTR-3B Paste Data'!$A:$A,"Others - ITC Ineligible")</f>
        <v>0</v>
      </c>
      <c r="K85" s="133">
        <f>SUM(B85:J85)</f>
        <v>0</v>
      </c>
    </row>
    <row r="86" spans="1:11" ht="15.75" thickBot="1" x14ac:dyDescent="0.35"/>
    <row r="87" spans="1:11" x14ac:dyDescent="0.3">
      <c r="A87" s="134" t="s">
        <v>24</v>
      </c>
      <c r="B87" s="128">
        <v>42917</v>
      </c>
      <c r="C87" s="128">
        <v>42948</v>
      </c>
      <c r="D87" s="128">
        <v>42979</v>
      </c>
      <c r="E87" s="128">
        <v>43009</v>
      </c>
      <c r="F87" s="128">
        <v>43040</v>
      </c>
      <c r="G87" s="128">
        <v>43070</v>
      </c>
      <c r="H87" s="128">
        <v>43101</v>
      </c>
      <c r="I87" s="128">
        <v>43132</v>
      </c>
      <c r="J87" s="128">
        <v>43160</v>
      </c>
      <c r="K87" s="237" t="s">
        <v>11</v>
      </c>
    </row>
    <row r="88" spans="1:11" ht="30" x14ac:dyDescent="0.3">
      <c r="A88" s="129" t="s">
        <v>279</v>
      </c>
      <c r="B88" s="109"/>
      <c r="C88" s="108"/>
      <c r="D88" s="109"/>
      <c r="E88" s="108"/>
      <c r="F88" s="109"/>
      <c r="G88" s="108"/>
      <c r="H88" s="109"/>
      <c r="I88" s="108"/>
      <c r="J88" s="109"/>
      <c r="K88" s="240"/>
    </row>
    <row r="89" spans="1:11" s="9" customFormat="1" x14ac:dyDescent="0.3">
      <c r="A89" s="139" t="s">
        <v>281</v>
      </c>
      <c r="B89" s="159">
        <f>SUMIFS('GSTR-3B Paste Data'!F:F,'GSTR-3B Paste Data'!$A:$A,"Intra-state - Composite, Exempt, Nil rated")</f>
        <v>0</v>
      </c>
      <c r="C89" s="159">
        <f>SUMIFS('GSTR-3B Paste Data'!G:G,'GSTR-3B Paste Data'!$A:$A,"Intra-state - Composite, Exempt, Nil rated")</f>
        <v>0</v>
      </c>
      <c r="D89" s="159">
        <f>SUMIFS('GSTR-3B Paste Data'!H:H,'GSTR-3B Paste Data'!$A:$A,"Intra-state - Composite, Exempt, Nil rated")</f>
        <v>0</v>
      </c>
      <c r="E89" s="159">
        <f>SUMIFS('GSTR-3B Paste Data'!I:I,'GSTR-3B Paste Data'!$A:$A,"Intra-state - Composite, Exempt, Nil rated")</f>
        <v>0</v>
      </c>
      <c r="F89" s="159">
        <f>SUMIFS('GSTR-3B Paste Data'!J:J,'GSTR-3B Paste Data'!$A:$A,"Intra-state - Composite, Exempt, Nil rated")</f>
        <v>0</v>
      </c>
      <c r="G89" s="159">
        <f>SUMIFS('GSTR-3B Paste Data'!K:K,'GSTR-3B Paste Data'!$A:$A,"Intra-state - Composite, Exempt, Nil rated")</f>
        <v>0</v>
      </c>
      <c r="H89" s="159">
        <f>SUMIFS('GSTR-3B Paste Data'!L:L,'GSTR-3B Paste Data'!$A:$A,"Intra-state - Composite, Exempt, Nil rated")</f>
        <v>0</v>
      </c>
      <c r="I89" s="159">
        <f>SUMIFS('GSTR-3B Paste Data'!M:M,'GSTR-3B Paste Data'!$A:$A,"Intra-state - Composite, Exempt, Nil rated")</f>
        <v>0</v>
      </c>
      <c r="J89" s="159">
        <f>SUMIFS('GSTR-3B Paste Data'!N:N,'GSTR-3B Paste Data'!$A:$A,"Intra-state - Composite, Exempt, Nil rated")</f>
        <v>0</v>
      </c>
      <c r="K89" s="130">
        <f>SUM(B89:J89)</f>
        <v>0</v>
      </c>
    </row>
    <row r="90" spans="1:11" s="9" customFormat="1" x14ac:dyDescent="0.3">
      <c r="A90" s="139" t="s">
        <v>280</v>
      </c>
      <c r="B90" s="159">
        <f>SUMIFS('GSTR-3B Paste Data'!F:F,'GSTR-3B Paste Data'!$A:$A,"Inter-state - Composite, Exempt, Nil rated")</f>
        <v>0</v>
      </c>
      <c r="C90" s="159">
        <f>SUMIFS('GSTR-3B Paste Data'!G:G,'GSTR-3B Paste Data'!$A:$A,"Inter-state - Composite, Exempt, Nil rated")</f>
        <v>0</v>
      </c>
      <c r="D90" s="159">
        <f>SUMIFS('GSTR-3B Paste Data'!H:H,'GSTR-3B Paste Data'!$A:$A,"Inter-state - Composite, Exempt, Nil rated")</f>
        <v>0</v>
      </c>
      <c r="E90" s="159">
        <f>SUMIFS('GSTR-3B Paste Data'!I:I,'GSTR-3B Paste Data'!$A:$A,"Inter-state - Composite, Exempt, Nil rated")</f>
        <v>0</v>
      </c>
      <c r="F90" s="159">
        <f>SUMIFS('GSTR-3B Paste Data'!J:J,'GSTR-3B Paste Data'!$A:$A,"Inter-state - Composite, Exempt, Nil rated")</f>
        <v>0</v>
      </c>
      <c r="G90" s="159">
        <f>SUMIFS('GSTR-3B Paste Data'!K:K,'GSTR-3B Paste Data'!$A:$A,"Inter-state - Composite, Exempt, Nil rated")</f>
        <v>0</v>
      </c>
      <c r="H90" s="159">
        <f>SUMIFS('GSTR-3B Paste Data'!L:L,'GSTR-3B Paste Data'!$A:$A,"Inter-state - Composite, Exempt, Nil rated")</f>
        <v>0</v>
      </c>
      <c r="I90" s="159">
        <f>SUMIFS('GSTR-3B Paste Data'!M:M,'GSTR-3B Paste Data'!$A:$A,"Inter-state - Composite, Exempt, Nil rated")</f>
        <v>0</v>
      </c>
      <c r="J90" s="159">
        <f>SUMIFS('GSTR-3B Paste Data'!N:N,'GSTR-3B Paste Data'!$A:$A,"Inter-state - Composite, Exempt, Nil rated")</f>
        <v>0</v>
      </c>
      <c r="K90" s="130">
        <f>SUM(B90:J90)</f>
        <v>0</v>
      </c>
    </row>
    <row r="91" spans="1:11" x14ac:dyDescent="0.3">
      <c r="A91" s="129" t="s">
        <v>282</v>
      </c>
      <c r="B91" s="109"/>
      <c r="C91" s="108"/>
      <c r="D91" s="109"/>
      <c r="E91" s="108"/>
      <c r="F91" s="109"/>
      <c r="G91" s="108"/>
      <c r="H91" s="109"/>
      <c r="I91" s="108"/>
      <c r="J91" s="109"/>
      <c r="K91" s="240"/>
    </row>
    <row r="92" spans="1:11" s="9" customFormat="1" x14ac:dyDescent="0.3">
      <c r="A92" s="139" t="s">
        <v>281</v>
      </c>
      <c r="B92" s="159">
        <f>SUMIFS('GSTR-3B Paste Data'!F:F,'GSTR-3B Paste Data'!$A:$A,"Intra-state - Non-GST")</f>
        <v>0</v>
      </c>
      <c r="C92" s="159">
        <f>SUMIFS('GSTR-3B Paste Data'!G:G,'GSTR-3B Paste Data'!$A:$A,"Intra-state - Non-GST")</f>
        <v>0</v>
      </c>
      <c r="D92" s="159">
        <f>SUMIFS('GSTR-3B Paste Data'!H:H,'GSTR-3B Paste Data'!$A:$A,"Intra-state - Non-GST")</f>
        <v>0</v>
      </c>
      <c r="E92" s="159">
        <f>SUMIFS('GSTR-3B Paste Data'!I:I,'GSTR-3B Paste Data'!$A:$A,"Intra-state - Non-GST")</f>
        <v>0</v>
      </c>
      <c r="F92" s="159">
        <f>SUMIFS('GSTR-3B Paste Data'!J:J,'GSTR-3B Paste Data'!$A:$A,"Intra-state - Non-GST")</f>
        <v>0</v>
      </c>
      <c r="G92" s="159">
        <f>SUMIFS('GSTR-3B Paste Data'!K:K,'GSTR-3B Paste Data'!$A:$A,"Intra-state - Non-GST")</f>
        <v>0</v>
      </c>
      <c r="H92" s="159">
        <f>SUMIFS('GSTR-3B Paste Data'!L:L,'GSTR-3B Paste Data'!$A:$A,"Intra-state - Non-GST")</f>
        <v>0</v>
      </c>
      <c r="I92" s="159">
        <f>SUMIFS('GSTR-3B Paste Data'!M:M,'GSTR-3B Paste Data'!$A:$A,"Intra-state - Non-GST")</f>
        <v>0</v>
      </c>
      <c r="J92" s="159">
        <f>SUMIFS('GSTR-3B Paste Data'!N:N,'GSTR-3B Paste Data'!$A:$A,"Intra-state - Non-GST")</f>
        <v>0</v>
      </c>
      <c r="K92" s="130">
        <f>SUM(B92:J92)</f>
        <v>0</v>
      </c>
    </row>
    <row r="93" spans="1:11" s="9" customFormat="1" ht="15.75" thickBot="1" x14ac:dyDescent="0.35">
      <c r="A93" s="140" t="s">
        <v>280</v>
      </c>
      <c r="B93" s="160">
        <f>SUMIFS('GSTR-3B Paste Data'!F:F,'GSTR-3B Paste Data'!$A:$A,"Inter-state - Non-GST")</f>
        <v>0</v>
      </c>
      <c r="C93" s="160">
        <f>SUMIFS('GSTR-3B Paste Data'!G:G,'GSTR-3B Paste Data'!$A:$A,"Inter-state - Non-GST")</f>
        <v>0</v>
      </c>
      <c r="D93" s="160">
        <f>SUMIFS('GSTR-3B Paste Data'!H:H,'GSTR-3B Paste Data'!$A:$A,"Inter-state - Non-GST")</f>
        <v>0</v>
      </c>
      <c r="E93" s="160">
        <f>SUMIFS('GSTR-3B Paste Data'!I:I,'GSTR-3B Paste Data'!$A:$A,"Inter-state - Non-GST")</f>
        <v>0</v>
      </c>
      <c r="F93" s="160">
        <f>SUMIFS('GSTR-3B Paste Data'!J:J,'GSTR-3B Paste Data'!$A:$A,"Inter-state - Non-GST")</f>
        <v>0</v>
      </c>
      <c r="G93" s="160">
        <f>SUMIFS('GSTR-3B Paste Data'!K:K,'GSTR-3B Paste Data'!$A:$A,"Inter-state - Non-GST")</f>
        <v>0</v>
      </c>
      <c r="H93" s="160">
        <f>SUMIFS('GSTR-3B Paste Data'!L:L,'GSTR-3B Paste Data'!$A:$A,"Inter-state - Non-GST")</f>
        <v>0</v>
      </c>
      <c r="I93" s="160">
        <f>SUMIFS('GSTR-3B Paste Data'!M:M,'GSTR-3B Paste Data'!$A:$A,"Inter-state - Non-GST")</f>
        <v>0</v>
      </c>
      <c r="J93" s="160">
        <f>SUMIFS('GSTR-3B Paste Data'!N:N,'GSTR-3B Paste Data'!$A:$A,"Inter-state - Non-GST")</f>
        <v>0</v>
      </c>
      <c r="K93" s="133">
        <f>SUM(B93:J93)</f>
        <v>0</v>
      </c>
    </row>
    <row r="94" spans="1:11" ht="15.75" thickBot="1" x14ac:dyDescent="0.35"/>
    <row r="95" spans="1:11" x14ac:dyDescent="0.3">
      <c r="A95" s="134" t="s">
        <v>25</v>
      </c>
      <c r="B95" s="128">
        <v>42917</v>
      </c>
      <c r="C95" s="128">
        <v>42948</v>
      </c>
      <c r="D95" s="128">
        <v>42979</v>
      </c>
      <c r="E95" s="128">
        <v>43009</v>
      </c>
      <c r="F95" s="128">
        <v>43040</v>
      </c>
      <c r="G95" s="128">
        <v>43070</v>
      </c>
      <c r="H95" s="128">
        <v>43101</v>
      </c>
      <c r="I95" s="128">
        <v>43132</v>
      </c>
      <c r="J95" s="128">
        <v>43160</v>
      </c>
      <c r="K95" s="237" t="s">
        <v>11</v>
      </c>
    </row>
    <row r="96" spans="1:11" x14ac:dyDescent="0.3">
      <c r="A96" s="141" t="s">
        <v>26</v>
      </c>
      <c r="B96" s="111"/>
      <c r="C96" s="111"/>
      <c r="D96" s="111"/>
      <c r="E96" s="111"/>
      <c r="F96" s="111"/>
      <c r="G96" s="111"/>
      <c r="H96" s="111"/>
      <c r="I96" s="111"/>
      <c r="J96" s="111"/>
      <c r="K96" s="241"/>
    </row>
    <row r="97" spans="1:11" x14ac:dyDescent="0.3">
      <c r="A97" s="136" t="s">
        <v>27</v>
      </c>
      <c r="B97" s="103">
        <f>SUMIFS('GSTR-3B Paste Data'!F:F,'GSTR-3B Paste Data'!$A:$A,"Integrated Tax",'GSTR-3B Paste Data'!$B:$B,$A97)</f>
        <v>223098</v>
      </c>
      <c r="C97" s="103">
        <f>SUMIFS('GSTR-3B Paste Data'!G:G,'GSTR-3B Paste Data'!$A:$A,"Integrated Tax",'GSTR-3B Paste Data'!$B:$B,$A97)</f>
        <v>337206</v>
      </c>
      <c r="D97" s="103">
        <f>SUMIFS('GSTR-3B Paste Data'!H:H,'GSTR-3B Paste Data'!$A:$A,"Integrated Tax",'GSTR-3B Paste Data'!$B:$B,$A97)</f>
        <v>104477</v>
      </c>
      <c r="E97" s="103">
        <f>SUMIFS('GSTR-3B Paste Data'!I:I,'GSTR-3B Paste Data'!$A:$A,"Integrated Tax",'GSTR-3B Paste Data'!$B:$B,$A97)</f>
        <v>162176</v>
      </c>
      <c r="F97" s="103">
        <f>SUMIFS('GSTR-3B Paste Data'!J:J,'GSTR-3B Paste Data'!$A:$A,"Integrated Tax",'GSTR-3B Paste Data'!$B:$B,$A97)</f>
        <v>215943</v>
      </c>
      <c r="G97" s="103">
        <f>SUMIFS('GSTR-3B Paste Data'!K:K,'GSTR-3B Paste Data'!$A:$A,"Integrated Tax",'GSTR-3B Paste Data'!$B:$B,$A97)</f>
        <v>86357</v>
      </c>
      <c r="H97" s="103">
        <f>SUMIFS('GSTR-3B Paste Data'!L:L,'GSTR-3B Paste Data'!$A:$A,"Integrated Tax",'GSTR-3B Paste Data'!$B:$B,$A97)</f>
        <v>244694</v>
      </c>
      <c r="I97" s="103">
        <f>SUMIFS('GSTR-3B Paste Data'!M:M,'GSTR-3B Paste Data'!$A:$A,"Integrated Tax",'GSTR-3B Paste Data'!$B:$B,$A97)</f>
        <v>424418</v>
      </c>
      <c r="J97" s="103">
        <f>SUMIFS('GSTR-3B Paste Data'!N:N,'GSTR-3B Paste Data'!$A:$A,"Integrated Tax",'GSTR-3B Paste Data'!$B:$B,$A97)</f>
        <v>274332</v>
      </c>
      <c r="K97" s="130">
        <f t="shared" ref="K97:K120" si="4">SUM(B97:J97)</f>
        <v>2072701</v>
      </c>
    </row>
    <row r="98" spans="1:11" x14ac:dyDescent="0.3">
      <c r="A98" s="136" t="s">
        <v>29</v>
      </c>
      <c r="B98" s="103">
        <f>SUMIFS('GSTR-3B Paste Data'!F:F,'GSTR-3B Paste Data'!$A:$A,"Integrated Tax",'GSTR-3B Paste Data'!$B:$B,$A98)</f>
        <v>0</v>
      </c>
      <c r="C98" s="103">
        <f>SUMIFS('GSTR-3B Paste Data'!G:G,'GSTR-3B Paste Data'!$A:$A,"Integrated Tax",'GSTR-3B Paste Data'!$B:$B,$A98)</f>
        <v>0</v>
      </c>
      <c r="D98" s="103">
        <f>SUMIFS('GSTR-3B Paste Data'!H:H,'GSTR-3B Paste Data'!$A:$A,"Integrated Tax",'GSTR-3B Paste Data'!$B:$B,$A98)</f>
        <v>0</v>
      </c>
      <c r="E98" s="103">
        <f>SUMIFS('GSTR-3B Paste Data'!I:I,'GSTR-3B Paste Data'!$A:$A,"Integrated Tax",'GSTR-3B Paste Data'!$B:$B,$A98)</f>
        <v>0</v>
      </c>
      <c r="F98" s="103">
        <f>SUMIFS('GSTR-3B Paste Data'!J:J,'GSTR-3B Paste Data'!$A:$A,"Integrated Tax",'GSTR-3B Paste Data'!$B:$B,$A98)</f>
        <v>0</v>
      </c>
      <c r="G98" s="103">
        <f>SUMIFS('GSTR-3B Paste Data'!K:K,'GSTR-3B Paste Data'!$A:$A,"Integrated Tax",'GSTR-3B Paste Data'!$B:$B,$A98)</f>
        <v>0</v>
      </c>
      <c r="H98" s="103">
        <f>SUMIFS('GSTR-3B Paste Data'!L:L,'GSTR-3B Paste Data'!$A:$A,"Integrated Tax",'GSTR-3B Paste Data'!$B:$B,$A98)</f>
        <v>0</v>
      </c>
      <c r="I98" s="103">
        <f>SUMIFS('GSTR-3B Paste Data'!M:M,'GSTR-3B Paste Data'!$A:$A,"Integrated Tax",'GSTR-3B Paste Data'!$B:$B,$A98)</f>
        <v>0</v>
      </c>
      <c r="J98" s="103">
        <f>SUMIFS('GSTR-3B Paste Data'!N:N,'GSTR-3B Paste Data'!$A:$A,"Integrated Tax",'GSTR-3B Paste Data'!$B:$B,$A98)</f>
        <v>0</v>
      </c>
      <c r="K98" s="130">
        <f t="shared" si="4"/>
        <v>0</v>
      </c>
    </row>
    <row r="99" spans="1:11" x14ac:dyDescent="0.3">
      <c r="A99" s="136" t="s">
        <v>30</v>
      </c>
      <c r="B99" s="103">
        <f>SUMIFS('GSTR-3B Paste Data'!F:F,'GSTR-3B Paste Data'!$A:$A,"Integrated Tax",'GSTR-3B Paste Data'!$B:$B,$A99)</f>
        <v>0</v>
      </c>
      <c r="C99" s="103">
        <f>SUMIFS('GSTR-3B Paste Data'!G:G,'GSTR-3B Paste Data'!$A:$A,"Integrated Tax",'GSTR-3B Paste Data'!$B:$B,$A99)</f>
        <v>0</v>
      </c>
      <c r="D99" s="103">
        <f>SUMIFS('GSTR-3B Paste Data'!H:H,'GSTR-3B Paste Data'!$A:$A,"Integrated Tax",'GSTR-3B Paste Data'!$B:$B,$A99)</f>
        <v>0</v>
      </c>
      <c r="E99" s="103">
        <f>SUMIFS('GSTR-3B Paste Data'!I:I,'GSTR-3B Paste Data'!$A:$A,"Integrated Tax",'GSTR-3B Paste Data'!$B:$B,$A99)</f>
        <v>0</v>
      </c>
      <c r="F99" s="103">
        <f>SUMIFS('GSTR-3B Paste Data'!J:J,'GSTR-3B Paste Data'!$A:$A,"Integrated Tax",'GSTR-3B Paste Data'!$B:$B,$A99)</f>
        <v>0</v>
      </c>
      <c r="G99" s="103">
        <f>SUMIFS('GSTR-3B Paste Data'!K:K,'GSTR-3B Paste Data'!$A:$A,"Integrated Tax",'GSTR-3B Paste Data'!$B:$B,$A99)</f>
        <v>0</v>
      </c>
      <c r="H99" s="103">
        <f>SUMIFS('GSTR-3B Paste Data'!L:L,'GSTR-3B Paste Data'!$A:$A,"Integrated Tax",'GSTR-3B Paste Data'!$B:$B,$A99)</f>
        <v>0</v>
      </c>
      <c r="I99" s="103">
        <f>SUMIFS('GSTR-3B Paste Data'!M:M,'GSTR-3B Paste Data'!$A:$A,"Integrated Tax",'GSTR-3B Paste Data'!$B:$B,$A99)</f>
        <v>0</v>
      </c>
      <c r="J99" s="103">
        <f>SUMIFS('GSTR-3B Paste Data'!N:N,'GSTR-3B Paste Data'!$A:$A,"Integrated Tax",'GSTR-3B Paste Data'!$B:$B,$A99)</f>
        <v>0</v>
      </c>
      <c r="K99" s="130">
        <f t="shared" si="4"/>
        <v>0</v>
      </c>
    </row>
    <row r="100" spans="1:11" x14ac:dyDescent="0.3">
      <c r="A100" s="136" t="s">
        <v>28</v>
      </c>
      <c r="B100" s="103">
        <f>SUMIFS('GSTR-3B Paste Data'!F:F,'GSTR-3B Paste Data'!$A:$A,"Integrated Tax",'GSTR-3B Paste Data'!$B:$B,$A100)</f>
        <v>0</v>
      </c>
      <c r="C100" s="103">
        <f>SUMIFS('GSTR-3B Paste Data'!G:G,'GSTR-3B Paste Data'!$A:$A,"Integrated Tax",'GSTR-3B Paste Data'!$B:$B,$A100)</f>
        <v>0</v>
      </c>
      <c r="D100" s="103">
        <f>SUMIFS('GSTR-3B Paste Data'!H:H,'GSTR-3B Paste Data'!$A:$A,"Integrated Tax",'GSTR-3B Paste Data'!$B:$B,$A100)</f>
        <v>0</v>
      </c>
      <c r="E100" s="103">
        <f>SUMIFS('GSTR-3B Paste Data'!I:I,'GSTR-3B Paste Data'!$A:$A,"Integrated Tax",'GSTR-3B Paste Data'!$B:$B,$A100)</f>
        <v>0</v>
      </c>
      <c r="F100" s="103">
        <f>SUMIFS('GSTR-3B Paste Data'!J:J,'GSTR-3B Paste Data'!$A:$A,"Integrated Tax",'GSTR-3B Paste Data'!$B:$B,$A100)</f>
        <v>0</v>
      </c>
      <c r="G100" s="103">
        <f>SUMIFS('GSTR-3B Paste Data'!K:K,'GSTR-3B Paste Data'!$A:$A,"Integrated Tax",'GSTR-3B Paste Data'!$B:$B,$A100)</f>
        <v>0</v>
      </c>
      <c r="H100" s="103">
        <f>SUMIFS('GSTR-3B Paste Data'!L:L,'GSTR-3B Paste Data'!$A:$A,"Integrated Tax",'GSTR-3B Paste Data'!$B:$B,$A100)</f>
        <v>0</v>
      </c>
      <c r="I100" s="103">
        <f>SUMIFS('GSTR-3B Paste Data'!M:M,'GSTR-3B Paste Data'!$A:$A,"Integrated Tax",'GSTR-3B Paste Data'!$B:$B,$A100)</f>
        <v>0</v>
      </c>
      <c r="J100" s="103">
        <f>SUMIFS('GSTR-3B Paste Data'!N:N,'GSTR-3B Paste Data'!$A:$A,"Integrated Tax",'GSTR-3B Paste Data'!$B:$B,$A100)</f>
        <v>0</v>
      </c>
      <c r="K100" s="130">
        <f t="shared" si="4"/>
        <v>0</v>
      </c>
    </row>
    <row r="101" spans="1:11" x14ac:dyDescent="0.3">
      <c r="A101" s="141" t="s">
        <v>395</v>
      </c>
      <c r="B101" s="111"/>
      <c r="C101" s="111"/>
      <c r="D101" s="111"/>
      <c r="E101" s="111"/>
      <c r="F101" s="111"/>
      <c r="G101" s="111"/>
      <c r="H101" s="111"/>
      <c r="I101" s="111"/>
      <c r="J101" s="111"/>
      <c r="K101" s="241"/>
    </row>
    <row r="102" spans="1:11" x14ac:dyDescent="0.3">
      <c r="A102" s="136" t="s">
        <v>28</v>
      </c>
      <c r="B102" s="103">
        <f>SUMIFS('GSTR-3B Paste Data'!F:F,'GSTR-3B Paste Data'!$A:$A,"Integrated Tax Interest",'GSTR-3B Paste Data'!$B:$B,$A102)</f>
        <v>0</v>
      </c>
      <c r="C102" s="103">
        <f>SUMIFS('GSTR-3B Paste Data'!G:G,'GSTR-3B Paste Data'!$A:$A,"Integrated Tax Interest",'GSTR-3B Paste Data'!$B:$B,$A102)</f>
        <v>0</v>
      </c>
      <c r="D102" s="103">
        <f>SUMIFS('GSTR-3B Paste Data'!H:H,'GSTR-3B Paste Data'!$A:$A,"Integrated Tax Interest",'GSTR-3B Paste Data'!$B:$B,$A102)</f>
        <v>0</v>
      </c>
      <c r="E102" s="103">
        <f>SUMIFS('GSTR-3B Paste Data'!I:I,'GSTR-3B Paste Data'!$A:$A,"Integrated Tax Interest",'GSTR-3B Paste Data'!$B:$B,$A102)</f>
        <v>0</v>
      </c>
      <c r="F102" s="103">
        <f>SUMIFS('GSTR-3B Paste Data'!J:J,'GSTR-3B Paste Data'!$A:$A,"Integrated Tax Interest",'GSTR-3B Paste Data'!$B:$B,$A102)</f>
        <v>0</v>
      </c>
      <c r="G102" s="103">
        <f>SUMIFS('GSTR-3B Paste Data'!K:K,'GSTR-3B Paste Data'!$A:$A,"Integrated Tax Interest",'GSTR-3B Paste Data'!$B:$B,$A102)</f>
        <v>0</v>
      </c>
      <c r="H102" s="103">
        <f>SUMIFS('GSTR-3B Paste Data'!L:L,'GSTR-3B Paste Data'!$A:$A,"Integrated Tax Interest",'GSTR-3B Paste Data'!$B:$B,$A102)</f>
        <v>0</v>
      </c>
      <c r="I102" s="103">
        <f>SUMIFS('GSTR-3B Paste Data'!M:M,'GSTR-3B Paste Data'!$A:$A,"Integrated Tax Interest",'GSTR-3B Paste Data'!$B:$B,$A102)</f>
        <v>0</v>
      </c>
      <c r="J102" s="103">
        <f>SUMIFS('GSTR-3B Paste Data'!N:N,'GSTR-3B Paste Data'!$A:$A,"Integrated Tax Interest",'GSTR-3B Paste Data'!$B:$B,$A102)</f>
        <v>0</v>
      </c>
      <c r="K102" s="130">
        <f t="shared" si="4"/>
        <v>0</v>
      </c>
    </row>
    <row r="103" spans="1:11" x14ac:dyDescent="0.3">
      <c r="A103" s="141" t="s">
        <v>19</v>
      </c>
      <c r="B103" s="111"/>
      <c r="C103" s="111"/>
      <c r="D103" s="111"/>
      <c r="E103" s="111"/>
      <c r="F103" s="111"/>
      <c r="G103" s="111"/>
      <c r="H103" s="111"/>
      <c r="I103" s="111"/>
      <c r="J103" s="111"/>
      <c r="K103" s="241"/>
    </row>
    <row r="104" spans="1:11" x14ac:dyDescent="0.3">
      <c r="A104" s="136" t="s">
        <v>27</v>
      </c>
      <c r="B104" s="103">
        <f>SUMIFS('GSTR-3B Paste Data'!F:F,'GSTR-3B Paste Data'!$A:$A,"Central Tax",'GSTR-3B Paste Data'!$B:$B,$A104)</f>
        <v>1727421</v>
      </c>
      <c r="C104" s="103">
        <f>SUMIFS('GSTR-3B Paste Data'!G:G,'GSTR-3B Paste Data'!$A:$A,"Central Tax",'GSTR-3B Paste Data'!$B:$B,$A104)</f>
        <v>2613734</v>
      </c>
      <c r="D104" s="103">
        <f>SUMIFS('GSTR-3B Paste Data'!H:H,'GSTR-3B Paste Data'!$A:$A,"Central Tax",'GSTR-3B Paste Data'!$B:$B,$A104)</f>
        <v>0</v>
      </c>
      <c r="E104" s="103">
        <f>SUMIFS('GSTR-3B Paste Data'!I:I,'GSTR-3B Paste Data'!$A:$A,"Central Tax",'GSTR-3B Paste Data'!$B:$B,$A104)</f>
        <v>2151179</v>
      </c>
      <c r="F104" s="103">
        <f>SUMIFS('GSTR-3B Paste Data'!J:J,'GSTR-3B Paste Data'!$A:$A,"Central Tax",'GSTR-3B Paste Data'!$B:$B,$A104)</f>
        <v>2913490</v>
      </c>
      <c r="G104" s="103">
        <f>SUMIFS('GSTR-3B Paste Data'!K:K,'GSTR-3B Paste Data'!$A:$A,"Central Tax",'GSTR-3B Paste Data'!$B:$B,$A104)</f>
        <v>4144578</v>
      </c>
      <c r="H104" s="103">
        <f>SUMIFS('GSTR-3B Paste Data'!L:L,'GSTR-3B Paste Data'!$A:$A,"Central Tax",'GSTR-3B Paste Data'!$B:$B,$A104)</f>
        <v>2623202</v>
      </c>
      <c r="I104" s="103">
        <f>SUMIFS('GSTR-3B Paste Data'!M:M,'GSTR-3B Paste Data'!$A:$A,"Central Tax",'GSTR-3B Paste Data'!$B:$B,$A104)</f>
        <v>2742444</v>
      </c>
      <c r="J104" s="103">
        <f>SUMIFS('GSTR-3B Paste Data'!N:N,'GSTR-3B Paste Data'!$A:$A,"Central Tax",'GSTR-3B Paste Data'!$B:$B,$A104)</f>
        <v>2850726</v>
      </c>
      <c r="K104" s="130">
        <f t="shared" si="4"/>
        <v>21766774</v>
      </c>
    </row>
    <row r="105" spans="1:11" x14ac:dyDescent="0.3">
      <c r="A105" s="136" t="s">
        <v>29</v>
      </c>
      <c r="B105" s="103">
        <f>SUMIFS('GSTR-3B Paste Data'!F:F,'GSTR-3B Paste Data'!$A:$A,"Central Tax",'GSTR-3B Paste Data'!$B:$B,$A105)</f>
        <v>0</v>
      </c>
      <c r="C105" s="103">
        <f>SUMIFS('GSTR-3B Paste Data'!G:G,'GSTR-3B Paste Data'!$A:$A,"Central Tax",'GSTR-3B Paste Data'!$B:$B,$A105)</f>
        <v>152670</v>
      </c>
      <c r="D105" s="103">
        <f>SUMIFS('GSTR-3B Paste Data'!H:H,'GSTR-3B Paste Data'!$A:$A,"Central Tax",'GSTR-3B Paste Data'!$B:$B,$A105)</f>
        <v>2335715</v>
      </c>
      <c r="E105" s="103">
        <f>SUMIFS('GSTR-3B Paste Data'!I:I,'GSTR-3B Paste Data'!$A:$A,"Central Tax",'GSTR-3B Paste Data'!$B:$B,$A105)</f>
        <v>1380355</v>
      </c>
      <c r="F105" s="103">
        <f>SUMIFS('GSTR-3B Paste Data'!J:J,'GSTR-3B Paste Data'!$A:$A,"Central Tax",'GSTR-3B Paste Data'!$B:$B,$A105)</f>
        <v>400733</v>
      </c>
      <c r="G105" s="103">
        <f>SUMIFS('GSTR-3B Paste Data'!K:K,'GSTR-3B Paste Data'!$A:$A,"Central Tax",'GSTR-3B Paste Data'!$B:$B,$A105)</f>
        <v>226883</v>
      </c>
      <c r="H105" s="103">
        <f>SUMIFS('GSTR-3B Paste Data'!L:L,'GSTR-3B Paste Data'!$A:$A,"Central Tax",'GSTR-3B Paste Data'!$B:$B,$A105)</f>
        <v>221894</v>
      </c>
      <c r="I105" s="103">
        <f>SUMIFS('GSTR-3B Paste Data'!M:M,'GSTR-3B Paste Data'!$A:$A,"Central Tax",'GSTR-3B Paste Data'!$B:$B,$A105)</f>
        <v>163403</v>
      </c>
      <c r="J105" s="103">
        <f>SUMIFS('GSTR-3B Paste Data'!N:N,'GSTR-3B Paste Data'!$A:$A,"Central Tax",'GSTR-3B Paste Data'!$B:$B,$A105)</f>
        <v>583312</v>
      </c>
      <c r="K105" s="130">
        <f t="shared" si="4"/>
        <v>5464965</v>
      </c>
    </row>
    <row r="106" spans="1:11" x14ac:dyDescent="0.3">
      <c r="A106" s="136" t="s">
        <v>28</v>
      </c>
      <c r="B106" s="103">
        <f>SUMIFS('GSTR-3B Paste Data'!F:F,'GSTR-3B Paste Data'!$A:$A,"Central Tax",'GSTR-3B Paste Data'!$B:$B,$A106)</f>
        <v>267759</v>
      </c>
      <c r="C106" s="103">
        <f>SUMIFS('GSTR-3B Paste Data'!G:G,'GSTR-3B Paste Data'!$A:$A,"Central Tax",'GSTR-3B Paste Data'!$B:$B,$A106)</f>
        <v>0</v>
      </c>
      <c r="D106" s="103">
        <f>SUMIFS('GSTR-3B Paste Data'!H:H,'GSTR-3B Paste Data'!$A:$A,"Central Tax",'GSTR-3B Paste Data'!$B:$B,$A106)</f>
        <v>33175</v>
      </c>
      <c r="E106" s="103">
        <f>SUMIFS('GSTR-3B Paste Data'!I:I,'GSTR-3B Paste Data'!$A:$A,"Central Tax",'GSTR-3B Paste Data'!$B:$B,$A106)</f>
        <v>31163</v>
      </c>
      <c r="F106" s="103">
        <f>SUMIFS('GSTR-3B Paste Data'!J:J,'GSTR-3B Paste Data'!$A:$A,"Central Tax",'GSTR-3B Paste Data'!$B:$B,$A106)</f>
        <v>6813</v>
      </c>
      <c r="G106" s="103">
        <f>SUMIFS('GSTR-3B Paste Data'!K:K,'GSTR-3B Paste Data'!$A:$A,"Central Tax",'GSTR-3B Paste Data'!$B:$B,$A106)</f>
        <v>11151</v>
      </c>
      <c r="H106" s="103">
        <f>SUMIFS('GSTR-3B Paste Data'!L:L,'GSTR-3B Paste Data'!$A:$A,"Central Tax",'GSTR-3B Paste Data'!$B:$B,$A106)</f>
        <v>15396</v>
      </c>
      <c r="I106" s="103">
        <f>SUMIFS('GSTR-3B Paste Data'!M:M,'GSTR-3B Paste Data'!$A:$A,"Central Tax",'GSTR-3B Paste Data'!$B:$B,$A106)</f>
        <v>0</v>
      </c>
      <c r="J106" s="103">
        <f>SUMIFS('GSTR-3B Paste Data'!N:N,'GSTR-3B Paste Data'!$A:$A,"Central Tax",'GSTR-3B Paste Data'!$B:$B,$A106)</f>
        <v>21452</v>
      </c>
      <c r="K106" s="130">
        <f t="shared" si="4"/>
        <v>386909</v>
      </c>
    </row>
    <row r="107" spans="1:11" x14ac:dyDescent="0.3">
      <c r="A107" s="141" t="s">
        <v>394</v>
      </c>
      <c r="B107" s="111"/>
      <c r="C107" s="111"/>
      <c r="D107" s="111"/>
      <c r="E107" s="111"/>
      <c r="F107" s="111"/>
      <c r="G107" s="111"/>
      <c r="H107" s="111"/>
      <c r="I107" s="111"/>
      <c r="J107" s="111"/>
      <c r="K107" s="241"/>
    </row>
    <row r="108" spans="1:11" x14ac:dyDescent="0.3">
      <c r="A108" s="136" t="s">
        <v>28</v>
      </c>
      <c r="B108" s="103">
        <f>SUMIFS('GSTR-3B Paste Data'!F:F,'GSTR-3B Paste Data'!$A:$A,"Central Tax Late Fee",'GSTR-3B Paste Data'!$B:$B,$A108)</f>
        <v>0</v>
      </c>
      <c r="C108" s="103">
        <f>SUMIFS('GSTR-3B Paste Data'!G:G,'GSTR-3B Paste Data'!$A:$A,"Central Tax Late Fee",'GSTR-3B Paste Data'!$B:$B,$A108)</f>
        <v>0</v>
      </c>
      <c r="D108" s="103">
        <f>SUMIFS('GSTR-3B Paste Data'!H:H,'GSTR-3B Paste Data'!$A:$A,"Central Tax Late Fee",'GSTR-3B Paste Data'!$B:$B,$A108)</f>
        <v>0</v>
      </c>
      <c r="E108" s="103">
        <f>SUMIFS('GSTR-3B Paste Data'!I:I,'GSTR-3B Paste Data'!$A:$A,"Central Tax Late Fee",'GSTR-3B Paste Data'!$B:$B,$A108)</f>
        <v>0</v>
      </c>
      <c r="F108" s="103">
        <f>SUMIFS('GSTR-3B Paste Data'!J:J,'GSTR-3B Paste Data'!$A:$A,"Central Tax Late Fee",'GSTR-3B Paste Data'!$B:$B,$A108)</f>
        <v>0</v>
      </c>
      <c r="G108" s="103">
        <f>SUMIFS('GSTR-3B Paste Data'!K:K,'GSTR-3B Paste Data'!$A:$A,"Central Tax Late Fee",'GSTR-3B Paste Data'!$B:$B,$A108)</f>
        <v>0</v>
      </c>
      <c r="H108" s="103">
        <f>SUMIFS('GSTR-3B Paste Data'!L:L,'GSTR-3B Paste Data'!$A:$A,"Central Tax Late Fee",'GSTR-3B Paste Data'!$B:$B,$A108)</f>
        <v>0</v>
      </c>
      <c r="I108" s="103">
        <f>SUMIFS('GSTR-3B Paste Data'!M:M,'GSTR-3B Paste Data'!$A:$A,"Central Tax Late Fee",'GSTR-3B Paste Data'!$B:$B,$A108)</f>
        <v>0</v>
      </c>
      <c r="J108" s="103">
        <f>SUMIFS('GSTR-3B Paste Data'!N:N,'GSTR-3B Paste Data'!$A:$A,"Central Tax Late Fee",'GSTR-3B Paste Data'!$B:$B,$A108)</f>
        <v>0</v>
      </c>
      <c r="K108" s="130">
        <f>SUM(B108:J108)</f>
        <v>0</v>
      </c>
    </row>
    <row r="109" spans="1:11" x14ac:dyDescent="0.3">
      <c r="A109" s="141" t="s">
        <v>396</v>
      </c>
      <c r="B109" s="111"/>
      <c r="C109" s="111"/>
      <c r="D109" s="111"/>
      <c r="E109" s="111"/>
      <c r="F109" s="111"/>
      <c r="G109" s="111"/>
      <c r="H109" s="111"/>
      <c r="I109" s="111"/>
      <c r="J109" s="111"/>
      <c r="K109" s="241"/>
    </row>
    <row r="110" spans="1:11" x14ac:dyDescent="0.3">
      <c r="A110" s="136" t="s">
        <v>28</v>
      </c>
      <c r="B110" s="103">
        <f>SUMIFS('GSTR-3B Paste Data'!F:F,'GSTR-3B Paste Data'!$A:$A,"Central Tax Interest",'GSTR-3B Paste Data'!$B:$B,$A110)</f>
        <v>0</v>
      </c>
      <c r="C110" s="103">
        <f>SUMIFS('GSTR-3B Paste Data'!G:G,'GSTR-3B Paste Data'!$A:$A,"Central Tax Interest",'GSTR-3B Paste Data'!$B:$B,$A110)</f>
        <v>0</v>
      </c>
      <c r="D110" s="103">
        <f>SUMIFS('GSTR-3B Paste Data'!H:H,'GSTR-3B Paste Data'!$A:$A,"Central Tax Interest",'GSTR-3B Paste Data'!$B:$B,$A110)</f>
        <v>0</v>
      </c>
      <c r="E110" s="103">
        <f>SUMIFS('GSTR-3B Paste Data'!I:I,'GSTR-3B Paste Data'!$A:$A,"Central Tax Interest",'GSTR-3B Paste Data'!$B:$B,$A110)</f>
        <v>0</v>
      </c>
      <c r="F110" s="103">
        <f>SUMIFS('GSTR-3B Paste Data'!J:J,'GSTR-3B Paste Data'!$A:$A,"Central Tax Interest",'GSTR-3B Paste Data'!$B:$B,$A110)</f>
        <v>0</v>
      </c>
      <c r="G110" s="103">
        <f>SUMIFS('GSTR-3B Paste Data'!K:K,'GSTR-3B Paste Data'!$A:$A,"Central Tax Interest",'GSTR-3B Paste Data'!$B:$B,$A110)</f>
        <v>0</v>
      </c>
      <c r="H110" s="103">
        <f>SUMIFS('GSTR-3B Paste Data'!L:L,'GSTR-3B Paste Data'!$A:$A,"Central Tax Interest",'GSTR-3B Paste Data'!$B:$B,$A110)</f>
        <v>0</v>
      </c>
      <c r="I110" s="103">
        <f>SUMIFS('GSTR-3B Paste Data'!M:M,'GSTR-3B Paste Data'!$A:$A,"Central Tax Interest",'GSTR-3B Paste Data'!$B:$B,$A110)</f>
        <v>0</v>
      </c>
      <c r="J110" s="103">
        <f>SUMIFS('GSTR-3B Paste Data'!N:N,'GSTR-3B Paste Data'!$A:$A,"Central Tax Interest",'GSTR-3B Paste Data'!$B:$B,$A110)</f>
        <v>0</v>
      </c>
      <c r="K110" s="130">
        <f>SUM(B110:J110)</f>
        <v>0</v>
      </c>
    </row>
    <row r="111" spans="1:11" x14ac:dyDescent="0.3">
      <c r="A111" s="141" t="s">
        <v>20</v>
      </c>
      <c r="B111" s="111"/>
      <c r="C111" s="111"/>
      <c r="D111" s="111"/>
      <c r="E111" s="111"/>
      <c r="F111" s="111"/>
      <c r="G111" s="111"/>
      <c r="H111" s="111"/>
      <c r="I111" s="111"/>
      <c r="J111" s="111"/>
      <c r="K111" s="241"/>
    </row>
    <row r="112" spans="1:11" x14ac:dyDescent="0.3">
      <c r="A112" s="136" t="s">
        <v>27</v>
      </c>
      <c r="B112" s="103">
        <f>SUMIFS('GSTR-3B Paste Data'!F:F,'GSTR-3B Paste Data'!$A:$A,"State/UT Tax",'GSTR-3B Paste Data'!$B:$B,$A112)</f>
        <v>0</v>
      </c>
      <c r="C112" s="103">
        <f>SUMIFS('GSTR-3B Paste Data'!G:G,'GSTR-3B Paste Data'!$A:$A,"State/UT Tax",'GSTR-3B Paste Data'!$B:$B,$A112)</f>
        <v>1645497</v>
      </c>
      <c r="D112" s="103">
        <f>SUMIFS('GSTR-3B Paste Data'!H:H,'GSTR-3B Paste Data'!$A:$A,"State/UT Tax",'GSTR-3B Paste Data'!$B:$B,$A112)</f>
        <v>1964097</v>
      </c>
      <c r="E112" s="103">
        <f>SUMIFS('GSTR-3B Paste Data'!I:I,'GSTR-3B Paste Data'!$A:$A,"State/UT Tax",'GSTR-3B Paste Data'!$B:$B,$A112)</f>
        <v>3249239</v>
      </c>
      <c r="F112" s="103">
        <f>SUMIFS('GSTR-3B Paste Data'!J:J,'GSTR-3B Paste Data'!$A:$A,"State/UT Tax",'GSTR-3B Paste Data'!$B:$B,$A112)</f>
        <v>2913490</v>
      </c>
      <c r="G112" s="103">
        <f>SUMIFS('GSTR-3B Paste Data'!K:K,'GSTR-3B Paste Data'!$A:$A,"State/UT Tax",'GSTR-3B Paste Data'!$B:$B,$A112)</f>
        <v>2026723</v>
      </c>
      <c r="H112" s="103">
        <f>SUMIFS('GSTR-3B Paste Data'!L:L,'GSTR-3B Paste Data'!$A:$A,"State/UT Tax",'GSTR-3B Paste Data'!$B:$B,$A112)</f>
        <v>1503420</v>
      </c>
      <c r="I112" s="103">
        <f>SUMIFS('GSTR-3B Paste Data'!M:M,'GSTR-3B Paste Data'!$A:$A,"State/UT Tax",'GSTR-3B Paste Data'!$B:$B,$A112)</f>
        <v>1065393</v>
      </c>
      <c r="J112" s="103">
        <f>SUMIFS('GSTR-3B Paste Data'!N:N,'GSTR-3B Paste Data'!$A:$A,"State/UT Tax",'GSTR-3B Paste Data'!$B:$B,$A112)</f>
        <v>1651231</v>
      </c>
      <c r="K112" s="130">
        <f t="shared" si="4"/>
        <v>16019090</v>
      </c>
    </row>
    <row r="113" spans="1:11" x14ac:dyDescent="0.3">
      <c r="A113" s="136" t="s">
        <v>30</v>
      </c>
      <c r="B113" s="103">
        <f>SUMIFS('GSTR-3B Paste Data'!F:F,'GSTR-3B Paste Data'!$A:$A,"State/UT Tax",'GSTR-3B Paste Data'!$B:$B,$A113)</f>
        <v>0</v>
      </c>
      <c r="C113" s="103">
        <f>SUMIFS('GSTR-3B Paste Data'!G:G,'GSTR-3B Paste Data'!$A:$A,"State/UT Tax",'GSTR-3B Paste Data'!$B:$B,$A113)</f>
        <v>152670</v>
      </c>
      <c r="D113" s="103">
        <f>SUMIFS('GSTR-3B Paste Data'!H:H,'GSTR-3B Paste Data'!$A:$A,"State/UT Tax",'GSTR-3B Paste Data'!$B:$B,$A113)</f>
        <v>371618</v>
      </c>
      <c r="E113" s="103">
        <f>SUMIFS('GSTR-3B Paste Data'!I:I,'GSTR-3B Paste Data'!$A:$A,"State/UT Tax",'GSTR-3B Paste Data'!$B:$B,$A113)</f>
        <v>282295</v>
      </c>
      <c r="F113" s="103">
        <f>SUMIFS('GSTR-3B Paste Data'!J:J,'GSTR-3B Paste Data'!$A:$A,"State/UT Tax",'GSTR-3B Paste Data'!$B:$B,$A113)</f>
        <v>400733</v>
      </c>
      <c r="G113" s="103">
        <f>SUMIFS('GSTR-3B Paste Data'!K:K,'GSTR-3B Paste Data'!$A:$A,"State/UT Tax",'GSTR-3B Paste Data'!$B:$B,$A113)</f>
        <v>220426</v>
      </c>
      <c r="H113" s="103">
        <f>SUMIFS('GSTR-3B Paste Data'!L:L,'GSTR-3B Paste Data'!$A:$A,"State/UT Tax",'GSTR-3B Paste Data'!$B:$B,$A113)</f>
        <v>221894</v>
      </c>
      <c r="I113" s="103">
        <f>SUMIFS('GSTR-3B Paste Data'!M:M,'GSTR-3B Paste Data'!$A:$A,"State/UT Tax",'GSTR-3B Paste Data'!$B:$B,$A113)</f>
        <v>163403</v>
      </c>
      <c r="J113" s="103">
        <f>SUMIFS('GSTR-3B Paste Data'!N:N,'GSTR-3B Paste Data'!$A:$A,"State/UT Tax",'GSTR-3B Paste Data'!$B:$B,$A113)</f>
        <v>583312</v>
      </c>
      <c r="K113" s="130">
        <f t="shared" si="4"/>
        <v>2396351</v>
      </c>
    </row>
    <row r="114" spans="1:11" x14ac:dyDescent="0.3">
      <c r="A114" s="136" t="s">
        <v>28</v>
      </c>
      <c r="B114" s="103">
        <f>SUMIFS('GSTR-3B Paste Data'!F:F,'GSTR-3B Paste Data'!$A:$A,"State/UT Tax",'GSTR-3B Paste Data'!$B:$B,$A114)</f>
        <v>1995180</v>
      </c>
      <c r="C114" s="103">
        <f>SUMIFS('GSTR-3B Paste Data'!G:G,'GSTR-3B Paste Data'!$A:$A,"State/UT Tax",'GSTR-3B Paste Data'!$B:$B,$A114)</f>
        <v>968237</v>
      </c>
      <c r="D114" s="103">
        <f>SUMIFS('GSTR-3B Paste Data'!H:H,'GSTR-3B Paste Data'!$A:$A,"State/UT Tax",'GSTR-3B Paste Data'!$B:$B,$A114)</f>
        <v>33175</v>
      </c>
      <c r="E114" s="103">
        <f>SUMIFS('GSTR-3B Paste Data'!I:I,'GSTR-3B Paste Data'!$A:$A,"State/UT Tax",'GSTR-3B Paste Data'!$B:$B,$A114)</f>
        <v>31163</v>
      </c>
      <c r="F114" s="103">
        <f>SUMIFS('GSTR-3B Paste Data'!J:J,'GSTR-3B Paste Data'!$A:$A,"State/UT Tax",'GSTR-3B Paste Data'!$B:$B,$A114)</f>
        <v>6813</v>
      </c>
      <c r="G114" s="103">
        <f>SUMIFS('GSTR-3B Paste Data'!K:K,'GSTR-3B Paste Data'!$A:$A,"State/UT Tax",'GSTR-3B Paste Data'!$B:$B,$A114)</f>
        <v>2135463</v>
      </c>
      <c r="H114" s="103">
        <f>SUMIFS('GSTR-3B Paste Data'!L:L,'GSTR-3B Paste Data'!$A:$A,"State/UT Tax",'GSTR-3B Paste Data'!$B:$B,$A114)</f>
        <v>1135178</v>
      </c>
      <c r="I114" s="103">
        <f>SUMIFS('GSTR-3B Paste Data'!M:M,'GSTR-3B Paste Data'!$A:$A,"State/UT Tax",'GSTR-3B Paste Data'!$B:$B,$A114)</f>
        <v>1677051</v>
      </c>
      <c r="J114" s="103">
        <f>SUMIFS('GSTR-3B Paste Data'!N:N,'GSTR-3B Paste Data'!$A:$A,"State/UT Tax",'GSTR-3B Paste Data'!$B:$B,$A114)</f>
        <v>1220947</v>
      </c>
      <c r="K114" s="130">
        <f t="shared" si="4"/>
        <v>9203207</v>
      </c>
    </row>
    <row r="115" spans="1:11" x14ac:dyDescent="0.3">
      <c r="A115" s="141" t="s">
        <v>15099</v>
      </c>
      <c r="B115" s="111"/>
      <c r="C115" s="111"/>
      <c r="D115" s="111"/>
      <c r="E115" s="111"/>
      <c r="F115" s="111"/>
      <c r="G115" s="111"/>
      <c r="H115" s="111"/>
      <c r="I115" s="111"/>
      <c r="J115" s="111"/>
      <c r="K115" s="241"/>
    </row>
    <row r="116" spans="1:11" x14ac:dyDescent="0.3">
      <c r="A116" s="136" t="s">
        <v>28</v>
      </c>
      <c r="B116" s="103">
        <f>SUMIFS('GSTR-3B Paste Data'!F:F,'GSTR-3B Paste Data'!$A:$A,"State/UT Tax Late Fee",'GSTR-3B Paste Data'!$B:$B,$A116)</f>
        <v>0</v>
      </c>
      <c r="C116" s="103">
        <f>SUMIFS('GSTR-3B Paste Data'!G:G,'GSTR-3B Paste Data'!$A:$A,"State/UT Tax Late Fee",'GSTR-3B Paste Data'!$B:$B,$A116)</f>
        <v>0</v>
      </c>
      <c r="D116" s="103">
        <f>SUMIFS('GSTR-3B Paste Data'!H:H,'GSTR-3B Paste Data'!$A:$A,"State/UT Tax Late Fee",'GSTR-3B Paste Data'!$B:$B,$A116)</f>
        <v>0</v>
      </c>
      <c r="E116" s="103">
        <f>SUMIFS('GSTR-3B Paste Data'!I:I,'GSTR-3B Paste Data'!$A:$A,"State/UT Tax Late Fee",'GSTR-3B Paste Data'!$B:$B,$A116)</f>
        <v>0</v>
      </c>
      <c r="F116" s="103">
        <f>SUMIFS('GSTR-3B Paste Data'!J:J,'GSTR-3B Paste Data'!$A:$A,"State/UT Tax Late Fee",'GSTR-3B Paste Data'!$B:$B,$A116)</f>
        <v>0</v>
      </c>
      <c r="G116" s="103">
        <f>SUMIFS('GSTR-3B Paste Data'!K:K,'GSTR-3B Paste Data'!$A:$A,"State/UT Tax Late Fee",'GSTR-3B Paste Data'!$B:$B,$A116)</f>
        <v>0</v>
      </c>
      <c r="H116" s="103">
        <f>SUMIFS('GSTR-3B Paste Data'!L:L,'GSTR-3B Paste Data'!$A:$A,"State/UT Tax Late Fee",'GSTR-3B Paste Data'!$B:$B,$A116)</f>
        <v>0</v>
      </c>
      <c r="I116" s="103">
        <f>SUMIFS('GSTR-3B Paste Data'!M:M,'GSTR-3B Paste Data'!$A:$A,"State/UT Tax Late Fee",'GSTR-3B Paste Data'!$B:$B,$A116)</f>
        <v>0</v>
      </c>
      <c r="J116" s="103">
        <f>SUMIFS('GSTR-3B Paste Data'!N:N,'GSTR-3B Paste Data'!$A:$A,"State/UT Tax Late Fee",'GSTR-3B Paste Data'!$B:$B,$A116)</f>
        <v>0</v>
      </c>
      <c r="K116" s="130">
        <f>SUM(B116:J116)</f>
        <v>0</v>
      </c>
    </row>
    <row r="117" spans="1:11" x14ac:dyDescent="0.3">
      <c r="A117" s="141" t="s">
        <v>15098</v>
      </c>
      <c r="B117" s="111"/>
      <c r="C117" s="111"/>
      <c r="D117" s="111"/>
      <c r="E117" s="111"/>
      <c r="F117" s="111"/>
      <c r="G117" s="111"/>
      <c r="H117" s="111"/>
      <c r="I117" s="111"/>
      <c r="J117" s="111"/>
      <c r="K117" s="241"/>
    </row>
    <row r="118" spans="1:11" x14ac:dyDescent="0.3">
      <c r="A118" s="136" t="s">
        <v>28</v>
      </c>
      <c r="B118" s="103">
        <f>SUMIFS('GSTR-3B Paste Data'!F:F,'GSTR-3B Paste Data'!$A:$A,"State/UT Tax Interest",'GSTR-3B Paste Data'!$B:$B,$A114)</f>
        <v>0</v>
      </c>
      <c r="C118" s="103">
        <f>SUMIFS('GSTR-3B Paste Data'!G:G,'GSTR-3B Paste Data'!$A:$A,"State/UT Tax Interest",'GSTR-3B Paste Data'!$B:$B,$A114)</f>
        <v>0</v>
      </c>
      <c r="D118" s="103">
        <f>SUMIFS('GSTR-3B Paste Data'!H:H,'GSTR-3B Paste Data'!$A:$A,"State/UT Tax Interest",'GSTR-3B Paste Data'!$B:$B,$A114)</f>
        <v>0</v>
      </c>
      <c r="E118" s="103">
        <f>SUMIFS('GSTR-3B Paste Data'!I:I,'GSTR-3B Paste Data'!$A:$A,"State/UT Tax Interest",'GSTR-3B Paste Data'!$B:$B,$A114)</f>
        <v>0</v>
      </c>
      <c r="F118" s="103">
        <f>SUMIFS('GSTR-3B Paste Data'!J:J,'GSTR-3B Paste Data'!$A:$A,"State/UT Tax Interest",'GSTR-3B Paste Data'!$B:$B,$A114)</f>
        <v>0</v>
      </c>
      <c r="G118" s="103">
        <f>SUMIFS('GSTR-3B Paste Data'!K:K,'GSTR-3B Paste Data'!$A:$A,"State/UT Tax Interest",'GSTR-3B Paste Data'!$B:$B,$A114)</f>
        <v>0</v>
      </c>
      <c r="H118" s="103">
        <f>SUMIFS('GSTR-3B Paste Data'!L:L,'GSTR-3B Paste Data'!$A:$A,"State/UT Tax Interest",'GSTR-3B Paste Data'!$B:$B,$A114)</f>
        <v>0</v>
      </c>
      <c r="I118" s="103">
        <f>SUMIFS('GSTR-3B Paste Data'!M:M,'GSTR-3B Paste Data'!$A:$A,"State/UT Tax Interest",'GSTR-3B Paste Data'!$B:$B,$A114)</f>
        <v>0</v>
      </c>
      <c r="J118" s="103">
        <f>SUMIFS('GSTR-3B Paste Data'!N:N,'GSTR-3B Paste Data'!$A:$A,"State/UT Tax Interest",'GSTR-3B Paste Data'!$B:$B,$A114)</f>
        <v>0</v>
      </c>
      <c r="K118" s="130">
        <f>SUM(B118:J118)</f>
        <v>0</v>
      </c>
    </row>
    <row r="119" spans="1:11" x14ac:dyDescent="0.3">
      <c r="A119" s="141" t="s">
        <v>36</v>
      </c>
      <c r="B119" s="111"/>
      <c r="C119" s="111"/>
      <c r="D119" s="111"/>
      <c r="E119" s="111"/>
      <c r="F119" s="111"/>
      <c r="G119" s="111"/>
      <c r="H119" s="111"/>
      <c r="I119" s="111"/>
      <c r="J119" s="111"/>
      <c r="K119" s="241"/>
    </row>
    <row r="120" spans="1:11" x14ac:dyDescent="0.3">
      <c r="A120" s="136" t="s">
        <v>384</v>
      </c>
      <c r="B120" s="103">
        <f>SUMIFS('GSTR-3B Paste Data'!F:F,'GSTR-3B Paste Data'!$A:$A,"Cess",'GSTR-3B Paste Data'!$B:$B,$A120)</f>
        <v>0</v>
      </c>
      <c r="C120" s="103">
        <f>SUMIFS('GSTR-3B Paste Data'!G:G,'GSTR-3B Paste Data'!$A:$A,"Cess",'GSTR-3B Paste Data'!$B:$B,$A120)</f>
        <v>0</v>
      </c>
      <c r="D120" s="103">
        <f>SUMIFS('GSTR-3B Paste Data'!H:H,'GSTR-3B Paste Data'!$A:$A,"Cess",'GSTR-3B Paste Data'!$B:$B,$A120)</f>
        <v>0</v>
      </c>
      <c r="E120" s="103">
        <f>SUMIFS('GSTR-3B Paste Data'!I:I,'GSTR-3B Paste Data'!$A:$A,"Cess",'GSTR-3B Paste Data'!$B:$B,$A120)</f>
        <v>0</v>
      </c>
      <c r="F120" s="103">
        <f>SUMIFS('GSTR-3B Paste Data'!J:J,'GSTR-3B Paste Data'!$A:$A,"Cess",'GSTR-3B Paste Data'!$B:$B,$A120)</f>
        <v>0</v>
      </c>
      <c r="G120" s="103">
        <f>SUMIFS('GSTR-3B Paste Data'!K:K,'GSTR-3B Paste Data'!$A:$A,"Cess",'GSTR-3B Paste Data'!$B:$B,$A120)</f>
        <v>0</v>
      </c>
      <c r="H120" s="103">
        <f>SUMIFS('GSTR-3B Paste Data'!L:L,'GSTR-3B Paste Data'!$A:$A,"Cess",'GSTR-3B Paste Data'!$B:$B,$A120)</f>
        <v>0</v>
      </c>
      <c r="I120" s="103">
        <f>SUMIFS('GSTR-3B Paste Data'!M:M,'GSTR-3B Paste Data'!$A:$A,"Cess",'GSTR-3B Paste Data'!$B:$B,$A120)</f>
        <v>0</v>
      </c>
      <c r="J120" s="106">
        <f>SUMIFS('GSTR-3B Paste Data'!N:N,'GSTR-3B Paste Data'!$A:$A,"Cess",'GSTR-3B Paste Data'!$B:$B,$A120)</f>
        <v>0</v>
      </c>
      <c r="K120" s="130">
        <f t="shared" si="4"/>
        <v>0</v>
      </c>
    </row>
    <row r="121" spans="1:11" x14ac:dyDescent="0.3">
      <c r="A121" s="136" t="s">
        <v>28</v>
      </c>
      <c r="B121" s="103">
        <f>SUMIFS('GSTR-3B Paste Data'!F:F,'GSTR-3B Paste Data'!$A:$A,"Cess",'GSTR-3B Paste Data'!$B:$B,$A121)</f>
        <v>0</v>
      </c>
      <c r="C121" s="103">
        <f>SUMIFS('GSTR-3B Paste Data'!G:G,'GSTR-3B Paste Data'!$A:$A,"Cess",'GSTR-3B Paste Data'!$B:$B,$A121)</f>
        <v>0</v>
      </c>
      <c r="D121" s="103">
        <f>SUMIFS('GSTR-3B Paste Data'!H:H,'GSTR-3B Paste Data'!$A:$A,"Cess",'GSTR-3B Paste Data'!$B:$B,$A121)</f>
        <v>0</v>
      </c>
      <c r="E121" s="103">
        <f>SUMIFS('GSTR-3B Paste Data'!I:I,'GSTR-3B Paste Data'!$A:$A,"Cess",'GSTR-3B Paste Data'!$B:$B,$A121)</f>
        <v>0</v>
      </c>
      <c r="F121" s="103">
        <f>SUMIFS('GSTR-3B Paste Data'!J:J,'GSTR-3B Paste Data'!$A:$A,"Cess",'GSTR-3B Paste Data'!$B:$B,$A121)</f>
        <v>0</v>
      </c>
      <c r="G121" s="103">
        <f>SUMIFS('GSTR-3B Paste Data'!K:K,'GSTR-3B Paste Data'!$A:$A,"Cess",'GSTR-3B Paste Data'!$B:$B,$A121)</f>
        <v>0</v>
      </c>
      <c r="H121" s="103">
        <f>SUMIFS('GSTR-3B Paste Data'!L:L,'GSTR-3B Paste Data'!$A:$A,"Cess",'GSTR-3B Paste Data'!$B:$B,$A121)</f>
        <v>0</v>
      </c>
      <c r="I121" s="103">
        <f>SUMIFS('GSTR-3B Paste Data'!M:M,'GSTR-3B Paste Data'!$A:$A,"Cess",'GSTR-3B Paste Data'!$B:$B,$A121)</f>
        <v>0</v>
      </c>
      <c r="J121" s="103">
        <f>SUMIFS('GSTR-3B Paste Data'!N:N,'GSTR-3B Paste Data'!$A:$A,"Cess",'GSTR-3B Paste Data'!$B:$B,$A121)</f>
        <v>0</v>
      </c>
      <c r="K121" s="130">
        <f>SUM(B121:J121)</f>
        <v>0</v>
      </c>
    </row>
    <row r="122" spans="1:11" x14ac:dyDescent="0.3">
      <c r="A122" s="141" t="s">
        <v>397</v>
      </c>
      <c r="B122" s="111"/>
      <c r="C122" s="111"/>
      <c r="D122" s="111"/>
      <c r="E122" s="111"/>
      <c r="F122" s="111"/>
      <c r="G122" s="111"/>
      <c r="H122" s="111"/>
      <c r="I122" s="111"/>
      <c r="J122" s="111"/>
      <c r="K122" s="241"/>
    </row>
    <row r="123" spans="1:11" x14ac:dyDescent="0.3">
      <c r="A123" s="136" t="s">
        <v>28</v>
      </c>
      <c r="B123" s="103">
        <f>SUMIFS('GSTR-3B Paste Data'!F:F,'GSTR-3B Paste Data'!$A:$A,"Cess Interest",'GSTR-3B Paste Data'!$B:$B,$A123)</f>
        <v>0</v>
      </c>
      <c r="C123" s="103">
        <f>SUMIFS('GSTR-3B Paste Data'!G:G,'GSTR-3B Paste Data'!$A:$A,"Cess Interest",'GSTR-3B Paste Data'!$B:$B,$A123)</f>
        <v>0</v>
      </c>
      <c r="D123" s="103">
        <f>SUMIFS('GSTR-3B Paste Data'!H:H,'GSTR-3B Paste Data'!$A:$A,"Cess Interest",'GSTR-3B Paste Data'!$B:$B,$A123)</f>
        <v>0</v>
      </c>
      <c r="E123" s="103">
        <f>SUMIFS('GSTR-3B Paste Data'!I:I,'GSTR-3B Paste Data'!$A:$A,"Cess Interest",'GSTR-3B Paste Data'!$B:$B,$A123)</f>
        <v>0</v>
      </c>
      <c r="F123" s="103">
        <f>SUMIFS('GSTR-3B Paste Data'!J:J,'GSTR-3B Paste Data'!$A:$A,"Cess Interest",'GSTR-3B Paste Data'!$B:$B,$A123)</f>
        <v>0</v>
      </c>
      <c r="G123" s="103">
        <f>SUMIFS('GSTR-3B Paste Data'!K:K,'GSTR-3B Paste Data'!$A:$A,"Cess Interest",'GSTR-3B Paste Data'!$B:$B,$A123)</f>
        <v>0</v>
      </c>
      <c r="H123" s="103">
        <f>SUMIFS('GSTR-3B Paste Data'!L:L,'GSTR-3B Paste Data'!$A:$A,"Cess Interest",'GSTR-3B Paste Data'!$B:$B,$A123)</f>
        <v>0</v>
      </c>
      <c r="I123" s="103">
        <f>SUMIFS('GSTR-3B Paste Data'!M:M,'GSTR-3B Paste Data'!$A:$A,"Cess Interest",'GSTR-3B Paste Data'!$B:$B,$A123)</f>
        <v>0</v>
      </c>
      <c r="J123" s="103">
        <f>SUMIFS('GSTR-3B Paste Data'!N:N,'GSTR-3B Paste Data'!$A:$A,"Cess Interest",'GSTR-3B Paste Data'!$B:$B,$A123)</f>
        <v>0</v>
      </c>
      <c r="K123" s="130">
        <f>SUM(B123:J123)</f>
        <v>0</v>
      </c>
    </row>
    <row r="124" spans="1:11" ht="15.75" thickBot="1" x14ac:dyDescent="0.35">
      <c r="A124" s="137"/>
      <c r="B124" s="121"/>
      <c r="C124" s="121"/>
      <c r="D124" s="121"/>
      <c r="E124" s="121"/>
      <c r="F124" s="121"/>
      <c r="G124" s="121"/>
      <c r="H124" s="121"/>
      <c r="I124" s="121"/>
      <c r="J124" s="121"/>
      <c r="K124" s="133"/>
    </row>
  </sheetData>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40"/>
  <sheetViews>
    <sheetView workbookViewId="0"/>
  </sheetViews>
  <sheetFormatPr defaultColWidth="9" defaultRowHeight="12" x14ac:dyDescent="0.2"/>
  <cols>
    <col min="1" max="1" width="38.85546875" style="184" bestFit="1" customWidth="1"/>
    <col min="2" max="2" width="15.28515625" style="184" customWidth="1"/>
    <col min="3" max="5" width="13.85546875" style="185" hidden="1" customWidth="1"/>
    <col min="6" max="14" width="13.85546875" style="185" customWidth="1"/>
    <col min="15" max="15" width="18.5703125" style="185" customWidth="1"/>
    <col min="16" max="16" width="9" style="184" customWidth="1"/>
    <col min="17" max="16384" width="9" style="184"/>
  </cols>
  <sheetData>
    <row r="1" spans="1:15" x14ac:dyDescent="0.2">
      <c r="A1" s="181" t="s">
        <v>0</v>
      </c>
      <c r="B1" s="181" t="s">
        <v>1</v>
      </c>
      <c r="C1" s="182" t="s">
        <v>284</v>
      </c>
      <c r="D1" s="182" t="s">
        <v>285</v>
      </c>
      <c r="E1" s="182" t="s">
        <v>286</v>
      </c>
      <c r="F1" s="182" t="s">
        <v>2</v>
      </c>
      <c r="G1" s="182" t="s">
        <v>3</v>
      </c>
      <c r="H1" s="182" t="s">
        <v>4</v>
      </c>
      <c r="I1" s="182" t="s">
        <v>5</v>
      </c>
      <c r="J1" s="182" t="s">
        <v>6</v>
      </c>
      <c r="K1" s="182" t="s">
        <v>7</v>
      </c>
      <c r="L1" s="182" t="s">
        <v>8</v>
      </c>
      <c r="M1" s="182" t="s">
        <v>9</v>
      </c>
      <c r="N1" s="182" t="s">
        <v>10</v>
      </c>
      <c r="O1" s="182" t="s">
        <v>11</v>
      </c>
    </row>
    <row r="2" spans="1:15" ht="15" x14ac:dyDescent="0.25">
      <c r="A2" s="235" t="s">
        <v>12</v>
      </c>
      <c r="B2" s="235"/>
      <c r="C2" s="235"/>
      <c r="D2" s="235"/>
      <c r="E2" s="235"/>
      <c r="F2" s="235"/>
      <c r="G2" s="235"/>
      <c r="H2" s="235"/>
      <c r="I2" s="235"/>
      <c r="J2" s="235"/>
      <c r="K2" s="235"/>
      <c r="L2" s="235"/>
      <c r="M2" s="235"/>
      <c r="N2" s="235"/>
      <c r="O2" s="235"/>
    </row>
    <row r="3" spans="1:15" x14ac:dyDescent="0.2">
      <c r="A3" s="184" t="s">
        <v>13</v>
      </c>
      <c r="B3" s="184" t="s">
        <v>376</v>
      </c>
      <c r="F3" s="185">
        <v>4213458</v>
      </c>
      <c r="G3" s="185">
        <v>5870014</v>
      </c>
      <c r="H3" s="185">
        <v>4842257</v>
      </c>
      <c r="I3" s="185">
        <v>7287570</v>
      </c>
      <c r="J3" s="185">
        <v>6858015</v>
      </c>
      <c r="K3" s="185">
        <v>8851581</v>
      </c>
      <c r="L3" s="185">
        <v>5965678</v>
      </c>
      <c r="M3" s="185">
        <v>6236112</v>
      </c>
      <c r="N3" s="185">
        <v>7185312</v>
      </c>
      <c r="O3" s="185">
        <v>57309997</v>
      </c>
    </row>
    <row r="4" spans="1:15" x14ac:dyDescent="0.2">
      <c r="A4" s="184" t="s">
        <v>14</v>
      </c>
      <c r="B4" s="184" t="s">
        <v>376</v>
      </c>
      <c r="F4" s="185">
        <v>1950519</v>
      </c>
      <c r="G4" s="185">
        <v>4901777</v>
      </c>
      <c r="H4" s="185">
        <v>5541255</v>
      </c>
      <c r="I4" s="185">
        <v>5558749</v>
      </c>
      <c r="J4" s="185">
        <v>5642526</v>
      </c>
      <c r="K4" s="185">
        <v>5739363</v>
      </c>
      <c r="L4" s="185">
        <v>4815104</v>
      </c>
      <c r="M4" s="185">
        <v>4559061</v>
      </c>
      <c r="N4" s="185">
        <v>5942913</v>
      </c>
      <c r="O4" s="185">
        <v>44651267</v>
      </c>
    </row>
    <row r="5" spans="1:15" x14ac:dyDescent="0.2">
      <c r="A5" s="184" t="s">
        <v>15</v>
      </c>
      <c r="B5" s="184" t="s">
        <v>376</v>
      </c>
      <c r="F5" s="185">
        <v>1950519</v>
      </c>
      <c r="G5" s="185">
        <v>4901777</v>
      </c>
      <c r="H5" s="185">
        <v>4775907</v>
      </c>
      <c r="I5" s="185">
        <v>7225244</v>
      </c>
      <c r="J5" s="185">
        <v>6844389</v>
      </c>
      <c r="K5" s="185">
        <v>6704967</v>
      </c>
      <c r="L5" s="185">
        <v>4815104</v>
      </c>
      <c r="M5" s="185">
        <v>4559061</v>
      </c>
      <c r="N5" s="185">
        <v>5942913</v>
      </c>
      <c r="O5" s="185">
        <v>47719881</v>
      </c>
    </row>
    <row r="6" spans="1:15" x14ac:dyDescent="0.2">
      <c r="A6" s="184" t="s">
        <v>16</v>
      </c>
      <c r="B6" s="184" t="s">
        <v>376</v>
      </c>
      <c r="F6" s="185">
        <v>2262939</v>
      </c>
      <c r="G6" s="185">
        <v>968237</v>
      </c>
      <c r="H6" s="185">
        <v>66350</v>
      </c>
      <c r="I6" s="185">
        <v>62326</v>
      </c>
      <c r="J6" s="185">
        <v>13626</v>
      </c>
      <c r="K6" s="185">
        <v>2146614</v>
      </c>
      <c r="L6" s="185">
        <v>1150574</v>
      </c>
      <c r="M6" s="185">
        <v>1677051</v>
      </c>
      <c r="N6" s="185">
        <v>1242399</v>
      </c>
      <c r="O6" s="185">
        <v>9590116</v>
      </c>
    </row>
    <row r="8" spans="1:15" ht="15" x14ac:dyDescent="0.25">
      <c r="A8" s="235" t="s">
        <v>377</v>
      </c>
      <c r="B8" s="235"/>
      <c r="C8" s="235"/>
      <c r="D8" s="235"/>
      <c r="E8" s="235"/>
      <c r="F8" s="235"/>
      <c r="G8" s="235"/>
      <c r="H8" s="235"/>
      <c r="I8" s="235"/>
      <c r="J8" s="235"/>
      <c r="K8" s="235"/>
      <c r="L8" s="235"/>
      <c r="M8" s="235"/>
      <c r="N8" s="235"/>
      <c r="O8" s="235"/>
    </row>
    <row r="9" spans="1:15" x14ac:dyDescent="0.2">
      <c r="A9" s="184" t="s">
        <v>378</v>
      </c>
      <c r="B9" s="184" t="s">
        <v>17</v>
      </c>
      <c r="F9" s="185">
        <v>17135178</v>
      </c>
      <c r="G9" s="185">
        <v>24531966</v>
      </c>
      <c r="H9" s="185">
        <v>19654937</v>
      </c>
      <c r="I9" s="185">
        <v>30140517</v>
      </c>
      <c r="J9" s="185">
        <v>27781471</v>
      </c>
      <c r="K9" s="185">
        <v>36034876</v>
      </c>
      <c r="L9" s="185">
        <v>24683879</v>
      </c>
      <c r="M9" s="185">
        <v>27349032</v>
      </c>
      <c r="N9" s="185">
        <v>29272984</v>
      </c>
      <c r="O9" s="185">
        <v>236584840</v>
      </c>
    </row>
    <row r="10" spans="1:15" x14ac:dyDescent="0.2">
      <c r="A10" s="184" t="s">
        <v>378</v>
      </c>
      <c r="B10" s="184" t="s">
        <v>18</v>
      </c>
      <c r="F10" s="185">
        <v>223098</v>
      </c>
      <c r="G10" s="185">
        <v>337206</v>
      </c>
      <c r="H10" s="185">
        <v>104477</v>
      </c>
      <c r="I10" s="185">
        <v>162176</v>
      </c>
      <c r="J10" s="185">
        <v>215943</v>
      </c>
      <c r="K10" s="185">
        <v>86357</v>
      </c>
      <c r="L10" s="185">
        <v>244694</v>
      </c>
      <c r="M10" s="185">
        <v>424418</v>
      </c>
      <c r="N10" s="185">
        <v>274332</v>
      </c>
      <c r="O10" s="185">
        <v>2072701</v>
      </c>
    </row>
    <row r="11" spans="1:15" x14ac:dyDescent="0.2">
      <c r="A11" s="184" t="s">
        <v>378</v>
      </c>
      <c r="B11" s="184" t="s">
        <v>19</v>
      </c>
      <c r="F11" s="185">
        <v>1995180</v>
      </c>
      <c r="G11" s="185">
        <v>2766404</v>
      </c>
      <c r="H11" s="185">
        <v>2335715</v>
      </c>
      <c r="I11" s="185">
        <v>3531534</v>
      </c>
      <c r="J11" s="185">
        <v>3314223</v>
      </c>
      <c r="K11" s="185">
        <v>4371461</v>
      </c>
      <c r="L11" s="185">
        <v>2845096</v>
      </c>
      <c r="M11" s="185">
        <v>2905847</v>
      </c>
      <c r="N11" s="185">
        <v>3434038</v>
      </c>
      <c r="O11" s="185">
        <v>27499498</v>
      </c>
    </row>
    <row r="12" spans="1:15" x14ac:dyDescent="0.2">
      <c r="A12" s="184" t="s">
        <v>378</v>
      </c>
      <c r="B12" s="184" t="s">
        <v>20</v>
      </c>
      <c r="F12" s="185">
        <v>1995180</v>
      </c>
      <c r="G12" s="185">
        <v>2766404</v>
      </c>
      <c r="H12" s="185">
        <v>2335715</v>
      </c>
      <c r="I12" s="185">
        <v>3531534</v>
      </c>
      <c r="J12" s="185">
        <v>3314223</v>
      </c>
      <c r="K12" s="185">
        <v>4371461</v>
      </c>
      <c r="L12" s="185">
        <v>2845096</v>
      </c>
      <c r="M12" s="185">
        <v>2905847</v>
      </c>
      <c r="N12" s="185">
        <v>3434038</v>
      </c>
      <c r="O12" s="185">
        <v>27499498</v>
      </c>
    </row>
    <row r="13" spans="1:15" x14ac:dyDescent="0.2">
      <c r="A13" s="184" t="s">
        <v>379</v>
      </c>
      <c r="B13" s="184" t="s">
        <v>17</v>
      </c>
      <c r="F13" s="185">
        <v>552000</v>
      </c>
      <c r="H13" s="185">
        <v>34125</v>
      </c>
      <c r="I13" s="185">
        <v>1898405</v>
      </c>
      <c r="J13" s="185">
        <v>673279</v>
      </c>
      <c r="L13" s="185">
        <v>217500</v>
      </c>
      <c r="M13" s="185">
        <v>915927</v>
      </c>
      <c r="N13" s="185">
        <v>33348</v>
      </c>
      <c r="O13" s="185">
        <v>4324584</v>
      </c>
    </row>
    <row r="14" spans="1:15" x14ac:dyDescent="0.2">
      <c r="A14" s="184" t="s">
        <v>380</v>
      </c>
      <c r="B14" s="184" t="s">
        <v>17</v>
      </c>
      <c r="H14" s="185">
        <v>393144</v>
      </c>
      <c r="I14" s="185">
        <v>1086810</v>
      </c>
      <c r="J14" s="185">
        <v>272508</v>
      </c>
      <c r="K14" s="185">
        <v>446025</v>
      </c>
      <c r="L14" s="185">
        <v>615838</v>
      </c>
      <c r="N14" s="185">
        <v>858081</v>
      </c>
      <c r="O14" s="185">
        <v>3672406</v>
      </c>
    </row>
    <row r="15" spans="1:15" x14ac:dyDescent="0.2">
      <c r="A15" s="184" t="s">
        <v>380</v>
      </c>
      <c r="B15" s="184" t="s">
        <v>19</v>
      </c>
      <c r="H15" s="185">
        <v>33175</v>
      </c>
      <c r="I15" s="185">
        <v>31163</v>
      </c>
      <c r="J15" s="185">
        <v>6813</v>
      </c>
      <c r="K15" s="185">
        <v>11151</v>
      </c>
      <c r="L15" s="185">
        <v>15396</v>
      </c>
      <c r="N15" s="185">
        <v>21452</v>
      </c>
      <c r="O15" s="185">
        <v>119150</v>
      </c>
    </row>
    <row r="16" spans="1:15" x14ac:dyDescent="0.2">
      <c r="A16" s="184" t="s">
        <v>380</v>
      </c>
      <c r="B16" s="184" t="s">
        <v>20</v>
      </c>
      <c r="H16" s="185">
        <v>33175</v>
      </c>
      <c r="I16" s="185">
        <v>31163</v>
      </c>
      <c r="J16" s="185">
        <v>6813</v>
      </c>
      <c r="K16" s="185">
        <v>11151</v>
      </c>
      <c r="L16" s="185">
        <v>15396</v>
      </c>
      <c r="N16" s="185">
        <v>21452</v>
      </c>
      <c r="O16" s="185">
        <v>119150</v>
      </c>
    </row>
    <row r="18" spans="1:15" ht="15" x14ac:dyDescent="0.25">
      <c r="A18" s="235" t="s">
        <v>21</v>
      </c>
      <c r="B18" s="235"/>
      <c r="C18" s="235"/>
      <c r="D18" s="235"/>
      <c r="E18" s="235"/>
      <c r="F18" s="235"/>
      <c r="G18" s="235"/>
      <c r="H18" s="235"/>
      <c r="I18" s="235"/>
      <c r="J18" s="235"/>
      <c r="K18" s="235"/>
      <c r="L18" s="235"/>
      <c r="M18" s="235"/>
      <c r="N18" s="235"/>
      <c r="O18" s="235"/>
    </row>
    <row r="19" spans="1:15" x14ac:dyDescent="0.2">
      <c r="A19" s="184" t="s">
        <v>381</v>
      </c>
      <c r="B19" s="184" t="s">
        <v>18</v>
      </c>
      <c r="G19" s="185">
        <v>535188</v>
      </c>
      <c r="O19" s="185">
        <v>535188</v>
      </c>
    </row>
    <row r="20" spans="1:15" x14ac:dyDescent="0.2">
      <c r="A20" s="184" t="s">
        <v>382</v>
      </c>
      <c r="B20" s="184" t="s">
        <v>18</v>
      </c>
      <c r="F20" s="185">
        <v>1950519</v>
      </c>
      <c r="G20" s="185">
        <v>4061249</v>
      </c>
      <c r="H20" s="185">
        <v>4798019</v>
      </c>
      <c r="I20" s="185">
        <v>4994159</v>
      </c>
      <c r="J20" s="185">
        <v>4841060</v>
      </c>
      <c r="K20" s="185">
        <v>5298511</v>
      </c>
      <c r="L20" s="185">
        <v>4371316</v>
      </c>
      <c r="M20" s="185">
        <v>4232255</v>
      </c>
      <c r="N20" s="185">
        <v>4776289</v>
      </c>
      <c r="O20" s="185">
        <v>39323377</v>
      </c>
    </row>
    <row r="21" spans="1:15" x14ac:dyDescent="0.2">
      <c r="A21" s="184" t="s">
        <v>382</v>
      </c>
      <c r="B21" s="184" t="s">
        <v>19</v>
      </c>
      <c r="G21" s="185">
        <v>152670</v>
      </c>
      <c r="H21" s="185">
        <v>371618</v>
      </c>
      <c r="I21" s="185">
        <v>282295</v>
      </c>
      <c r="J21" s="185">
        <v>400733</v>
      </c>
      <c r="K21" s="185">
        <v>220426</v>
      </c>
      <c r="L21" s="185">
        <v>221894</v>
      </c>
      <c r="M21" s="185">
        <v>163403</v>
      </c>
      <c r="N21" s="185">
        <v>583312</v>
      </c>
      <c r="O21" s="185">
        <v>2396351</v>
      </c>
    </row>
    <row r="22" spans="1:15" x14ac:dyDescent="0.2">
      <c r="A22" s="184" t="s">
        <v>382</v>
      </c>
      <c r="B22" s="184" t="s">
        <v>20</v>
      </c>
      <c r="G22" s="185">
        <v>152670</v>
      </c>
      <c r="H22" s="185">
        <v>371618</v>
      </c>
      <c r="I22" s="185">
        <v>282295</v>
      </c>
      <c r="J22" s="185">
        <v>400733</v>
      </c>
      <c r="K22" s="185">
        <v>220426</v>
      </c>
      <c r="L22" s="185">
        <v>221894</v>
      </c>
      <c r="M22" s="185">
        <v>163403</v>
      </c>
      <c r="N22" s="185">
        <v>583312</v>
      </c>
      <c r="O22" s="185">
        <v>2396351</v>
      </c>
    </row>
    <row r="24" spans="1:15" ht="15" x14ac:dyDescent="0.25">
      <c r="A24" s="235" t="s">
        <v>22</v>
      </c>
      <c r="B24" s="235"/>
      <c r="C24" s="235"/>
      <c r="D24" s="235"/>
      <c r="E24" s="235"/>
      <c r="F24" s="235"/>
      <c r="G24" s="235"/>
      <c r="H24" s="235"/>
      <c r="I24" s="235"/>
      <c r="J24" s="235"/>
      <c r="K24" s="235"/>
      <c r="L24" s="235"/>
      <c r="M24" s="235"/>
      <c r="N24" s="235"/>
      <c r="O24" s="235"/>
    </row>
    <row r="26" spans="1:15" ht="15" x14ac:dyDescent="0.25">
      <c r="A26" s="235" t="s">
        <v>23</v>
      </c>
      <c r="B26" s="235"/>
      <c r="C26" s="235"/>
      <c r="D26" s="235"/>
      <c r="E26" s="235"/>
      <c r="F26" s="235"/>
      <c r="G26" s="235"/>
      <c r="H26" s="235"/>
      <c r="I26" s="235"/>
      <c r="J26" s="235"/>
      <c r="K26" s="235"/>
      <c r="L26" s="235"/>
      <c r="M26" s="235"/>
      <c r="N26" s="235"/>
      <c r="O26" s="235"/>
    </row>
    <row r="28" spans="1:15" ht="15" x14ac:dyDescent="0.25">
      <c r="A28" s="235" t="s">
        <v>383</v>
      </c>
      <c r="B28" s="235"/>
      <c r="C28" s="235"/>
      <c r="D28" s="235"/>
      <c r="E28" s="235"/>
      <c r="F28" s="235"/>
      <c r="G28" s="235"/>
      <c r="H28" s="235"/>
      <c r="I28" s="235"/>
      <c r="J28" s="235"/>
      <c r="K28" s="235"/>
      <c r="L28" s="235"/>
      <c r="M28" s="235"/>
      <c r="N28" s="235"/>
      <c r="O28" s="235"/>
    </row>
    <row r="29" spans="1:15" x14ac:dyDescent="0.2">
      <c r="A29" s="184" t="s">
        <v>416</v>
      </c>
      <c r="B29" s="184" t="s">
        <v>305</v>
      </c>
      <c r="H29" s="185">
        <v>1104000</v>
      </c>
      <c r="N29" s="185">
        <v>3735000</v>
      </c>
      <c r="O29" s="185">
        <v>4839000</v>
      </c>
    </row>
    <row r="31" spans="1:15" ht="15" x14ac:dyDescent="0.25">
      <c r="A31" s="235" t="s">
        <v>24</v>
      </c>
      <c r="B31" s="235"/>
      <c r="C31" s="235"/>
      <c r="D31" s="235"/>
      <c r="E31" s="235"/>
      <c r="F31" s="235"/>
      <c r="G31" s="235"/>
      <c r="H31" s="235"/>
      <c r="I31" s="235"/>
      <c r="J31" s="235"/>
      <c r="K31" s="235"/>
      <c r="L31" s="235"/>
      <c r="M31" s="235"/>
      <c r="N31" s="235"/>
      <c r="O31" s="235"/>
    </row>
    <row r="33" spans="1:15" ht="15" x14ac:dyDescent="0.25">
      <c r="A33" s="235" t="s">
        <v>25</v>
      </c>
      <c r="B33" s="235"/>
      <c r="C33" s="235"/>
      <c r="D33" s="235"/>
      <c r="E33" s="235"/>
      <c r="F33" s="235"/>
      <c r="G33" s="235"/>
      <c r="H33" s="235"/>
      <c r="I33" s="235"/>
      <c r="J33" s="235"/>
      <c r="K33" s="235"/>
      <c r="L33" s="235"/>
      <c r="M33" s="235"/>
      <c r="N33" s="235"/>
      <c r="O33" s="235"/>
    </row>
    <row r="34" spans="1:15" x14ac:dyDescent="0.2">
      <c r="A34" s="184" t="s">
        <v>18</v>
      </c>
      <c r="B34" s="184" t="s">
        <v>27</v>
      </c>
      <c r="F34" s="185">
        <v>223098</v>
      </c>
      <c r="G34" s="185">
        <v>337206</v>
      </c>
      <c r="H34" s="185">
        <v>104477</v>
      </c>
      <c r="I34" s="185">
        <v>162176</v>
      </c>
      <c r="J34" s="185">
        <v>215943</v>
      </c>
      <c r="K34" s="185">
        <v>86357</v>
      </c>
      <c r="L34" s="185">
        <v>244694</v>
      </c>
      <c r="M34" s="185">
        <v>424418</v>
      </c>
      <c r="N34" s="185">
        <v>274332</v>
      </c>
      <c r="O34" s="185">
        <v>2072701</v>
      </c>
    </row>
    <row r="35" spans="1:15" x14ac:dyDescent="0.2">
      <c r="A35" s="184" t="s">
        <v>19</v>
      </c>
      <c r="B35" s="184" t="s">
        <v>27</v>
      </c>
      <c r="F35" s="185">
        <v>1727421</v>
      </c>
      <c r="G35" s="185">
        <v>2613734</v>
      </c>
      <c r="I35" s="185">
        <v>2151179</v>
      </c>
      <c r="J35" s="185">
        <v>2913490</v>
      </c>
      <c r="K35" s="185">
        <v>4144578</v>
      </c>
      <c r="L35" s="185">
        <v>2623202</v>
      </c>
      <c r="M35" s="185">
        <v>2742444</v>
      </c>
      <c r="N35" s="185">
        <v>2850726</v>
      </c>
      <c r="O35" s="185">
        <v>21766774</v>
      </c>
    </row>
    <row r="36" spans="1:15" x14ac:dyDescent="0.2">
      <c r="A36" s="184" t="s">
        <v>19</v>
      </c>
      <c r="B36" s="184" t="s">
        <v>29</v>
      </c>
      <c r="G36" s="185">
        <v>152670</v>
      </c>
      <c r="H36" s="185">
        <v>2335715</v>
      </c>
      <c r="I36" s="185">
        <v>1380355</v>
      </c>
      <c r="J36" s="185">
        <v>400733</v>
      </c>
      <c r="K36" s="185">
        <v>226883</v>
      </c>
      <c r="L36" s="185">
        <v>221894</v>
      </c>
      <c r="M36" s="185">
        <v>163403</v>
      </c>
      <c r="N36" s="185">
        <v>583312</v>
      </c>
      <c r="O36" s="185">
        <v>5464965</v>
      </c>
    </row>
    <row r="37" spans="1:15" x14ac:dyDescent="0.2">
      <c r="A37" s="184" t="s">
        <v>19</v>
      </c>
      <c r="B37" s="184" t="s">
        <v>28</v>
      </c>
      <c r="F37" s="185">
        <v>267759</v>
      </c>
      <c r="H37" s="185">
        <v>33175</v>
      </c>
      <c r="I37" s="185">
        <v>31163</v>
      </c>
      <c r="J37" s="185">
        <v>6813</v>
      </c>
      <c r="K37" s="185">
        <v>11151</v>
      </c>
      <c r="L37" s="185">
        <v>15396</v>
      </c>
      <c r="N37" s="185">
        <v>21452</v>
      </c>
      <c r="O37" s="185">
        <v>386909</v>
      </c>
    </row>
    <row r="38" spans="1:15" x14ac:dyDescent="0.2">
      <c r="A38" s="184" t="s">
        <v>20</v>
      </c>
      <c r="B38" s="184" t="s">
        <v>27</v>
      </c>
      <c r="G38" s="185">
        <v>1645497</v>
      </c>
      <c r="H38" s="185">
        <v>1964097</v>
      </c>
      <c r="I38" s="185">
        <v>3249239</v>
      </c>
      <c r="J38" s="185">
        <v>2913490</v>
      </c>
      <c r="K38" s="185">
        <v>2026723</v>
      </c>
      <c r="L38" s="185">
        <v>1503420</v>
      </c>
      <c r="M38" s="185">
        <v>1065393</v>
      </c>
      <c r="N38" s="185">
        <v>1651231</v>
      </c>
      <c r="O38" s="185">
        <v>16019090</v>
      </c>
    </row>
    <row r="39" spans="1:15" x14ac:dyDescent="0.2">
      <c r="A39" s="184" t="s">
        <v>20</v>
      </c>
      <c r="B39" s="184" t="s">
        <v>30</v>
      </c>
      <c r="G39" s="185">
        <v>152670</v>
      </c>
      <c r="H39" s="185">
        <v>371618</v>
      </c>
      <c r="I39" s="185">
        <v>282295</v>
      </c>
      <c r="J39" s="185">
        <v>400733</v>
      </c>
      <c r="K39" s="185">
        <v>220426</v>
      </c>
      <c r="L39" s="185">
        <v>221894</v>
      </c>
      <c r="M39" s="185">
        <v>163403</v>
      </c>
      <c r="N39" s="185">
        <v>583312</v>
      </c>
      <c r="O39" s="185">
        <v>2396351</v>
      </c>
    </row>
    <row r="40" spans="1:15" x14ac:dyDescent="0.2">
      <c r="A40" s="184" t="s">
        <v>20</v>
      </c>
      <c r="B40" s="184" t="s">
        <v>28</v>
      </c>
      <c r="F40" s="185">
        <v>1995180</v>
      </c>
      <c r="G40" s="185">
        <v>968237</v>
      </c>
      <c r="H40" s="185">
        <v>33175</v>
      </c>
      <c r="I40" s="185">
        <v>31163</v>
      </c>
      <c r="J40" s="185">
        <v>6813</v>
      </c>
      <c r="K40" s="185">
        <v>2135463</v>
      </c>
      <c r="L40" s="185">
        <v>1135178</v>
      </c>
      <c r="M40" s="185">
        <v>1677051</v>
      </c>
      <c r="N40" s="185">
        <v>1220947</v>
      </c>
      <c r="O40" s="185">
        <v>9203207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Reference</vt:lpstr>
      <vt:lpstr>Instructions</vt:lpstr>
      <vt:lpstr>GSTR 9-AR</vt:lpstr>
      <vt:lpstr>Annexure-1</vt:lpstr>
      <vt:lpstr>Annexure-2</vt:lpstr>
      <vt:lpstr>GSTR-1</vt:lpstr>
      <vt:lpstr>GSTR-1 Paste data</vt:lpstr>
      <vt:lpstr>GSTR-3B</vt:lpstr>
      <vt:lpstr>GSTR-3B Paste Data</vt:lpstr>
      <vt:lpstr>GSTR-3B vs GSTR-1</vt:lpstr>
      <vt:lpstr>ITC Annexure</vt:lpstr>
      <vt:lpstr>GSTR-2A</vt:lpstr>
      <vt:lpstr>'Annexure-1'!Print_Area</vt:lpstr>
      <vt:lpstr>'Annexure-2'!Print_Area</vt:lpstr>
      <vt:lpstr>'GSTR 9-AR'!Print_Area</vt:lpstr>
      <vt:lpstr>'ITC Annexure'!Print_Area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Sarode</dc:creator>
  <cp:lastModifiedBy>Rahul Sarode</cp:lastModifiedBy>
  <dcterms:created xsi:type="dcterms:W3CDTF">2018-11-19T11:49:20Z</dcterms:created>
  <dcterms:modified xsi:type="dcterms:W3CDTF">2019-05-10T10:07:54Z</dcterms:modified>
</cp:coreProperties>
</file>