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APRIL19" sheetId="1" r:id="rId1"/>
    <sheet name="MAY18" sheetId="2" r:id="rId2"/>
    <sheet name="JUNE18" sheetId="3" r:id="rId3"/>
    <sheet name="JULY18" sheetId="4" r:id="rId4"/>
    <sheet name="AUG18" sheetId="5" r:id="rId5"/>
    <sheet name="SEPT18" sheetId="6" r:id="rId6"/>
    <sheet name="OCT18" sheetId="7" r:id="rId7"/>
    <sheet name="NOV18" sheetId="8" r:id="rId8"/>
    <sheet name="DEC18" sheetId="9" r:id="rId9"/>
    <sheet name="JAN19" sheetId="10" r:id="rId10"/>
    <sheet name="FEB19" sheetId="11" r:id="rId11"/>
    <sheet name="MAR19" sheetId="12" r:id="rId12"/>
  </sheets>
  <calcPr calcId="152511"/>
</workbook>
</file>

<file path=xl/calcChain.xml><?xml version="1.0" encoding="utf-8"?>
<calcChain xmlns="http://schemas.openxmlformats.org/spreadsheetml/2006/main">
  <c r="L36" i="2" l="1"/>
  <c r="L33" i="2"/>
  <c r="L32" i="2"/>
  <c r="L31" i="2"/>
  <c r="L26" i="2"/>
  <c r="L25" i="2"/>
  <c r="L24" i="2"/>
  <c r="L23" i="2"/>
  <c r="L8" i="2"/>
  <c r="L7" i="2"/>
  <c r="L6" i="2"/>
  <c r="L5" i="2"/>
  <c r="L28" i="1"/>
  <c r="L27" i="1"/>
  <c r="L26" i="1"/>
  <c r="L25" i="1"/>
  <c r="L8" i="1"/>
  <c r="L7" i="1"/>
  <c r="L6" i="1"/>
  <c r="E77" i="12" l="1"/>
  <c r="E76" i="12"/>
  <c r="E75" i="12"/>
  <c r="E74" i="12"/>
  <c r="E78" i="12" s="1"/>
  <c r="E77" i="11"/>
  <c r="E76" i="11"/>
  <c r="E75" i="11"/>
  <c r="E74" i="11"/>
  <c r="E78" i="11" s="1"/>
  <c r="E77" i="10"/>
  <c r="E76" i="10"/>
  <c r="E75" i="10"/>
  <c r="E74" i="10"/>
  <c r="E78" i="10" s="1"/>
  <c r="E77" i="9"/>
  <c r="E76" i="9"/>
  <c r="E75" i="9"/>
  <c r="E74" i="9"/>
  <c r="E78" i="9" s="1"/>
  <c r="E77" i="8"/>
  <c r="E76" i="8"/>
  <c r="E75" i="8"/>
  <c r="E74" i="8"/>
  <c r="E78" i="8" s="1"/>
  <c r="E77" i="7"/>
  <c r="E76" i="7"/>
  <c r="E75" i="7"/>
  <c r="E74" i="7"/>
  <c r="E77" i="6"/>
  <c r="E76" i="6"/>
  <c r="E75" i="6"/>
  <c r="E78" i="6" s="1"/>
  <c r="E74" i="6"/>
  <c r="E77" i="5"/>
  <c r="E76" i="5"/>
  <c r="E75" i="5"/>
  <c r="E74" i="5"/>
  <c r="E77" i="4"/>
  <c r="E76" i="4"/>
  <c r="E75" i="4"/>
  <c r="E74" i="4"/>
  <c r="E78" i="4" s="1"/>
  <c r="E74" i="3"/>
  <c r="E75" i="3"/>
  <c r="E76" i="3"/>
  <c r="E77" i="3"/>
  <c r="E90" i="12"/>
  <c r="G87" i="12"/>
  <c r="G89" i="12" s="1"/>
  <c r="I71" i="12" s="1"/>
  <c r="K84" i="12"/>
  <c r="J84" i="12"/>
  <c r="I84" i="12"/>
  <c r="E84" i="12"/>
  <c r="D84" i="12"/>
  <c r="C84" i="12"/>
  <c r="B84" i="12"/>
  <c r="L83" i="12"/>
  <c r="F83" i="12"/>
  <c r="L82" i="12"/>
  <c r="F82" i="12"/>
  <c r="L81" i="12"/>
  <c r="F81" i="12"/>
  <c r="L80" i="12"/>
  <c r="L84" i="12" s="1"/>
  <c r="G80" i="12"/>
  <c r="G84" i="12" s="1"/>
  <c r="F80" i="12"/>
  <c r="K70" i="12"/>
  <c r="E70" i="12"/>
  <c r="D70" i="12"/>
  <c r="C70" i="12"/>
  <c r="F69" i="12"/>
  <c r="F68" i="12"/>
  <c r="F67" i="12"/>
  <c r="F70" i="12" s="1"/>
  <c r="F59" i="12"/>
  <c r="I69" i="12" s="1"/>
  <c r="I58" i="12"/>
  <c r="F58" i="12"/>
  <c r="J57" i="12"/>
  <c r="J58" i="12" s="1"/>
  <c r="I57" i="12"/>
  <c r="H57" i="12"/>
  <c r="H58" i="12" s="1"/>
  <c r="G57" i="12"/>
  <c r="E57" i="12"/>
  <c r="D57" i="12"/>
  <c r="D58" i="12" s="1"/>
  <c r="C57" i="12"/>
  <c r="B57" i="12"/>
  <c r="B58" i="12" s="1"/>
  <c r="L56" i="12"/>
  <c r="K56" i="12"/>
  <c r="J54" i="12"/>
  <c r="J55" i="12" s="1"/>
  <c r="I54" i="12"/>
  <c r="H54" i="12"/>
  <c r="G54" i="12"/>
  <c r="E54" i="12"/>
  <c r="E55" i="12" s="1"/>
  <c r="D54" i="12"/>
  <c r="D55" i="12" s="1"/>
  <c r="C54" i="12"/>
  <c r="C55" i="12" s="1"/>
  <c r="B54" i="12"/>
  <c r="B59" i="12" s="1"/>
  <c r="K53" i="12"/>
  <c r="F53" i="12"/>
  <c r="F55" i="12" s="1"/>
  <c r="J47" i="12"/>
  <c r="I47" i="12"/>
  <c r="H47" i="12"/>
  <c r="G47" i="12"/>
  <c r="E47" i="12"/>
  <c r="D47" i="12"/>
  <c r="C47" i="12"/>
  <c r="B47" i="12"/>
  <c r="K46" i="12"/>
  <c r="L46" i="12" s="1"/>
  <c r="K45" i="12"/>
  <c r="L45" i="12" s="1"/>
  <c r="J43" i="12"/>
  <c r="I43" i="12"/>
  <c r="H43" i="12"/>
  <c r="G43" i="12"/>
  <c r="E43" i="12"/>
  <c r="D43" i="12"/>
  <c r="C43" i="12"/>
  <c r="B43" i="12"/>
  <c r="K42" i="12"/>
  <c r="L42" i="12" s="1"/>
  <c r="K41" i="12"/>
  <c r="L41" i="12" s="1"/>
  <c r="J36" i="12"/>
  <c r="J37" i="12" s="1"/>
  <c r="I36" i="12"/>
  <c r="I37" i="12" s="1"/>
  <c r="H36" i="12"/>
  <c r="H37" i="12" s="1"/>
  <c r="G36" i="12"/>
  <c r="G37" i="12" s="1"/>
  <c r="E36" i="12"/>
  <c r="E37" i="12" s="1"/>
  <c r="D36" i="12"/>
  <c r="D37" i="12" s="1"/>
  <c r="C36" i="12"/>
  <c r="C37" i="12" s="1"/>
  <c r="B36" i="12"/>
  <c r="B37" i="12" s="1"/>
  <c r="K35" i="12"/>
  <c r="F35" i="12"/>
  <c r="F37" i="12" s="1"/>
  <c r="J33" i="12"/>
  <c r="J34" i="12" s="1"/>
  <c r="I33" i="12"/>
  <c r="I34" i="12" s="1"/>
  <c r="H33" i="12"/>
  <c r="H34" i="12" s="1"/>
  <c r="G33" i="12"/>
  <c r="E33" i="12"/>
  <c r="E34" i="12" s="1"/>
  <c r="D33" i="12"/>
  <c r="D34" i="12" s="1"/>
  <c r="C33" i="12"/>
  <c r="C34" i="12" s="1"/>
  <c r="B33" i="12"/>
  <c r="B34" i="12" s="1"/>
  <c r="K32" i="12"/>
  <c r="L32" i="12" s="1"/>
  <c r="F32" i="12"/>
  <c r="J29" i="12"/>
  <c r="I29" i="12"/>
  <c r="I48" i="12" s="1"/>
  <c r="H29" i="12"/>
  <c r="G29" i="12"/>
  <c r="G48" i="12" s="1"/>
  <c r="E29" i="12"/>
  <c r="E48" i="12" s="1"/>
  <c r="D29" i="12"/>
  <c r="C29" i="12"/>
  <c r="C48" i="12" s="1"/>
  <c r="B29" i="12"/>
  <c r="K28" i="12"/>
  <c r="L28" i="12" s="1"/>
  <c r="F28" i="12"/>
  <c r="K27" i="12"/>
  <c r="L27" i="12" s="1"/>
  <c r="F27" i="12"/>
  <c r="K26" i="12"/>
  <c r="L26" i="12" s="1"/>
  <c r="F26" i="12"/>
  <c r="K25" i="12"/>
  <c r="L25" i="12" s="1"/>
  <c r="F25" i="12"/>
  <c r="K24" i="12"/>
  <c r="L24" i="12" s="1"/>
  <c r="F24" i="12"/>
  <c r="K23" i="12"/>
  <c r="F23" i="12"/>
  <c r="J16" i="12"/>
  <c r="J17" i="12" s="1"/>
  <c r="I16" i="12"/>
  <c r="I17" i="12" s="1"/>
  <c r="H16" i="12"/>
  <c r="H17" i="12" s="1"/>
  <c r="G16" i="12"/>
  <c r="G17" i="12" s="1"/>
  <c r="E16" i="12"/>
  <c r="E17" i="12" s="1"/>
  <c r="D16" i="12"/>
  <c r="D17" i="12" s="1"/>
  <c r="C16" i="12"/>
  <c r="C17" i="12" s="1"/>
  <c r="B16" i="12"/>
  <c r="K15" i="12"/>
  <c r="F15" i="12"/>
  <c r="J13" i="12"/>
  <c r="J14" i="12" s="1"/>
  <c r="I13" i="12"/>
  <c r="I14" i="12" s="1"/>
  <c r="H13" i="12"/>
  <c r="H14" i="12" s="1"/>
  <c r="G13" i="12"/>
  <c r="G14" i="12" s="1"/>
  <c r="E13" i="12"/>
  <c r="E14" i="12" s="1"/>
  <c r="D13" i="12"/>
  <c r="D14" i="12" s="1"/>
  <c r="C13" i="12"/>
  <c r="C14" i="12" s="1"/>
  <c r="B13" i="12"/>
  <c r="B14" i="12" s="1"/>
  <c r="K12" i="12"/>
  <c r="F12" i="12"/>
  <c r="J9" i="12"/>
  <c r="I9" i="12"/>
  <c r="I18" i="12" s="1"/>
  <c r="H9" i="12"/>
  <c r="G9" i="12"/>
  <c r="G18" i="12" s="1"/>
  <c r="E9" i="12"/>
  <c r="E18" i="12" s="1"/>
  <c r="D9" i="12"/>
  <c r="C9" i="12"/>
  <c r="C18" i="12" s="1"/>
  <c r="B9" i="12"/>
  <c r="K8" i="12"/>
  <c r="L8" i="12" s="1"/>
  <c r="K7" i="12"/>
  <c r="L7" i="12" s="1"/>
  <c r="K6" i="12"/>
  <c r="L6" i="12" s="1"/>
  <c r="K5" i="12"/>
  <c r="F5" i="12"/>
  <c r="F9" i="12" s="1"/>
  <c r="K70" i="6"/>
  <c r="E90" i="11"/>
  <c r="G87" i="11"/>
  <c r="G89" i="11" s="1"/>
  <c r="I71" i="11" s="1"/>
  <c r="K84" i="11"/>
  <c r="J84" i="11"/>
  <c r="I84" i="11"/>
  <c r="E84" i="11"/>
  <c r="D84" i="11"/>
  <c r="C84" i="11"/>
  <c r="B84" i="11"/>
  <c r="L83" i="11"/>
  <c r="F83" i="11"/>
  <c r="L82" i="11"/>
  <c r="F82" i="11"/>
  <c r="L81" i="11"/>
  <c r="F81" i="11"/>
  <c r="L80" i="11"/>
  <c r="L84" i="11" s="1"/>
  <c r="G80" i="11"/>
  <c r="G84" i="11" s="1"/>
  <c r="F80" i="11"/>
  <c r="K70" i="11"/>
  <c r="E70" i="11"/>
  <c r="D70" i="11"/>
  <c r="C70" i="11"/>
  <c r="F69" i="11"/>
  <c r="F68" i="11"/>
  <c r="F67" i="11"/>
  <c r="F70" i="11" s="1"/>
  <c r="F59" i="11"/>
  <c r="I69" i="11" s="1"/>
  <c r="I58" i="11"/>
  <c r="F58" i="11"/>
  <c r="J57" i="11"/>
  <c r="J58" i="11" s="1"/>
  <c r="I57" i="11"/>
  <c r="H57" i="11"/>
  <c r="H58" i="11" s="1"/>
  <c r="G57" i="11"/>
  <c r="E57" i="11"/>
  <c r="D57" i="11"/>
  <c r="D58" i="11" s="1"/>
  <c r="C57" i="11"/>
  <c r="B57" i="11"/>
  <c r="B58" i="11" s="1"/>
  <c r="L56" i="11"/>
  <c r="K56" i="11"/>
  <c r="J54" i="11"/>
  <c r="J55" i="11" s="1"/>
  <c r="I54" i="11"/>
  <c r="H54" i="11"/>
  <c r="H59" i="11" s="1"/>
  <c r="G54" i="11"/>
  <c r="E54" i="11"/>
  <c r="E55" i="11" s="1"/>
  <c r="D54" i="11"/>
  <c r="D55" i="11" s="1"/>
  <c r="C54" i="11"/>
  <c r="C55" i="11" s="1"/>
  <c r="B54" i="11"/>
  <c r="B59" i="11" s="1"/>
  <c r="K53" i="11"/>
  <c r="L53" i="11" s="1"/>
  <c r="F53" i="11"/>
  <c r="F55" i="11" s="1"/>
  <c r="J47" i="11"/>
  <c r="I47" i="11"/>
  <c r="H47" i="11"/>
  <c r="G47" i="11"/>
  <c r="E47" i="11"/>
  <c r="D47" i="11"/>
  <c r="C47" i="11"/>
  <c r="B47" i="11"/>
  <c r="K46" i="11"/>
  <c r="L46" i="11" s="1"/>
  <c r="K45" i="11"/>
  <c r="L45" i="11" s="1"/>
  <c r="J43" i="11"/>
  <c r="I43" i="11"/>
  <c r="H43" i="11"/>
  <c r="G43" i="11"/>
  <c r="K43" i="11" s="1"/>
  <c r="L43" i="11" s="1"/>
  <c r="E43" i="11"/>
  <c r="D43" i="11"/>
  <c r="C43" i="11"/>
  <c r="B43" i="11"/>
  <c r="K42" i="11"/>
  <c r="L42" i="11" s="1"/>
  <c r="K41" i="11"/>
  <c r="L41" i="11" s="1"/>
  <c r="J36" i="11"/>
  <c r="J37" i="11" s="1"/>
  <c r="I36" i="11"/>
  <c r="I37" i="11" s="1"/>
  <c r="H36" i="11"/>
  <c r="H37" i="11" s="1"/>
  <c r="G36" i="11"/>
  <c r="E36" i="11"/>
  <c r="E37" i="11" s="1"/>
  <c r="D36" i="11"/>
  <c r="D37" i="11" s="1"/>
  <c r="C36" i="11"/>
  <c r="C37" i="11" s="1"/>
  <c r="B36" i="11"/>
  <c r="B37" i="11" s="1"/>
  <c r="K35" i="11"/>
  <c r="F35" i="11"/>
  <c r="F37" i="11" s="1"/>
  <c r="J33" i="11"/>
  <c r="J34" i="11" s="1"/>
  <c r="I33" i="11"/>
  <c r="I34" i="11" s="1"/>
  <c r="H33" i="11"/>
  <c r="H34" i="11" s="1"/>
  <c r="G33" i="11"/>
  <c r="G34" i="11" s="1"/>
  <c r="E33" i="11"/>
  <c r="E34" i="11" s="1"/>
  <c r="D33" i="11"/>
  <c r="D34" i="11" s="1"/>
  <c r="C33" i="11"/>
  <c r="C34" i="11" s="1"/>
  <c r="B33" i="11"/>
  <c r="B34" i="11" s="1"/>
  <c r="K32" i="11"/>
  <c r="F32" i="11"/>
  <c r="J29" i="11"/>
  <c r="I29" i="11"/>
  <c r="I30" i="11" s="1"/>
  <c r="H29" i="11"/>
  <c r="G29" i="11"/>
  <c r="G48" i="11" s="1"/>
  <c r="E29" i="11"/>
  <c r="E30" i="11" s="1"/>
  <c r="D29" i="11"/>
  <c r="C29" i="11"/>
  <c r="C48" i="11" s="1"/>
  <c r="B29" i="11"/>
  <c r="K28" i="11"/>
  <c r="L28" i="11" s="1"/>
  <c r="F28" i="11"/>
  <c r="K27" i="11"/>
  <c r="F27" i="11"/>
  <c r="K26" i="11"/>
  <c r="L26" i="11" s="1"/>
  <c r="F26" i="11"/>
  <c r="K25" i="11"/>
  <c r="F25" i="11"/>
  <c r="K24" i="11"/>
  <c r="L24" i="11" s="1"/>
  <c r="F24" i="11"/>
  <c r="K23" i="11"/>
  <c r="F23" i="11"/>
  <c r="F29" i="11" s="1"/>
  <c r="J16" i="11"/>
  <c r="J17" i="11" s="1"/>
  <c r="I16" i="11"/>
  <c r="I17" i="11" s="1"/>
  <c r="H16" i="11"/>
  <c r="H17" i="11" s="1"/>
  <c r="G16" i="11"/>
  <c r="G17" i="11" s="1"/>
  <c r="E16" i="11"/>
  <c r="E17" i="11" s="1"/>
  <c r="D16" i="11"/>
  <c r="D17" i="11" s="1"/>
  <c r="C16" i="11"/>
  <c r="C17" i="11" s="1"/>
  <c r="B16" i="11"/>
  <c r="B17" i="11" s="1"/>
  <c r="F17" i="11" s="1"/>
  <c r="K15" i="11"/>
  <c r="F15" i="11"/>
  <c r="L15" i="11" s="1"/>
  <c r="J13" i="11"/>
  <c r="J14" i="11" s="1"/>
  <c r="I13" i="11"/>
  <c r="I14" i="11" s="1"/>
  <c r="H13" i="11"/>
  <c r="H14" i="11" s="1"/>
  <c r="G13" i="11"/>
  <c r="K13" i="11" s="1"/>
  <c r="E13" i="11"/>
  <c r="E14" i="11" s="1"/>
  <c r="D13" i="11"/>
  <c r="D14" i="11" s="1"/>
  <c r="C13" i="11"/>
  <c r="C14" i="11" s="1"/>
  <c r="B13" i="11"/>
  <c r="B14" i="11" s="1"/>
  <c r="K12" i="11"/>
  <c r="F12" i="11"/>
  <c r="J9" i="11"/>
  <c r="I9" i="11"/>
  <c r="I18" i="11" s="1"/>
  <c r="H9" i="11"/>
  <c r="G9" i="11"/>
  <c r="G18" i="11" s="1"/>
  <c r="E9" i="11"/>
  <c r="E18" i="11" s="1"/>
  <c r="D9" i="11"/>
  <c r="C9" i="11"/>
  <c r="C18" i="11" s="1"/>
  <c r="B9" i="11"/>
  <c r="K8" i="11"/>
  <c r="L8" i="11" s="1"/>
  <c r="K7" i="11"/>
  <c r="L7" i="11" s="1"/>
  <c r="K6" i="11"/>
  <c r="L6" i="11" s="1"/>
  <c r="K5" i="11"/>
  <c r="F5" i="11"/>
  <c r="F9" i="11" s="1"/>
  <c r="E90" i="10"/>
  <c r="G87" i="10"/>
  <c r="G89" i="10" s="1"/>
  <c r="K84" i="10"/>
  <c r="J84" i="10"/>
  <c r="I84" i="10"/>
  <c r="E84" i="10"/>
  <c r="D84" i="10"/>
  <c r="C84" i="10"/>
  <c r="B84" i="10"/>
  <c r="L83" i="10"/>
  <c r="F83" i="10"/>
  <c r="L82" i="10"/>
  <c r="F82" i="10"/>
  <c r="L81" i="10"/>
  <c r="F81" i="10"/>
  <c r="L80" i="10"/>
  <c r="L84" i="10" s="1"/>
  <c r="G80" i="10"/>
  <c r="G84" i="10" s="1"/>
  <c r="F80" i="10"/>
  <c r="L71" i="10"/>
  <c r="K70" i="10"/>
  <c r="E70" i="10"/>
  <c r="D70" i="10"/>
  <c r="C70" i="10"/>
  <c r="F69" i="10"/>
  <c r="F68" i="10"/>
  <c r="F67" i="10"/>
  <c r="F59" i="10"/>
  <c r="I69" i="10" s="1"/>
  <c r="F58" i="10"/>
  <c r="J57" i="10"/>
  <c r="J58" i="10" s="1"/>
  <c r="I57" i="10"/>
  <c r="I58" i="10" s="1"/>
  <c r="H57" i="10"/>
  <c r="H58" i="10" s="1"/>
  <c r="G57" i="10"/>
  <c r="E57" i="10"/>
  <c r="E59" i="10" s="1"/>
  <c r="D57" i="10"/>
  <c r="D58" i="10" s="1"/>
  <c r="C57" i="10"/>
  <c r="C59" i="10" s="1"/>
  <c r="B57" i="10"/>
  <c r="B58" i="10" s="1"/>
  <c r="K56" i="10"/>
  <c r="L56" i="10" s="1"/>
  <c r="J54" i="10"/>
  <c r="I54" i="10"/>
  <c r="I59" i="10" s="1"/>
  <c r="H54" i="10"/>
  <c r="G54" i="10"/>
  <c r="G59" i="10" s="1"/>
  <c r="E54" i="10"/>
  <c r="E55" i="10" s="1"/>
  <c r="D54" i="10"/>
  <c r="D55" i="10" s="1"/>
  <c r="C54" i="10"/>
  <c r="C55" i="10" s="1"/>
  <c r="B54" i="10"/>
  <c r="B55" i="10" s="1"/>
  <c r="K53" i="10"/>
  <c r="F53" i="10"/>
  <c r="F55" i="10" s="1"/>
  <c r="B48" i="10"/>
  <c r="J47" i="10"/>
  <c r="I47" i="10"/>
  <c r="H47" i="10"/>
  <c r="G47" i="10"/>
  <c r="K47" i="10" s="1"/>
  <c r="L47" i="10" s="1"/>
  <c r="E47" i="10"/>
  <c r="D47" i="10"/>
  <c r="C47" i="10"/>
  <c r="B47" i="10"/>
  <c r="K46" i="10"/>
  <c r="L46" i="10" s="1"/>
  <c r="K45" i="10"/>
  <c r="L45" i="10" s="1"/>
  <c r="J43" i="10"/>
  <c r="I43" i="10"/>
  <c r="H43" i="10"/>
  <c r="G43" i="10"/>
  <c r="K43" i="10" s="1"/>
  <c r="L43" i="10" s="1"/>
  <c r="E43" i="10"/>
  <c r="D43" i="10"/>
  <c r="C43" i="10"/>
  <c r="B43" i="10"/>
  <c r="K42" i="10"/>
  <c r="L42" i="10" s="1"/>
  <c r="K41" i="10"/>
  <c r="L41" i="10" s="1"/>
  <c r="J36" i="10"/>
  <c r="J37" i="10" s="1"/>
  <c r="I36" i="10"/>
  <c r="I37" i="10" s="1"/>
  <c r="H36" i="10"/>
  <c r="H37" i="10" s="1"/>
  <c r="G36" i="10"/>
  <c r="G37" i="10" s="1"/>
  <c r="E36" i="10"/>
  <c r="E37" i="10" s="1"/>
  <c r="D36" i="10"/>
  <c r="D37" i="10" s="1"/>
  <c r="C36" i="10"/>
  <c r="C37" i="10" s="1"/>
  <c r="B36" i="10"/>
  <c r="B37" i="10" s="1"/>
  <c r="K35" i="10"/>
  <c r="F35" i="10"/>
  <c r="F37" i="10" s="1"/>
  <c r="D34" i="10"/>
  <c r="J33" i="10"/>
  <c r="J34" i="10" s="1"/>
  <c r="I33" i="10"/>
  <c r="I34" i="10" s="1"/>
  <c r="H33" i="10"/>
  <c r="H34" i="10" s="1"/>
  <c r="G33" i="10"/>
  <c r="G34" i="10" s="1"/>
  <c r="E33" i="10"/>
  <c r="E34" i="10" s="1"/>
  <c r="D33" i="10"/>
  <c r="C33" i="10"/>
  <c r="C34" i="10" s="1"/>
  <c r="B33" i="10"/>
  <c r="K32" i="10"/>
  <c r="F32" i="10"/>
  <c r="D30" i="10"/>
  <c r="D49" i="10" s="1"/>
  <c r="J29" i="10"/>
  <c r="J48" i="10" s="1"/>
  <c r="I29" i="10"/>
  <c r="I48" i="10" s="1"/>
  <c r="H29" i="10"/>
  <c r="H30" i="10" s="1"/>
  <c r="H49" i="10" s="1"/>
  <c r="G29" i="10"/>
  <c r="G48" i="10" s="1"/>
  <c r="E29" i="10"/>
  <c r="E48" i="10" s="1"/>
  <c r="D29" i="10"/>
  <c r="D48" i="10" s="1"/>
  <c r="C29" i="10"/>
  <c r="C48" i="10" s="1"/>
  <c r="B29" i="10"/>
  <c r="B30" i="10" s="1"/>
  <c r="B49" i="10" s="1"/>
  <c r="K28" i="10"/>
  <c r="F28" i="10"/>
  <c r="K27" i="10"/>
  <c r="L27" i="10" s="1"/>
  <c r="F27" i="10"/>
  <c r="K26" i="10"/>
  <c r="F26" i="10"/>
  <c r="K25" i="10"/>
  <c r="L25" i="10" s="1"/>
  <c r="F25" i="10"/>
  <c r="K24" i="10"/>
  <c r="F24" i="10"/>
  <c r="K23" i="10"/>
  <c r="L23" i="10" s="1"/>
  <c r="L29" i="10" s="1"/>
  <c r="F23" i="10"/>
  <c r="F29" i="10" s="1"/>
  <c r="J18" i="10"/>
  <c r="I17" i="10"/>
  <c r="J16" i="10"/>
  <c r="J17" i="10" s="1"/>
  <c r="I16" i="10"/>
  <c r="H16" i="10"/>
  <c r="H17" i="10" s="1"/>
  <c r="G16" i="10"/>
  <c r="G17" i="10" s="1"/>
  <c r="E16" i="10"/>
  <c r="E17" i="10" s="1"/>
  <c r="D16" i="10"/>
  <c r="D17" i="10" s="1"/>
  <c r="C16" i="10"/>
  <c r="C17" i="10" s="1"/>
  <c r="B16" i="10"/>
  <c r="B17" i="10" s="1"/>
  <c r="K15" i="10"/>
  <c r="L15" i="10" s="1"/>
  <c r="F15" i="10"/>
  <c r="D14" i="10"/>
  <c r="J13" i="10"/>
  <c r="J14" i="10" s="1"/>
  <c r="I13" i="10"/>
  <c r="I14" i="10" s="1"/>
  <c r="H13" i="10"/>
  <c r="H14" i="10" s="1"/>
  <c r="G13" i="10"/>
  <c r="G14" i="10" s="1"/>
  <c r="E13" i="10"/>
  <c r="E14" i="10" s="1"/>
  <c r="D13" i="10"/>
  <c r="C13" i="10"/>
  <c r="C14" i="10" s="1"/>
  <c r="B13" i="10"/>
  <c r="K12" i="10"/>
  <c r="F12" i="10"/>
  <c r="J10" i="10"/>
  <c r="J19" i="10" s="1"/>
  <c r="J20" i="10" s="1"/>
  <c r="J9" i="10"/>
  <c r="I9" i="10"/>
  <c r="I18" i="10" s="1"/>
  <c r="H9" i="10"/>
  <c r="H18" i="10" s="1"/>
  <c r="G9" i="10"/>
  <c r="G18" i="10" s="1"/>
  <c r="E9" i="10"/>
  <c r="E18" i="10" s="1"/>
  <c r="D9" i="10"/>
  <c r="D18" i="10" s="1"/>
  <c r="C9" i="10"/>
  <c r="C18" i="10" s="1"/>
  <c r="B9" i="10"/>
  <c r="B18" i="10" s="1"/>
  <c r="K8" i="10"/>
  <c r="L8" i="10" s="1"/>
  <c r="K7" i="10"/>
  <c r="L7" i="10" s="1"/>
  <c r="K6" i="10"/>
  <c r="L6" i="10" s="1"/>
  <c r="K5" i="10"/>
  <c r="F5" i="10"/>
  <c r="F9" i="10" s="1"/>
  <c r="E90" i="9"/>
  <c r="G87" i="9"/>
  <c r="G89" i="9" s="1"/>
  <c r="K84" i="9"/>
  <c r="J84" i="9"/>
  <c r="I84" i="9"/>
  <c r="E84" i="9"/>
  <c r="D84" i="9"/>
  <c r="C84" i="9"/>
  <c r="B84" i="9"/>
  <c r="L83" i="9"/>
  <c r="F83" i="9"/>
  <c r="L82" i="9"/>
  <c r="F82" i="9"/>
  <c r="L81" i="9"/>
  <c r="F81" i="9"/>
  <c r="L80" i="9"/>
  <c r="L84" i="9" s="1"/>
  <c r="G80" i="9"/>
  <c r="G84" i="9" s="1"/>
  <c r="F80" i="9"/>
  <c r="L71" i="9"/>
  <c r="K70" i="9"/>
  <c r="E70" i="9"/>
  <c r="D70" i="9"/>
  <c r="C70" i="9"/>
  <c r="F69" i="9"/>
  <c r="F68" i="9"/>
  <c r="F67" i="9"/>
  <c r="F70" i="9" s="1"/>
  <c r="F59" i="9"/>
  <c r="I69" i="9" s="1"/>
  <c r="I58" i="9"/>
  <c r="F58" i="9"/>
  <c r="J57" i="9"/>
  <c r="J58" i="9" s="1"/>
  <c r="I57" i="9"/>
  <c r="H57" i="9"/>
  <c r="H58" i="9" s="1"/>
  <c r="G57" i="9"/>
  <c r="E57" i="9"/>
  <c r="E58" i="9" s="1"/>
  <c r="D57" i="9"/>
  <c r="D58" i="9" s="1"/>
  <c r="C57" i="9"/>
  <c r="B57" i="9"/>
  <c r="B58" i="9" s="1"/>
  <c r="L56" i="9"/>
  <c r="K56" i="9"/>
  <c r="J54" i="9"/>
  <c r="J55" i="9" s="1"/>
  <c r="I54" i="9"/>
  <c r="H54" i="9"/>
  <c r="H59" i="9" s="1"/>
  <c r="G54" i="9"/>
  <c r="E54" i="9"/>
  <c r="E55" i="9" s="1"/>
  <c r="D54" i="9"/>
  <c r="D55" i="9" s="1"/>
  <c r="C54" i="9"/>
  <c r="C55" i="9" s="1"/>
  <c r="B54" i="9"/>
  <c r="B59" i="9" s="1"/>
  <c r="K53" i="9"/>
  <c r="L53" i="9" s="1"/>
  <c r="F53" i="9"/>
  <c r="F55" i="9" s="1"/>
  <c r="J47" i="9"/>
  <c r="I47" i="9"/>
  <c r="H47" i="9"/>
  <c r="G47" i="9"/>
  <c r="K47" i="9" s="1"/>
  <c r="L47" i="9" s="1"/>
  <c r="E47" i="9"/>
  <c r="D47" i="9"/>
  <c r="C47" i="9"/>
  <c r="B47" i="9"/>
  <c r="K46" i="9"/>
  <c r="L46" i="9" s="1"/>
  <c r="K45" i="9"/>
  <c r="L45" i="9" s="1"/>
  <c r="J43" i="9"/>
  <c r="I43" i="9"/>
  <c r="H43" i="9"/>
  <c r="G43" i="9"/>
  <c r="E43" i="9"/>
  <c r="D43" i="9"/>
  <c r="C43" i="9"/>
  <c r="B43" i="9"/>
  <c r="K42" i="9"/>
  <c r="L42" i="9" s="1"/>
  <c r="K41" i="9"/>
  <c r="L41" i="9" s="1"/>
  <c r="J36" i="9"/>
  <c r="J37" i="9" s="1"/>
  <c r="I36" i="9"/>
  <c r="I37" i="9" s="1"/>
  <c r="H36" i="9"/>
  <c r="H37" i="9" s="1"/>
  <c r="G36" i="9"/>
  <c r="G37" i="9" s="1"/>
  <c r="E36" i="9"/>
  <c r="E37" i="9" s="1"/>
  <c r="D36" i="9"/>
  <c r="D37" i="9" s="1"/>
  <c r="C36" i="9"/>
  <c r="C37" i="9" s="1"/>
  <c r="B36" i="9"/>
  <c r="B37" i="9" s="1"/>
  <c r="K35" i="9"/>
  <c r="F35" i="9"/>
  <c r="F37" i="9" s="1"/>
  <c r="J33" i="9"/>
  <c r="J34" i="9" s="1"/>
  <c r="I33" i="9"/>
  <c r="I34" i="9" s="1"/>
  <c r="H33" i="9"/>
  <c r="H34" i="9" s="1"/>
  <c r="G33" i="9"/>
  <c r="G34" i="9" s="1"/>
  <c r="E33" i="9"/>
  <c r="E34" i="9" s="1"/>
  <c r="D33" i="9"/>
  <c r="D34" i="9" s="1"/>
  <c r="C33" i="9"/>
  <c r="C34" i="9" s="1"/>
  <c r="B33" i="9"/>
  <c r="B34" i="9" s="1"/>
  <c r="K32" i="9"/>
  <c r="L32" i="9" s="1"/>
  <c r="F32" i="9"/>
  <c r="J29" i="9"/>
  <c r="I29" i="9"/>
  <c r="I48" i="9" s="1"/>
  <c r="H29" i="9"/>
  <c r="G29" i="9"/>
  <c r="G48" i="9" s="1"/>
  <c r="E29" i="9"/>
  <c r="E48" i="9" s="1"/>
  <c r="D29" i="9"/>
  <c r="C29" i="9"/>
  <c r="C48" i="9" s="1"/>
  <c r="B29" i="9"/>
  <c r="K28" i="9"/>
  <c r="F28" i="9"/>
  <c r="K27" i="9"/>
  <c r="F27" i="9"/>
  <c r="L27" i="9" s="1"/>
  <c r="K26" i="9"/>
  <c r="F26" i="9"/>
  <c r="K25" i="9"/>
  <c r="F25" i="9"/>
  <c r="K24" i="9"/>
  <c r="F24" i="9"/>
  <c r="K23" i="9"/>
  <c r="K29" i="9" s="1"/>
  <c r="F23" i="9"/>
  <c r="L23" i="9" s="1"/>
  <c r="J16" i="9"/>
  <c r="J17" i="9" s="1"/>
  <c r="I16" i="9"/>
  <c r="I17" i="9" s="1"/>
  <c r="H16" i="9"/>
  <c r="H17" i="9" s="1"/>
  <c r="G16" i="9"/>
  <c r="G17" i="9" s="1"/>
  <c r="E16" i="9"/>
  <c r="E17" i="9" s="1"/>
  <c r="D16" i="9"/>
  <c r="D17" i="9" s="1"/>
  <c r="C16" i="9"/>
  <c r="C17" i="9" s="1"/>
  <c r="B16" i="9"/>
  <c r="F16" i="9" s="1"/>
  <c r="K15" i="9"/>
  <c r="F15" i="9"/>
  <c r="J13" i="9"/>
  <c r="J14" i="9" s="1"/>
  <c r="I13" i="9"/>
  <c r="I14" i="9" s="1"/>
  <c r="H13" i="9"/>
  <c r="H14" i="9" s="1"/>
  <c r="G13" i="9"/>
  <c r="G14" i="9" s="1"/>
  <c r="E13" i="9"/>
  <c r="E14" i="9" s="1"/>
  <c r="D13" i="9"/>
  <c r="D14" i="9" s="1"/>
  <c r="C13" i="9"/>
  <c r="C14" i="9" s="1"/>
  <c r="B13" i="9"/>
  <c r="B14" i="9" s="1"/>
  <c r="K12" i="9"/>
  <c r="F12" i="9"/>
  <c r="J9" i="9"/>
  <c r="I9" i="9"/>
  <c r="I18" i="9" s="1"/>
  <c r="H9" i="9"/>
  <c r="G9" i="9"/>
  <c r="G18" i="9" s="1"/>
  <c r="E9" i="9"/>
  <c r="E18" i="9" s="1"/>
  <c r="D9" i="9"/>
  <c r="C9" i="9"/>
  <c r="C18" i="9" s="1"/>
  <c r="B9" i="9"/>
  <c r="K8" i="9"/>
  <c r="L8" i="9" s="1"/>
  <c r="K7" i="9"/>
  <c r="L7" i="9" s="1"/>
  <c r="K6" i="9"/>
  <c r="L6" i="9" s="1"/>
  <c r="K5" i="9"/>
  <c r="F5" i="9"/>
  <c r="F9" i="9" s="1"/>
  <c r="E90" i="8"/>
  <c r="G89" i="8"/>
  <c r="G87" i="8"/>
  <c r="K84" i="8"/>
  <c r="J84" i="8"/>
  <c r="I84" i="8"/>
  <c r="E84" i="8"/>
  <c r="D84" i="8"/>
  <c r="C84" i="8"/>
  <c r="B84" i="8"/>
  <c r="L83" i="8"/>
  <c r="F83" i="8"/>
  <c r="L82" i="8"/>
  <c r="F82" i="8"/>
  <c r="L81" i="8"/>
  <c r="F81" i="8"/>
  <c r="L80" i="8"/>
  <c r="L84" i="8" s="1"/>
  <c r="G80" i="8"/>
  <c r="G84" i="8" s="1"/>
  <c r="F80" i="8"/>
  <c r="L71" i="8"/>
  <c r="K70" i="8"/>
  <c r="E70" i="8"/>
  <c r="D70" i="8"/>
  <c r="C70" i="8"/>
  <c r="F69" i="8"/>
  <c r="F68" i="8"/>
  <c r="F67" i="8"/>
  <c r="F59" i="8"/>
  <c r="I69" i="8" s="1"/>
  <c r="I58" i="8"/>
  <c r="F58" i="8"/>
  <c r="J57" i="8"/>
  <c r="J58" i="8" s="1"/>
  <c r="I57" i="8"/>
  <c r="H57" i="8"/>
  <c r="H58" i="8" s="1"/>
  <c r="G57" i="8"/>
  <c r="E57" i="8"/>
  <c r="D57" i="8"/>
  <c r="D58" i="8" s="1"/>
  <c r="C57" i="8"/>
  <c r="B57" i="8"/>
  <c r="B58" i="8" s="1"/>
  <c r="L56" i="8"/>
  <c r="K56" i="8"/>
  <c r="F55" i="8"/>
  <c r="J54" i="8"/>
  <c r="J55" i="8" s="1"/>
  <c r="I54" i="8"/>
  <c r="H54" i="8"/>
  <c r="H59" i="8" s="1"/>
  <c r="G54" i="8"/>
  <c r="E54" i="8"/>
  <c r="E55" i="8" s="1"/>
  <c r="D54" i="8"/>
  <c r="D55" i="8" s="1"/>
  <c r="C54" i="8"/>
  <c r="C55" i="8" s="1"/>
  <c r="B54" i="8"/>
  <c r="B59" i="8" s="1"/>
  <c r="K53" i="8"/>
  <c r="L53" i="8" s="1"/>
  <c r="F53" i="8"/>
  <c r="J47" i="8"/>
  <c r="I47" i="8"/>
  <c r="H47" i="8"/>
  <c r="G47" i="8"/>
  <c r="E47" i="8"/>
  <c r="D47" i="8"/>
  <c r="C47" i="8"/>
  <c r="B47" i="8"/>
  <c r="L46" i="8"/>
  <c r="K46" i="8"/>
  <c r="L45" i="8"/>
  <c r="K45" i="8"/>
  <c r="J43" i="8"/>
  <c r="I43" i="8"/>
  <c r="H43" i="8"/>
  <c r="G43" i="8"/>
  <c r="E43" i="8"/>
  <c r="D43" i="8"/>
  <c r="C43" i="8"/>
  <c r="B43" i="8"/>
  <c r="L42" i="8"/>
  <c r="K42" i="8"/>
  <c r="L41" i="8"/>
  <c r="K41" i="8"/>
  <c r="J36" i="8"/>
  <c r="J37" i="8" s="1"/>
  <c r="I36" i="8"/>
  <c r="I37" i="8" s="1"/>
  <c r="H36" i="8"/>
  <c r="H37" i="8" s="1"/>
  <c r="G36" i="8"/>
  <c r="G37" i="8" s="1"/>
  <c r="E36" i="8"/>
  <c r="E37" i="8" s="1"/>
  <c r="D36" i="8"/>
  <c r="D37" i="8" s="1"/>
  <c r="C36" i="8"/>
  <c r="C37" i="8" s="1"/>
  <c r="B36" i="8"/>
  <c r="B37" i="8" s="1"/>
  <c r="K35" i="8"/>
  <c r="F35" i="8"/>
  <c r="F37" i="8" s="1"/>
  <c r="C34" i="8"/>
  <c r="J33" i="8"/>
  <c r="J34" i="8" s="1"/>
  <c r="I33" i="8"/>
  <c r="I34" i="8" s="1"/>
  <c r="H33" i="8"/>
  <c r="H34" i="8" s="1"/>
  <c r="G33" i="8"/>
  <c r="K33" i="8" s="1"/>
  <c r="E33" i="8"/>
  <c r="E34" i="8" s="1"/>
  <c r="D33" i="8"/>
  <c r="D34" i="8" s="1"/>
  <c r="C33" i="8"/>
  <c r="B33" i="8"/>
  <c r="B34" i="8" s="1"/>
  <c r="K32" i="8"/>
  <c r="F32" i="8"/>
  <c r="E30" i="8"/>
  <c r="J29" i="8"/>
  <c r="I29" i="8"/>
  <c r="I48" i="8" s="1"/>
  <c r="H29" i="8"/>
  <c r="G29" i="8"/>
  <c r="G30" i="8" s="1"/>
  <c r="E29" i="8"/>
  <c r="E48" i="8" s="1"/>
  <c r="D29" i="8"/>
  <c r="C29" i="8"/>
  <c r="C48" i="8" s="1"/>
  <c r="B29" i="8"/>
  <c r="K28" i="8"/>
  <c r="F28" i="8"/>
  <c r="K27" i="8"/>
  <c r="F27" i="8"/>
  <c r="L27" i="8" s="1"/>
  <c r="K26" i="8"/>
  <c r="F26" i="8"/>
  <c r="K25" i="8"/>
  <c r="F25" i="8"/>
  <c r="K24" i="8"/>
  <c r="F24" i="8"/>
  <c r="K23" i="8"/>
  <c r="K29" i="8" s="1"/>
  <c r="F23" i="8"/>
  <c r="L23" i="8" s="1"/>
  <c r="H17" i="8"/>
  <c r="J16" i="8"/>
  <c r="J17" i="8" s="1"/>
  <c r="I16" i="8"/>
  <c r="I17" i="8" s="1"/>
  <c r="H16" i="8"/>
  <c r="G16" i="8"/>
  <c r="G17" i="8" s="1"/>
  <c r="E16" i="8"/>
  <c r="E17" i="8" s="1"/>
  <c r="D16" i="8"/>
  <c r="D17" i="8" s="1"/>
  <c r="C16" i="8"/>
  <c r="C17" i="8" s="1"/>
  <c r="B16" i="8"/>
  <c r="F16" i="8" s="1"/>
  <c r="K15" i="8"/>
  <c r="F15" i="8"/>
  <c r="L15" i="8" s="1"/>
  <c r="C14" i="8"/>
  <c r="J13" i="8"/>
  <c r="J14" i="8" s="1"/>
  <c r="I13" i="8"/>
  <c r="I14" i="8" s="1"/>
  <c r="H13" i="8"/>
  <c r="H14" i="8" s="1"/>
  <c r="G13" i="8"/>
  <c r="G14" i="8" s="1"/>
  <c r="E13" i="8"/>
  <c r="E14" i="8" s="1"/>
  <c r="D13" i="8"/>
  <c r="D14" i="8" s="1"/>
  <c r="C13" i="8"/>
  <c r="B13" i="8"/>
  <c r="B14" i="8" s="1"/>
  <c r="K12" i="8"/>
  <c r="F12" i="8"/>
  <c r="J9" i="8"/>
  <c r="I9" i="8"/>
  <c r="I18" i="8" s="1"/>
  <c r="H9" i="8"/>
  <c r="G9" i="8"/>
  <c r="G18" i="8" s="1"/>
  <c r="E9" i="8"/>
  <c r="E18" i="8" s="1"/>
  <c r="D9" i="8"/>
  <c r="C9" i="8"/>
  <c r="C18" i="8" s="1"/>
  <c r="B9" i="8"/>
  <c r="K8" i="8"/>
  <c r="L8" i="8" s="1"/>
  <c r="K7" i="8"/>
  <c r="L7" i="8" s="1"/>
  <c r="K6" i="8"/>
  <c r="L6" i="8" s="1"/>
  <c r="K5" i="8"/>
  <c r="F5" i="8"/>
  <c r="F9" i="8" s="1"/>
  <c r="J36" i="7"/>
  <c r="I36" i="7"/>
  <c r="H36" i="7"/>
  <c r="G36" i="7"/>
  <c r="K36" i="7" s="1"/>
  <c r="L36" i="7" s="1"/>
  <c r="C36" i="7"/>
  <c r="D36" i="7"/>
  <c r="E36" i="7"/>
  <c r="B36" i="7"/>
  <c r="B37" i="7" s="1"/>
  <c r="J33" i="7"/>
  <c r="I33" i="7"/>
  <c r="H33" i="7"/>
  <c r="G33" i="7"/>
  <c r="K33" i="7" s="1"/>
  <c r="C33" i="7"/>
  <c r="D33" i="7"/>
  <c r="D34" i="7" s="1"/>
  <c r="E33" i="7"/>
  <c r="B33" i="7"/>
  <c r="F33" i="7" s="1"/>
  <c r="E90" i="7"/>
  <c r="G87" i="7"/>
  <c r="G89" i="7" s="1"/>
  <c r="K84" i="7"/>
  <c r="J84" i="7"/>
  <c r="I84" i="7"/>
  <c r="E84" i="7"/>
  <c r="D84" i="7"/>
  <c r="C84" i="7"/>
  <c r="B84" i="7"/>
  <c r="L83" i="7"/>
  <c r="F83" i="7"/>
  <c r="L82" i="7"/>
  <c r="F82" i="7"/>
  <c r="L81" i="7"/>
  <c r="F81" i="7"/>
  <c r="L80" i="7"/>
  <c r="L84" i="7" s="1"/>
  <c r="G80" i="7"/>
  <c r="G84" i="7" s="1"/>
  <c r="F80" i="7"/>
  <c r="E78" i="7"/>
  <c r="L71" i="7"/>
  <c r="K70" i="7"/>
  <c r="E70" i="7"/>
  <c r="D70" i="7"/>
  <c r="C70" i="7"/>
  <c r="F69" i="7"/>
  <c r="F68" i="7"/>
  <c r="F67" i="7"/>
  <c r="F70" i="7" s="1"/>
  <c r="F59" i="7"/>
  <c r="I69" i="7" s="1"/>
  <c r="F58" i="7"/>
  <c r="J57" i="7"/>
  <c r="J58" i="7" s="1"/>
  <c r="I57" i="7"/>
  <c r="I58" i="7" s="1"/>
  <c r="H57" i="7"/>
  <c r="H58" i="7" s="1"/>
  <c r="G57" i="7"/>
  <c r="K57" i="7" s="1"/>
  <c r="L57" i="7" s="1"/>
  <c r="E57" i="7"/>
  <c r="D57" i="7"/>
  <c r="D58" i="7" s="1"/>
  <c r="C57" i="7"/>
  <c r="B57" i="7"/>
  <c r="B58" i="7" s="1"/>
  <c r="K56" i="7"/>
  <c r="L56" i="7" s="1"/>
  <c r="J54" i="7"/>
  <c r="J59" i="7" s="1"/>
  <c r="I54" i="7"/>
  <c r="I59" i="7" s="1"/>
  <c r="H54" i="7"/>
  <c r="H59" i="7" s="1"/>
  <c r="G54" i="7"/>
  <c r="G59" i="7" s="1"/>
  <c r="E54" i="7"/>
  <c r="E55" i="7" s="1"/>
  <c r="D54" i="7"/>
  <c r="D55" i="7" s="1"/>
  <c r="C54" i="7"/>
  <c r="C55" i="7" s="1"/>
  <c r="B54" i="7"/>
  <c r="B55" i="7" s="1"/>
  <c r="K53" i="7"/>
  <c r="F53" i="7"/>
  <c r="F55" i="7" s="1"/>
  <c r="J47" i="7"/>
  <c r="I47" i="7"/>
  <c r="H47" i="7"/>
  <c r="G47" i="7"/>
  <c r="K47" i="7" s="1"/>
  <c r="L47" i="7" s="1"/>
  <c r="E47" i="7"/>
  <c r="D47" i="7"/>
  <c r="C47" i="7"/>
  <c r="B47" i="7"/>
  <c r="K46" i="7"/>
  <c r="L46" i="7" s="1"/>
  <c r="K45" i="7"/>
  <c r="L45" i="7" s="1"/>
  <c r="J43" i="7"/>
  <c r="I43" i="7"/>
  <c r="H43" i="7"/>
  <c r="G43" i="7"/>
  <c r="K43" i="7" s="1"/>
  <c r="L43" i="7" s="1"/>
  <c r="E43" i="7"/>
  <c r="D43" i="7"/>
  <c r="C43" i="7"/>
  <c r="B43" i="7"/>
  <c r="K42" i="7"/>
  <c r="L42" i="7" s="1"/>
  <c r="K41" i="7"/>
  <c r="L41" i="7" s="1"/>
  <c r="J37" i="7"/>
  <c r="I37" i="7"/>
  <c r="H37" i="7"/>
  <c r="G37" i="7"/>
  <c r="E37" i="7"/>
  <c r="D37" i="7"/>
  <c r="C37" i="7"/>
  <c r="K35" i="7"/>
  <c r="F35" i="7"/>
  <c r="F37" i="7" s="1"/>
  <c r="J34" i="7"/>
  <c r="I34" i="7"/>
  <c r="H34" i="7"/>
  <c r="G34" i="7"/>
  <c r="E34" i="7"/>
  <c r="C34" i="7"/>
  <c r="B34" i="7"/>
  <c r="K32" i="7"/>
  <c r="F32" i="7"/>
  <c r="J29" i="7"/>
  <c r="J48" i="7" s="1"/>
  <c r="I29" i="7"/>
  <c r="I30" i="7" s="1"/>
  <c r="H29" i="7"/>
  <c r="H48" i="7" s="1"/>
  <c r="G29" i="7"/>
  <c r="G30" i="7" s="1"/>
  <c r="E29" i="7"/>
  <c r="E30" i="7" s="1"/>
  <c r="D29" i="7"/>
  <c r="D48" i="7" s="1"/>
  <c r="C29" i="7"/>
  <c r="C30" i="7" s="1"/>
  <c r="B29" i="7"/>
  <c r="B48" i="7" s="1"/>
  <c r="K28" i="7"/>
  <c r="F28" i="7"/>
  <c r="K27" i="7"/>
  <c r="F27" i="7"/>
  <c r="L27" i="7" s="1"/>
  <c r="K26" i="7"/>
  <c r="F26" i="7"/>
  <c r="K25" i="7"/>
  <c r="F25" i="7"/>
  <c r="K24" i="7"/>
  <c r="F24" i="7"/>
  <c r="K23" i="7"/>
  <c r="F23" i="7"/>
  <c r="F29" i="7" s="1"/>
  <c r="J16" i="7"/>
  <c r="J17" i="7" s="1"/>
  <c r="I16" i="7"/>
  <c r="I17" i="7" s="1"/>
  <c r="H16" i="7"/>
  <c r="H17" i="7" s="1"/>
  <c r="G16" i="7"/>
  <c r="K16" i="7" s="1"/>
  <c r="E16" i="7"/>
  <c r="E17" i="7" s="1"/>
  <c r="D16" i="7"/>
  <c r="D17" i="7" s="1"/>
  <c r="C16" i="7"/>
  <c r="C17" i="7" s="1"/>
  <c r="B16" i="7"/>
  <c r="B17" i="7" s="1"/>
  <c r="K15" i="7"/>
  <c r="F15" i="7"/>
  <c r="J13" i="7"/>
  <c r="J14" i="7" s="1"/>
  <c r="I13" i="7"/>
  <c r="I14" i="7" s="1"/>
  <c r="H13" i="7"/>
  <c r="H14" i="7" s="1"/>
  <c r="G13" i="7"/>
  <c r="G14" i="7" s="1"/>
  <c r="E13" i="7"/>
  <c r="E14" i="7" s="1"/>
  <c r="D13" i="7"/>
  <c r="D14" i="7" s="1"/>
  <c r="C13" i="7"/>
  <c r="C14" i="7" s="1"/>
  <c r="B13" i="7"/>
  <c r="F13" i="7" s="1"/>
  <c r="K12" i="7"/>
  <c r="F12" i="7"/>
  <c r="J9" i="7"/>
  <c r="I9" i="7"/>
  <c r="H9" i="7"/>
  <c r="G9" i="7"/>
  <c r="G18" i="7" s="1"/>
  <c r="E9" i="7"/>
  <c r="E18" i="7" s="1"/>
  <c r="D9" i="7"/>
  <c r="D18" i="7" s="1"/>
  <c r="C9" i="7"/>
  <c r="C18" i="7" s="1"/>
  <c r="B9" i="7"/>
  <c r="B18" i="7" s="1"/>
  <c r="K8" i="7"/>
  <c r="L8" i="7" s="1"/>
  <c r="K7" i="7"/>
  <c r="L7" i="7" s="1"/>
  <c r="K6" i="7"/>
  <c r="L6" i="7" s="1"/>
  <c r="K5" i="7"/>
  <c r="F5" i="7"/>
  <c r="F9" i="7" s="1"/>
  <c r="E90" i="6"/>
  <c r="G87" i="6"/>
  <c r="G89" i="6" s="1"/>
  <c r="K84" i="6"/>
  <c r="J84" i="6"/>
  <c r="I84" i="6"/>
  <c r="E84" i="6"/>
  <c r="D84" i="6"/>
  <c r="C84" i="6"/>
  <c r="B84" i="6"/>
  <c r="F84" i="6" s="1"/>
  <c r="L83" i="6"/>
  <c r="F83" i="6"/>
  <c r="L82" i="6"/>
  <c r="F82" i="6"/>
  <c r="L81" i="6"/>
  <c r="F81" i="6"/>
  <c r="L80" i="6"/>
  <c r="L84" i="6" s="1"/>
  <c r="G80" i="6"/>
  <c r="G84" i="6" s="1"/>
  <c r="F80" i="6"/>
  <c r="L71" i="6"/>
  <c r="E70" i="6"/>
  <c r="D70" i="6"/>
  <c r="C70" i="6"/>
  <c r="F69" i="6"/>
  <c r="F68" i="6"/>
  <c r="F67" i="6"/>
  <c r="F59" i="6"/>
  <c r="I69" i="6" s="1"/>
  <c r="F58" i="6"/>
  <c r="J57" i="6"/>
  <c r="J58" i="6" s="1"/>
  <c r="I57" i="6"/>
  <c r="I58" i="6" s="1"/>
  <c r="H57" i="6"/>
  <c r="G57" i="6"/>
  <c r="G58" i="6" s="1"/>
  <c r="E57" i="6"/>
  <c r="D57" i="6"/>
  <c r="D58" i="6" s="1"/>
  <c r="C57" i="6"/>
  <c r="B57" i="6"/>
  <c r="B58" i="6" s="1"/>
  <c r="K56" i="6"/>
  <c r="L56" i="6" s="1"/>
  <c r="J54" i="6"/>
  <c r="J55" i="6" s="1"/>
  <c r="I54" i="6"/>
  <c r="H54" i="6"/>
  <c r="H55" i="6" s="1"/>
  <c r="G54" i="6"/>
  <c r="E54" i="6"/>
  <c r="E55" i="6" s="1"/>
  <c r="D54" i="6"/>
  <c r="D59" i="6" s="1"/>
  <c r="C54" i="6"/>
  <c r="C55" i="6" s="1"/>
  <c r="B54" i="6"/>
  <c r="B55" i="6" s="1"/>
  <c r="K53" i="6"/>
  <c r="L53" i="6" s="1"/>
  <c r="F53" i="6"/>
  <c r="F55" i="6" s="1"/>
  <c r="J47" i="6"/>
  <c r="I47" i="6"/>
  <c r="H47" i="6"/>
  <c r="G47" i="6"/>
  <c r="K47" i="6" s="1"/>
  <c r="L47" i="6" s="1"/>
  <c r="E47" i="6"/>
  <c r="D47" i="6"/>
  <c r="C47" i="6"/>
  <c r="B47" i="6"/>
  <c r="K46" i="6"/>
  <c r="L46" i="6" s="1"/>
  <c r="K45" i="6"/>
  <c r="L45" i="6" s="1"/>
  <c r="J43" i="6"/>
  <c r="I43" i="6"/>
  <c r="H43" i="6"/>
  <c r="G43" i="6"/>
  <c r="K43" i="6" s="1"/>
  <c r="L43" i="6" s="1"/>
  <c r="E43" i="6"/>
  <c r="D43" i="6"/>
  <c r="C43" i="6"/>
  <c r="B43" i="6"/>
  <c r="K42" i="6"/>
  <c r="L42" i="6" s="1"/>
  <c r="K41" i="6"/>
  <c r="L41" i="6" s="1"/>
  <c r="J37" i="6"/>
  <c r="I37" i="6"/>
  <c r="H37" i="6"/>
  <c r="G37" i="6"/>
  <c r="E37" i="6"/>
  <c r="D37" i="6"/>
  <c r="C37" i="6"/>
  <c r="B37" i="6"/>
  <c r="K35" i="6"/>
  <c r="F35" i="6"/>
  <c r="F37" i="6" s="1"/>
  <c r="J34" i="6"/>
  <c r="I34" i="6"/>
  <c r="H34" i="6"/>
  <c r="G34" i="6"/>
  <c r="E34" i="6"/>
  <c r="D34" i="6"/>
  <c r="C34" i="6"/>
  <c r="B34" i="6"/>
  <c r="K32" i="6"/>
  <c r="F32" i="6"/>
  <c r="F34" i="6" s="1"/>
  <c r="J29" i="6"/>
  <c r="J30" i="6" s="1"/>
  <c r="J49" i="6" s="1"/>
  <c r="I29" i="6"/>
  <c r="I48" i="6" s="1"/>
  <c r="H29" i="6"/>
  <c r="H30" i="6" s="1"/>
  <c r="H49" i="6" s="1"/>
  <c r="G29" i="6"/>
  <c r="G48" i="6" s="1"/>
  <c r="E29" i="6"/>
  <c r="E48" i="6" s="1"/>
  <c r="D29" i="6"/>
  <c r="D30" i="6" s="1"/>
  <c r="D49" i="6" s="1"/>
  <c r="C29" i="6"/>
  <c r="C48" i="6" s="1"/>
  <c r="B29" i="6"/>
  <c r="B30" i="6" s="1"/>
  <c r="K28" i="6"/>
  <c r="L28" i="6" s="1"/>
  <c r="F28" i="6"/>
  <c r="K27" i="6"/>
  <c r="F27" i="6"/>
  <c r="K26" i="6"/>
  <c r="L26" i="6" s="1"/>
  <c r="F26" i="6"/>
  <c r="K25" i="6"/>
  <c r="F25" i="6"/>
  <c r="K24" i="6"/>
  <c r="L24" i="6" s="1"/>
  <c r="F24" i="6"/>
  <c r="K23" i="6"/>
  <c r="K29" i="6" s="1"/>
  <c r="F23" i="6"/>
  <c r="J16" i="6"/>
  <c r="J17" i="6" s="1"/>
  <c r="I16" i="6"/>
  <c r="I17" i="6" s="1"/>
  <c r="H16" i="6"/>
  <c r="H17" i="6" s="1"/>
  <c r="G16" i="6"/>
  <c r="G17" i="6" s="1"/>
  <c r="E16" i="6"/>
  <c r="E17" i="6" s="1"/>
  <c r="D16" i="6"/>
  <c r="D17" i="6" s="1"/>
  <c r="C16" i="6"/>
  <c r="C17" i="6" s="1"/>
  <c r="B16" i="6"/>
  <c r="B17" i="6" s="1"/>
  <c r="K15" i="6"/>
  <c r="F15" i="6"/>
  <c r="J13" i="6"/>
  <c r="J14" i="6" s="1"/>
  <c r="I13" i="6"/>
  <c r="I14" i="6" s="1"/>
  <c r="H13" i="6"/>
  <c r="H14" i="6" s="1"/>
  <c r="G13" i="6"/>
  <c r="G14" i="6" s="1"/>
  <c r="E13" i="6"/>
  <c r="E14" i="6" s="1"/>
  <c r="D13" i="6"/>
  <c r="D14" i="6" s="1"/>
  <c r="C13" i="6"/>
  <c r="C14" i="6" s="1"/>
  <c r="B13" i="6"/>
  <c r="F13" i="6" s="1"/>
  <c r="K12" i="6"/>
  <c r="F12" i="6"/>
  <c r="L12" i="6" s="1"/>
  <c r="J9" i="6"/>
  <c r="J18" i="6" s="1"/>
  <c r="I9" i="6"/>
  <c r="I18" i="6" s="1"/>
  <c r="H9" i="6"/>
  <c r="H18" i="6" s="1"/>
  <c r="G9" i="6"/>
  <c r="G18" i="6" s="1"/>
  <c r="E9" i="6"/>
  <c r="E18" i="6" s="1"/>
  <c r="D9" i="6"/>
  <c r="D18" i="6" s="1"/>
  <c r="C9" i="6"/>
  <c r="C18" i="6" s="1"/>
  <c r="B9" i="6"/>
  <c r="B18" i="6" s="1"/>
  <c r="L8" i="6"/>
  <c r="K8" i="6"/>
  <c r="L7" i="6"/>
  <c r="K7" i="6"/>
  <c r="L6" i="6"/>
  <c r="K6" i="6"/>
  <c r="K5" i="6"/>
  <c r="K9" i="6" s="1"/>
  <c r="F5" i="6"/>
  <c r="F9" i="6" s="1"/>
  <c r="E90" i="5"/>
  <c r="G87" i="5"/>
  <c r="G89" i="5" s="1"/>
  <c r="K84" i="5"/>
  <c r="J84" i="5"/>
  <c r="I84" i="5"/>
  <c r="E84" i="5"/>
  <c r="D84" i="5"/>
  <c r="C84" i="5"/>
  <c r="B84" i="5"/>
  <c r="L83" i="5"/>
  <c r="F83" i="5"/>
  <c r="L82" i="5"/>
  <c r="F82" i="5"/>
  <c r="L81" i="5"/>
  <c r="F81" i="5"/>
  <c r="L80" i="5"/>
  <c r="L84" i="5" s="1"/>
  <c r="G80" i="5"/>
  <c r="G84" i="5" s="1"/>
  <c r="F80" i="5"/>
  <c r="L71" i="5"/>
  <c r="K70" i="5"/>
  <c r="E70" i="5"/>
  <c r="D70" i="5"/>
  <c r="C70" i="5"/>
  <c r="F69" i="5"/>
  <c r="F68" i="5"/>
  <c r="F67" i="5"/>
  <c r="F59" i="5"/>
  <c r="I69" i="5" s="1"/>
  <c r="F58" i="5"/>
  <c r="J57" i="5"/>
  <c r="J58" i="5" s="1"/>
  <c r="I57" i="5"/>
  <c r="I58" i="5" s="1"/>
  <c r="H57" i="5"/>
  <c r="H58" i="5" s="1"/>
  <c r="G57" i="5"/>
  <c r="E57" i="5"/>
  <c r="E59" i="5" s="1"/>
  <c r="D57" i="5"/>
  <c r="D58" i="5" s="1"/>
  <c r="C57" i="5"/>
  <c r="C59" i="5" s="1"/>
  <c r="B57" i="5"/>
  <c r="B58" i="5" s="1"/>
  <c r="K56" i="5"/>
  <c r="L56" i="5" s="1"/>
  <c r="J54" i="5"/>
  <c r="I54" i="5"/>
  <c r="I59" i="5" s="1"/>
  <c r="H54" i="5"/>
  <c r="G54" i="5"/>
  <c r="G59" i="5" s="1"/>
  <c r="E54" i="5"/>
  <c r="E55" i="5" s="1"/>
  <c r="D54" i="5"/>
  <c r="D55" i="5" s="1"/>
  <c r="C54" i="5"/>
  <c r="C55" i="5" s="1"/>
  <c r="B54" i="5"/>
  <c r="B55" i="5" s="1"/>
  <c r="K53" i="5"/>
  <c r="F53" i="5"/>
  <c r="F55" i="5" s="1"/>
  <c r="J47" i="5"/>
  <c r="I47" i="5"/>
  <c r="H47" i="5"/>
  <c r="G47" i="5"/>
  <c r="K47" i="5" s="1"/>
  <c r="L47" i="5" s="1"/>
  <c r="E47" i="5"/>
  <c r="D47" i="5"/>
  <c r="C47" i="5"/>
  <c r="B47" i="5"/>
  <c r="K46" i="5"/>
  <c r="L46" i="5" s="1"/>
  <c r="K45" i="5"/>
  <c r="L45" i="5" s="1"/>
  <c r="J43" i="5"/>
  <c r="I43" i="5"/>
  <c r="H43" i="5"/>
  <c r="G43" i="5"/>
  <c r="K43" i="5" s="1"/>
  <c r="L43" i="5" s="1"/>
  <c r="E43" i="5"/>
  <c r="D43" i="5"/>
  <c r="C43" i="5"/>
  <c r="B43" i="5"/>
  <c r="K42" i="5"/>
  <c r="L42" i="5" s="1"/>
  <c r="K41" i="5"/>
  <c r="L41" i="5" s="1"/>
  <c r="J37" i="5"/>
  <c r="I37" i="5"/>
  <c r="H37" i="5"/>
  <c r="G37" i="5"/>
  <c r="E37" i="5"/>
  <c r="D37" i="5"/>
  <c r="C37" i="5"/>
  <c r="B37" i="5"/>
  <c r="K35" i="5"/>
  <c r="K37" i="5" s="1"/>
  <c r="F35" i="5"/>
  <c r="F37" i="5" s="1"/>
  <c r="J34" i="5"/>
  <c r="I34" i="5"/>
  <c r="H34" i="5"/>
  <c r="G34" i="5"/>
  <c r="E34" i="5"/>
  <c r="D34" i="5"/>
  <c r="C34" i="5"/>
  <c r="B34" i="5"/>
  <c r="K32" i="5"/>
  <c r="K34" i="5" s="1"/>
  <c r="F32" i="5"/>
  <c r="F34" i="5" s="1"/>
  <c r="E30" i="5"/>
  <c r="E31" i="5" s="1"/>
  <c r="E38" i="5" s="1"/>
  <c r="J29" i="5"/>
  <c r="J30" i="5" s="1"/>
  <c r="I29" i="5"/>
  <c r="I48" i="5" s="1"/>
  <c r="H29" i="5"/>
  <c r="H30" i="5" s="1"/>
  <c r="G29" i="5"/>
  <c r="G48" i="5" s="1"/>
  <c r="E29" i="5"/>
  <c r="E48" i="5" s="1"/>
  <c r="D29" i="5"/>
  <c r="D30" i="5" s="1"/>
  <c r="C29" i="5"/>
  <c r="C48" i="5" s="1"/>
  <c r="B29" i="5"/>
  <c r="B30" i="5" s="1"/>
  <c r="K28" i="5"/>
  <c r="F28" i="5"/>
  <c r="K27" i="5"/>
  <c r="F27" i="5"/>
  <c r="L27" i="5" s="1"/>
  <c r="K26" i="5"/>
  <c r="F26" i="5"/>
  <c r="K25" i="5"/>
  <c r="F25" i="5"/>
  <c r="L25" i="5" s="1"/>
  <c r="K24" i="5"/>
  <c r="F24" i="5"/>
  <c r="K23" i="5"/>
  <c r="K29" i="5" s="1"/>
  <c r="F23" i="5"/>
  <c r="F29" i="5" s="1"/>
  <c r="D17" i="5"/>
  <c r="J16" i="5"/>
  <c r="J17" i="5" s="1"/>
  <c r="I16" i="5"/>
  <c r="I17" i="5" s="1"/>
  <c r="H16" i="5"/>
  <c r="H17" i="5" s="1"/>
  <c r="G16" i="5"/>
  <c r="G17" i="5" s="1"/>
  <c r="E16" i="5"/>
  <c r="E17" i="5" s="1"/>
  <c r="D16" i="5"/>
  <c r="C16" i="5"/>
  <c r="C17" i="5" s="1"/>
  <c r="B16" i="5"/>
  <c r="K15" i="5"/>
  <c r="F15" i="5"/>
  <c r="I14" i="5"/>
  <c r="J13" i="5"/>
  <c r="J14" i="5" s="1"/>
  <c r="I13" i="5"/>
  <c r="H13" i="5"/>
  <c r="H14" i="5" s="1"/>
  <c r="G13" i="5"/>
  <c r="E13" i="5"/>
  <c r="E14" i="5" s="1"/>
  <c r="D13" i="5"/>
  <c r="D14" i="5" s="1"/>
  <c r="C13" i="5"/>
  <c r="C14" i="5" s="1"/>
  <c r="B13" i="5"/>
  <c r="B14" i="5" s="1"/>
  <c r="K12" i="5"/>
  <c r="L12" i="5" s="1"/>
  <c r="F12" i="5"/>
  <c r="J9" i="5"/>
  <c r="J18" i="5" s="1"/>
  <c r="I9" i="5"/>
  <c r="I18" i="5" s="1"/>
  <c r="H9" i="5"/>
  <c r="H18" i="5" s="1"/>
  <c r="G9" i="5"/>
  <c r="G18" i="5" s="1"/>
  <c r="E9" i="5"/>
  <c r="E10" i="5" s="1"/>
  <c r="E19" i="5" s="1"/>
  <c r="D9" i="5"/>
  <c r="D18" i="5" s="1"/>
  <c r="C9" i="5"/>
  <c r="C18" i="5" s="1"/>
  <c r="B9" i="5"/>
  <c r="B18" i="5" s="1"/>
  <c r="K8" i="5"/>
  <c r="L8" i="5" s="1"/>
  <c r="K7" i="5"/>
  <c r="L7" i="5" s="1"/>
  <c r="K6" i="5"/>
  <c r="L6" i="5" s="1"/>
  <c r="K5" i="5"/>
  <c r="F5" i="5"/>
  <c r="F9" i="5" s="1"/>
  <c r="E90" i="4"/>
  <c r="G87" i="4"/>
  <c r="G89" i="4" s="1"/>
  <c r="K84" i="4"/>
  <c r="J84" i="4"/>
  <c r="I84" i="4"/>
  <c r="E84" i="4"/>
  <c r="D84" i="4"/>
  <c r="C84" i="4"/>
  <c r="B84" i="4"/>
  <c r="L83" i="4"/>
  <c r="F83" i="4"/>
  <c r="L82" i="4"/>
  <c r="F82" i="4"/>
  <c r="L81" i="4"/>
  <c r="F81" i="4"/>
  <c r="L80" i="4"/>
  <c r="L84" i="4" s="1"/>
  <c r="G80" i="4"/>
  <c r="G84" i="4" s="1"/>
  <c r="F80" i="4"/>
  <c r="L71" i="4"/>
  <c r="K70" i="4"/>
  <c r="E70" i="4"/>
  <c r="D70" i="4"/>
  <c r="C70" i="4"/>
  <c r="F69" i="4"/>
  <c r="F68" i="4"/>
  <c r="F67" i="4"/>
  <c r="F59" i="4"/>
  <c r="I69" i="4" s="1"/>
  <c r="F58" i="4"/>
  <c r="J57" i="4"/>
  <c r="J58" i="4" s="1"/>
  <c r="I57" i="4"/>
  <c r="I58" i="4" s="1"/>
  <c r="H57" i="4"/>
  <c r="H58" i="4" s="1"/>
  <c r="G57" i="4"/>
  <c r="E57" i="4"/>
  <c r="D57" i="4"/>
  <c r="D58" i="4" s="1"/>
  <c r="C57" i="4"/>
  <c r="B57" i="4"/>
  <c r="B58" i="4" s="1"/>
  <c r="L56" i="4"/>
  <c r="K56" i="4"/>
  <c r="J54" i="4"/>
  <c r="J59" i="4" s="1"/>
  <c r="I54" i="4"/>
  <c r="I59" i="4" s="1"/>
  <c r="H54" i="4"/>
  <c r="H59" i="4" s="1"/>
  <c r="G54" i="4"/>
  <c r="G59" i="4" s="1"/>
  <c r="E54" i="4"/>
  <c r="E55" i="4" s="1"/>
  <c r="D54" i="4"/>
  <c r="D55" i="4" s="1"/>
  <c r="C54" i="4"/>
  <c r="C55" i="4" s="1"/>
  <c r="B54" i="4"/>
  <c r="B55" i="4" s="1"/>
  <c r="K53" i="4"/>
  <c r="L53" i="4" s="1"/>
  <c r="F53" i="4"/>
  <c r="F55" i="4" s="1"/>
  <c r="J47" i="4"/>
  <c r="I47" i="4"/>
  <c r="H47" i="4"/>
  <c r="G47" i="4"/>
  <c r="E47" i="4"/>
  <c r="D47" i="4"/>
  <c r="C47" i="4"/>
  <c r="B47" i="4"/>
  <c r="K46" i="4"/>
  <c r="L46" i="4" s="1"/>
  <c r="K45" i="4"/>
  <c r="L45" i="4" s="1"/>
  <c r="J43" i="4"/>
  <c r="I43" i="4"/>
  <c r="H43" i="4"/>
  <c r="G43" i="4"/>
  <c r="E43" i="4"/>
  <c r="D43" i="4"/>
  <c r="C43" i="4"/>
  <c r="B43" i="4"/>
  <c r="K42" i="4"/>
  <c r="L42" i="4" s="1"/>
  <c r="K41" i="4"/>
  <c r="L41" i="4" s="1"/>
  <c r="J37" i="4"/>
  <c r="I37" i="4"/>
  <c r="H37" i="4"/>
  <c r="G37" i="4"/>
  <c r="E37" i="4"/>
  <c r="D37" i="4"/>
  <c r="C37" i="4"/>
  <c r="B37" i="4"/>
  <c r="K35" i="4"/>
  <c r="K37" i="4" s="1"/>
  <c r="F35" i="4"/>
  <c r="F37" i="4" s="1"/>
  <c r="J34" i="4"/>
  <c r="I34" i="4"/>
  <c r="H34" i="4"/>
  <c r="G34" i="4"/>
  <c r="E34" i="4"/>
  <c r="D34" i="4"/>
  <c r="C34" i="4"/>
  <c r="B34" i="4"/>
  <c r="K32" i="4"/>
  <c r="K34" i="4" s="1"/>
  <c r="F32" i="4"/>
  <c r="F34" i="4" s="1"/>
  <c r="J29" i="4"/>
  <c r="J30" i="4" s="1"/>
  <c r="I29" i="4"/>
  <c r="I48" i="4" s="1"/>
  <c r="H29" i="4"/>
  <c r="H30" i="4" s="1"/>
  <c r="G29" i="4"/>
  <c r="G48" i="4" s="1"/>
  <c r="E29" i="4"/>
  <c r="E48" i="4" s="1"/>
  <c r="D29" i="4"/>
  <c r="D30" i="4" s="1"/>
  <c r="C29" i="4"/>
  <c r="C48" i="4" s="1"/>
  <c r="B29" i="4"/>
  <c r="B30" i="4" s="1"/>
  <c r="K28" i="4"/>
  <c r="L28" i="4" s="1"/>
  <c r="F28" i="4"/>
  <c r="K27" i="4"/>
  <c r="L27" i="4" s="1"/>
  <c r="F27" i="4"/>
  <c r="K26" i="4"/>
  <c r="L26" i="4" s="1"/>
  <c r="F26" i="4"/>
  <c r="K25" i="4"/>
  <c r="L25" i="4" s="1"/>
  <c r="F25" i="4"/>
  <c r="K24" i="4"/>
  <c r="L24" i="4" s="1"/>
  <c r="F24" i="4"/>
  <c r="K23" i="4"/>
  <c r="K29" i="4" s="1"/>
  <c r="F23" i="4"/>
  <c r="F29" i="4" s="1"/>
  <c r="J16" i="4"/>
  <c r="J17" i="4" s="1"/>
  <c r="I16" i="4"/>
  <c r="I17" i="4" s="1"/>
  <c r="H16" i="4"/>
  <c r="H17" i="4" s="1"/>
  <c r="G16" i="4"/>
  <c r="G17" i="4" s="1"/>
  <c r="E16" i="4"/>
  <c r="E17" i="4" s="1"/>
  <c r="D16" i="4"/>
  <c r="D17" i="4" s="1"/>
  <c r="C16" i="4"/>
  <c r="C17" i="4" s="1"/>
  <c r="B16" i="4"/>
  <c r="K15" i="4"/>
  <c r="F15" i="4"/>
  <c r="J13" i="4"/>
  <c r="J14" i="4" s="1"/>
  <c r="I13" i="4"/>
  <c r="I14" i="4" s="1"/>
  <c r="H13" i="4"/>
  <c r="H14" i="4" s="1"/>
  <c r="G13" i="4"/>
  <c r="E13" i="4"/>
  <c r="E14" i="4" s="1"/>
  <c r="D13" i="4"/>
  <c r="D14" i="4" s="1"/>
  <c r="C13" i="4"/>
  <c r="C14" i="4" s="1"/>
  <c r="B13" i="4"/>
  <c r="B14" i="4" s="1"/>
  <c r="K12" i="4"/>
  <c r="L12" i="4" s="1"/>
  <c r="F12" i="4"/>
  <c r="J9" i="4"/>
  <c r="I9" i="4"/>
  <c r="H9" i="4"/>
  <c r="G9" i="4"/>
  <c r="E9" i="4"/>
  <c r="D9" i="4"/>
  <c r="C9" i="4"/>
  <c r="B9" i="4"/>
  <c r="K8" i="4"/>
  <c r="L8" i="4" s="1"/>
  <c r="K7" i="4"/>
  <c r="L7" i="4" s="1"/>
  <c r="K6" i="4"/>
  <c r="L6" i="4" s="1"/>
  <c r="K5" i="4"/>
  <c r="F5" i="4"/>
  <c r="F9" i="4" s="1"/>
  <c r="G53" i="2"/>
  <c r="E10" i="12" l="1"/>
  <c r="I30" i="12"/>
  <c r="L5" i="12"/>
  <c r="I10" i="12"/>
  <c r="L12" i="12"/>
  <c r="K29" i="12"/>
  <c r="L23" i="12"/>
  <c r="L53" i="12"/>
  <c r="H59" i="12"/>
  <c r="L71" i="12"/>
  <c r="J71" i="12"/>
  <c r="K71" i="12" s="1"/>
  <c r="E30" i="12"/>
  <c r="E31" i="12" s="1"/>
  <c r="E38" i="12" s="1"/>
  <c r="C59" i="12"/>
  <c r="E59" i="12"/>
  <c r="C10" i="12"/>
  <c r="G10" i="12"/>
  <c r="G11" i="12" s="1"/>
  <c r="F14" i="12"/>
  <c r="L15" i="12"/>
  <c r="F16" i="12"/>
  <c r="B17" i="12"/>
  <c r="F17" i="12" s="1"/>
  <c r="F29" i="12"/>
  <c r="C30" i="12"/>
  <c r="C49" i="12" s="1"/>
  <c r="C50" i="12" s="1"/>
  <c r="G30" i="12"/>
  <c r="K33" i="12"/>
  <c r="G34" i="12"/>
  <c r="K47" i="12"/>
  <c r="L47" i="12" s="1"/>
  <c r="B55" i="12"/>
  <c r="H55" i="12"/>
  <c r="K57" i="12"/>
  <c r="L57" i="12" s="1"/>
  <c r="E58" i="12"/>
  <c r="G58" i="12"/>
  <c r="K58" i="12" s="1"/>
  <c r="L58" i="12" s="1"/>
  <c r="D59" i="12"/>
  <c r="C10" i="11"/>
  <c r="G10" i="11"/>
  <c r="G14" i="11"/>
  <c r="L25" i="11"/>
  <c r="L27" i="11"/>
  <c r="C30" i="11"/>
  <c r="G30" i="11"/>
  <c r="K36" i="11"/>
  <c r="K37" i="11" s="1"/>
  <c r="E48" i="11"/>
  <c r="I48" i="11"/>
  <c r="C59" i="11"/>
  <c r="E59" i="11"/>
  <c r="E10" i="11"/>
  <c r="I10" i="11"/>
  <c r="L12" i="11"/>
  <c r="L32" i="11"/>
  <c r="G37" i="11"/>
  <c r="B55" i="11"/>
  <c r="H55" i="11"/>
  <c r="K57" i="11"/>
  <c r="L57" i="11" s="1"/>
  <c r="E58" i="11"/>
  <c r="G58" i="11"/>
  <c r="K58" i="11" s="1"/>
  <c r="L58" i="11" s="1"/>
  <c r="D59" i="11"/>
  <c r="K18" i="10"/>
  <c r="K9" i="10"/>
  <c r="D10" i="10"/>
  <c r="D19" i="10" s="1"/>
  <c r="D20" i="10" s="1"/>
  <c r="D50" i="10"/>
  <c r="J30" i="10"/>
  <c r="J49" i="10" s="1"/>
  <c r="J50" i="10" s="1"/>
  <c r="H48" i="10"/>
  <c r="K48" i="10" s="1"/>
  <c r="L48" i="10" s="1"/>
  <c r="B10" i="10"/>
  <c r="B19" i="10" s="1"/>
  <c r="H10" i="10"/>
  <c r="H19" i="10" s="1"/>
  <c r="H20" i="10" s="1"/>
  <c r="L12" i="10"/>
  <c r="F13" i="10"/>
  <c r="B14" i="10"/>
  <c r="F14" i="10" s="1"/>
  <c r="F17" i="10"/>
  <c r="L24" i="10"/>
  <c r="L26" i="10"/>
  <c r="L28" i="10"/>
  <c r="F34" i="10"/>
  <c r="F33" i="10"/>
  <c r="B34" i="10"/>
  <c r="L53" i="10"/>
  <c r="H59" i="10"/>
  <c r="K59" i="10" s="1"/>
  <c r="J69" i="10" s="1"/>
  <c r="J59" i="10"/>
  <c r="K57" i="10"/>
  <c r="L57" i="10" s="1"/>
  <c r="F70" i="10"/>
  <c r="F84" i="10"/>
  <c r="C10" i="9"/>
  <c r="G10" i="9"/>
  <c r="L12" i="9"/>
  <c r="L24" i="9"/>
  <c r="L26" i="9"/>
  <c r="L28" i="9"/>
  <c r="E30" i="9"/>
  <c r="B55" i="9"/>
  <c r="H55" i="9"/>
  <c r="K57" i="9"/>
  <c r="L57" i="9" s="1"/>
  <c r="G58" i="9"/>
  <c r="K58" i="9" s="1"/>
  <c r="L58" i="9" s="1"/>
  <c r="D59" i="9"/>
  <c r="E10" i="9"/>
  <c r="F14" i="9"/>
  <c r="B17" i="9"/>
  <c r="F17" i="9" s="1"/>
  <c r="F29" i="9"/>
  <c r="C30" i="9"/>
  <c r="G30" i="9"/>
  <c r="C59" i="9"/>
  <c r="E59" i="9"/>
  <c r="C10" i="8"/>
  <c r="C19" i="8" s="1"/>
  <c r="C20" i="8" s="1"/>
  <c r="F14" i="8"/>
  <c r="B17" i="8"/>
  <c r="F17" i="8" s="1"/>
  <c r="G34" i="8"/>
  <c r="G48" i="8"/>
  <c r="K48" i="8" s="1"/>
  <c r="C59" i="8"/>
  <c r="E59" i="8"/>
  <c r="E10" i="8"/>
  <c r="L12" i="8"/>
  <c r="L26" i="8"/>
  <c r="L28" i="8"/>
  <c r="L32" i="8"/>
  <c r="K47" i="8"/>
  <c r="L47" i="8" s="1"/>
  <c r="B55" i="8"/>
  <c r="H55" i="8"/>
  <c r="K57" i="8"/>
  <c r="L57" i="8" s="1"/>
  <c r="E58" i="8"/>
  <c r="G58" i="8"/>
  <c r="K58" i="8" s="1"/>
  <c r="L58" i="8" s="1"/>
  <c r="D59" i="8"/>
  <c r="F70" i="8"/>
  <c r="L33" i="7"/>
  <c r="F34" i="7"/>
  <c r="K37" i="7"/>
  <c r="F84" i="7"/>
  <c r="K9" i="7"/>
  <c r="L15" i="7"/>
  <c r="L23" i="7"/>
  <c r="L29" i="7" s="1"/>
  <c r="L24" i="7"/>
  <c r="L25" i="7"/>
  <c r="L26" i="7"/>
  <c r="L28" i="7"/>
  <c r="K34" i="7"/>
  <c r="L53" i="7"/>
  <c r="C59" i="7"/>
  <c r="E59" i="7"/>
  <c r="B10" i="6"/>
  <c r="B19" i="6" s="1"/>
  <c r="H10" i="6"/>
  <c r="H19" i="6" s="1"/>
  <c r="H20" i="6" s="1"/>
  <c r="E30" i="6"/>
  <c r="E31" i="6" s="1"/>
  <c r="E38" i="6" s="1"/>
  <c r="C59" i="6"/>
  <c r="D10" i="6"/>
  <c r="D19" i="6" s="1"/>
  <c r="B14" i="6"/>
  <c r="K16" i="6"/>
  <c r="F29" i="6"/>
  <c r="L27" i="6"/>
  <c r="C30" i="6"/>
  <c r="C31" i="6" s="1"/>
  <c r="C38" i="6" s="1"/>
  <c r="G30" i="6"/>
  <c r="G31" i="6" s="1"/>
  <c r="G38" i="6" s="1"/>
  <c r="D55" i="6"/>
  <c r="C10" i="5"/>
  <c r="C19" i="5" s="1"/>
  <c r="C20" i="5" s="1"/>
  <c r="G10" i="5"/>
  <c r="G19" i="5" s="1"/>
  <c r="E18" i="5"/>
  <c r="E20" i="5" s="1"/>
  <c r="K9" i="5"/>
  <c r="F14" i="5"/>
  <c r="K13" i="5"/>
  <c r="G14" i="5"/>
  <c r="L15" i="5"/>
  <c r="F16" i="5"/>
  <c r="B17" i="5"/>
  <c r="F17" i="5" s="1"/>
  <c r="L24" i="5"/>
  <c r="L26" i="5"/>
  <c r="L28" i="5"/>
  <c r="G30" i="5"/>
  <c r="G31" i="5" s="1"/>
  <c r="G38" i="5" s="1"/>
  <c r="L53" i="5"/>
  <c r="H59" i="5"/>
  <c r="K59" i="5" s="1"/>
  <c r="J69" i="5" s="1"/>
  <c r="J59" i="5"/>
  <c r="K57" i="5"/>
  <c r="L57" i="5" s="1"/>
  <c r="F70" i="5"/>
  <c r="E78" i="5"/>
  <c r="C59" i="4"/>
  <c r="E59" i="4"/>
  <c r="K9" i="4"/>
  <c r="K13" i="4"/>
  <c r="K43" i="4"/>
  <c r="L43" i="4" s="1"/>
  <c r="K47" i="4"/>
  <c r="L47" i="4" s="1"/>
  <c r="K57" i="4"/>
  <c r="L57" i="4" s="1"/>
  <c r="F84" i="4"/>
  <c r="J71" i="11"/>
  <c r="K71" i="11" s="1"/>
  <c r="E19" i="12"/>
  <c r="E20" i="12" s="1"/>
  <c r="E11" i="12"/>
  <c r="I19" i="12"/>
  <c r="I20" i="12" s="1"/>
  <c r="I11" i="12"/>
  <c r="F13" i="12"/>
  <c r="K17" i="12"/>
  <c r="L17" i="12" s="1"/>
  <c r="K16" i="12"/>
  <c r="L16" i="12" s="1"/>
  <c r="L29" i="12"/>
  <c r="B48" i="12"/>
  <c r="B30" i="12"/>
  <c r="D48" i="12"/>
  <c r="D30" i="12"/>
  <c r="H48" i="12"/>
  <c r="K48" i="12" s="1"/>
  <c r="H30" i="12"/>
  <c r="J48" i="12"/>
  <c r="J30" i="12"/>
  <c r="C31" i="12"/>
  <c r="C38" i="12" s="1"/>
  <c r="G49" i="12"/>
  <c r="G31" i="12"/>
  <c r="G38" i="12" s="1"/>
  <c r="L35" i="12"/>
  <c r="K9" i="12"/>
  <c r="L9" i="12"/>
  <c r="B18" i="12"/>
  <c r="B10" i="12"/>
  <c r="D18" i="12"/>
  <c r="D10" i="12"/>
  <c r="H18" i="12"/>
  <c r="H10" i="12"/>
  <c r="J18" i="12"/>
  <c r="J10" i="12"/>
  <c r="C19" i="12"/>
  <c r="C20" i="12" s="1"/>
  <c r="C11" i="12"/>
  <c r="G19" i="12"/>
  <c r="K10" i="12"/>
  <c r="K13" i="12"/>
  <c r="E49" i="12"/>
  <c r="E50" i="12" s="1"/>
  <c r="I49" i="12"/>
  <c r="I50" i="12" s="1"/>
  <c r="I31" i="12"/>
  <c r="I38" i="12" s="1"/>
  <c r="F34" i="12"/>
  <c r="F33" i="12"/>
  <c r="K34" i="12"/>
  <c r="K36" i="12"/>
  <c r="K43" i="12"/>
  <c r="L43" i="12" s="1"/>
  <c r="G59" i="12"/>
  <c r="G55" i="12"/>
  <c r="I59" i="12"/>
  <c r="I55" i="12"/>
  <c r="K54" i="12"/>
  <c r="L54" i="12" s="1"/>
  <c r="L59" i="12" s="1"/>
  <c r="C58" i="12"/>
  <c r="J59" i="12"/>
  <c r="F84" i="12"/>
  <c r="F70" i="4"/>
  <c r="K9" i="11"/>
  <c r="L5" i="11"/>
  <c r="L9" i="11" s="1"/>
  <c r="B18" i="11"/>
  <c r="B10" i="11"/>
  <c r="D18" i="11"/>
  <c r="D10" i="11"/>
  <c r="H18" i="11"/>
  <c r="K18" i="11" s="1"/>
  <c r="H10" i="11"/>
  <c r="J18" i="11"/>
  <c r="J10" i="11"/>
  <c r="C19" i="11"/>
  <c r="C20" i="11" s="1"/>
  <c r="C11" i="11"/>
  <c r="G19" i="11"/>
  <c r="G11" i="11"/>
  <c r="L23" i="11"/>
  <c r="L29" i="11" s="1"/>
  <c r="E49" i="11"/>
  <c r="E50" i="11" s="1"/>
  <c r="E31" i="11"/>
  <c r="E38" i="11" s="1"/>
  <c r="I49" i="11"/>
  <c r="I50" i="11" s="1"/>
  <c r="I31" i="11"/>
  <c r="I38" i="11" s="1"/>
  <c r="F33" i="11"/>
  <c r="F34" i="11" s="1"/>
  <c r="L36" i="11"/>
  <c r="E19" i="11"/>
  <c r="E20" i="11" s="1"/>
  <c r="E11" i="11"/>
  <c r="I19" i="11"/>
  <c r="I20" i="11" s="1"/>
  <c r="I11" i="11"/>
  <c r="F14" i="11"/>
  <c r="F13" i="11"/>
  <c r="L13" i="11" s="1"/>
  <c r="K14" i="11"/>
  <c r="L14" i="11" s="1"/>
  <c r="F16" i="11"/>
  <c r="K16" i="11"/>
  <c r="K29" i="11"/>
  <c r="B48" i="11"/>
  <c r="B30" i="11"/>
  <c r="D48" i="11"/>
  <c r="D30" i="11"/>
  <c r="H48" i="11"/>
  <c r="K48" i="11" s="1"/>
  <c r="H30" i="11"/>
  <c r="J48" i="11"/>
  <c r="J30" i="11"/>
  <c r="C49" i="11"/>
  <c r="C50" i="11" s="1"/>
  <c r="C31" i="11"/>
  <c r="C38" i="11" s="1"/>
  <c r="G49" i="11"/>
  <c r="G31" i="11"/>
  <c r="G38" i="11" s="1"/>
  <c r="K33" i="11"/>
  <c r="L35" i="11"/>
  <c r="L37" i="11" s="1"/>
  <c r="K47" i="11"/>
  <c r="L47" i="11" s="1"/>
  <c r="G59" i="11"/>
  <c r="G55" i="11"/>
  <c r="I59" i="11"/>
  <c r="I55" i="11"/>
  <c r="K54" i="11"/>
  <c r="L54" i="11" s="1"/>
  <c r="L59" i="11" s="1"/>
  <c r="C58" i="11"/>
  <c r="J59" i="11"/>
  <c r="F84" i="11"/>
  <c r="K16" i="10"/>
  <c r="F48" i="10"/>
  <c r="B20" i="10"/>
  <c r="F18" i="10"/>
  <c r="L18" i="10" s="1"/>
  <c r="B50" i="10"/>
  <c r="L5" i="10"/>
  <c r="L9" i="10" s="1"/>
  <c r="K13" i="10"/>
  <c r="L13" i="10" s="1"/>
  <c r="F16" i="10"/>
  <c r="L16" i="10" s="1"/>
  <c r="K17" i="10"/>
  <c r="L17" i="10" s="1"/>
  <c r="K29" i="10"/>
  <c r="L32" i="10"/>
  <c r="K33" i="10"/>
  <c r="L33" i="10" s="1"/>
  <c r="K36" i="10"/>
  <c r="L36" i="10" s="1"/>
  <c r="C10" i="10"/>
  <c r="E10" i="10"/>
  <c r="G10" i="10"/>
  <c r="I10" i="10"/>
  <c r="B11" i="10"/>
  <c r="D11" i="10"/>
  <c r="H11" i="10"/>
  <c r="J11" i="10"/>
  <c r="C30" i="10"/>
  <c r="E30" i="10"/>
  <c r="G30" i="10"/>
  <c r="I30" i="10"/>
  <c r="B31" i="10"/>
  <c r="B38" i="10" s="1"/>
  <c r="D31" i="10"/>
  <c r="D38" i="10" s="1"/>
  <c r="H31" i="10"/>
  <c r="H38" i="10" s="1"/>
  <c r="J31" i="10"/>
  <c r="J38" i="10" s="1"/>
  <c r="L35" i="10"/>
  <c r="L37" i="10" s="1"/>
  <c r="K54" i="10"/>
  <c r="L54" i="10" s="1"/>
  <c r="H55" i="10"/>
  <c r="J55" i="10"/>
  <c r="C58" i="10"/>
  <c r="E58" i="10"/>
  <c r="G58" i="10"/>
  <c r="K58" i="10" s="1"/>
  <c r="L58" i="10" s="1"/>
  <c r="B59" i="10"/>
  <c r="D59" i="10"/>
  <c r="G55" i="10"/>
  <c r="I55" i="10"/>
  <c r="K33" i="9"/>
  <c r="K34" i="9" s="1"/>
  <c r="L15" i="9"/>
  <c r="I30" i="9"/>
  <c r="I10" i="9"/>
  <c r="I11" i="9" s="1"/>
  <c r="E19" i="9"/>
  <c r="E20" i="9" s="1"/>
  <c r="E11" i="9"/>
  <c r="I19" i="9"/>
  <c r="I20" i="9" s="1"/>
  <c r="F13" i="9"/>
  <c r="K17" i="9"/>
  <c r="L17" i="9" s="1"/>
  <c r="K16" i="9"/>
  <c r="L16" i="9" s="1"/>
  <c r="L25" i="9"/>
  <c r="L29" i="9" s="1"/>
  <c r="B48" i="9"/>
  <c r="B30" i="9"/>
  <c r="D48" i="9"/>
  <c r="D30" i="9"/>
  <c r="H48" i="9"/>
  <c r="H30" i="9"/>
  <c r="J48" i="9"/>
  <c r="K48" i="9" s="1"/>
  <c r="J30" i="9"/>
  <c r="C49" i="9"/>
  <c r="C50" i="9" s="1"/>
  <c r="C31" i="9"/>
  <c r="C38" i="9" s="1"/>
  <c r="G49" i="9"/>
  <c r="G31" i="9"/>
  <c r="G38" i="9" s="1"/>
  <c r="L35" i="9"/>
  <c r="K9" i="9"/>
  <c r="L5" i="9"/>
  <c r="L9" i="9" s="1"/>
  <c r="B18" i="9"/>
  <c r="B10" i="9"/>
  <c r="D18" i="9"/>
  <c r="D10" i="9"/>
  <c r="H18" i="9"/>
  <c r="H10" i="9"/>
  <c r="J18" i="9"/>
  <c r="J10" i="9"/>
  <c r="C19" i="9"/>
  <c r="C20" i="9" s="1"/>
  <c r="C11" i="9"/>
  <c r="G19" i="9"/>
  <c r="G11" i="9"/>
  <c r="K13" i="9"/>
  <c r="E49" i="9"/>
  <c r="E50" i="9" s="1"/>
  <c r="E31" i="9"/>
  <c r="E38" i="9" s="1"/>
  <c r="I49" i="9"/>
  <c r="I50" i="9" s="1"/>
  <c r="I31" i="9"/>
  <c r="I38" i="9" s="1"/>
  <c r="F34" i="9"/>
  <c r="F33" i="9"/>
  <c r="L33" i="9" s="1"/>
  <c r="L34" i="9" s="1"/>
  <c r="K36" i="9"/>
  <c r="K43" i="9"/>
  <c r="L43" i="9" s="1"/>
  <c r="G59" i="9"/>
  <c r="G55" i="9"/>
  <c r="I59" i="9"/>
  <c r="I55" i="9"/>
  <c r="K54" i="9"/>
  <c r="L54" i="9" s="1"/>
  <c r="L59" i="9" s="1"/>
  <c r="C58" i="9"/>
  <c r="J59" i="9"/>
  <c r="F84" i="9"/>
  <c r="I30" i="8"/>
  <c r="I49" i="8" s="1"/>
  <c r="I50" i="8" s="1"/>
  <c r="F29" i="8"/>
  <c r="C30" i="8"/>
  <c r="L24" i="8"/>
  <c r="I10" i="8"/>
  <c r="G10" i="8"/>
  <c r="G19" i="8" s="1"/>
  <c r="E19" i="8"/>
  <c r="E20" i="8" s="1"/>
  <c r="E11" i="8"/>
  <c r="I19" i="8"/>
  <c r="I20" i="8" s="1"/>
  <c r="I11" i="8"/>
  <c r="F13" i="8"/>
  <c r="K16" i="8"/>
  <c r="L16" i="8" s="1"/>
  <c r="L25" i="8"/>
  <c r="B48" i="8"/>
  <c r="B30" i="8"/>
  <c r="D48" i="8"/>
  <c r="D30" i="8"/>
  <c r="H48" i="8"/>
  <c r="H30" i="8"/>
  <c r="J48" i="8"/>
  <c r="J30" i="8"/>
  <c r="C49" i="8"/>
  <c r="C50" i="8" s="1"/>
  <c r="C31" i="8"/>
  <c r="C38" i="8" s="1"/>
  <c r="G49" i="8"/>
  <c r="G31" i="8"/>
  <c r="G38" i="8" s="1"/>
  <c r="L35" i="8"/>
  <c r="K9" i="8"/>
  <c r="L5" i="8"/>
  <c r="L9" i="8" s="1"/>
  <c r="B18" i="8"/>
  <c r="B10" i="8"/>
  <c r="D18" i="8"/>
  <c r="D10" i="8"/>
  <c r="H18" i="8"/>
  <c r="H10" i="8"/>
  <c r="J18" i="8"/>
  <c r="J10" i="8"/>
  <c r="C11" i="8"/>
  <c r="G11" i="8"/>
  <c r="K13" i="8"/>
  <c r="E49" i="8"/>
  <c r="E50" i="8" s="1"/>
  <c r="E31" i="8"/>
  <c r="E38" i="8" s="1"/>
  <c r="F34" i="8"/>
  <c r="F33" i="8"/>
  <c r="L33" i="8" s="1"/>
  <c r="L34" i="8" s="1"/>
  <c r="K34" i="8"/>
  <c r="K36" i="8"/>
  <c r="K43" i="8"/>
  <c r="L43" i="8" s="1"/>
  <c r="G59" i="8"/>
  <c r="G55" i="8"/>
  <c r="I59" i="8"/>
  <c r="I55" i="8"/>
  <c r="K54" i="8"/>
  <c r="L54" i="8" s="1"/>
  <c r="L59" i="8" s="1"/>
  <c r="C58" i="8"/>
  <c r="J59" i="8"/>
  <c r="F84" i="8"/>
  <c r="F17" i="7"/>
  <c r="L5" i="7"/>
  <c r="L9" i="7" s="1"/>
  <c r="I18" i="7"/>
  <c r="I10" i="7"/>
  <c r="B10" i="7"/>
  <c r="D10" i="7"/>
  <c r="G10" i="7"/>
  <c r="C49" i="7"/>
  <c r="C31" i="7"/>
  <c r="C38" i="7" s="1"/>
  <c r="E49" i="7"/>
  <c r="E31" i="7"/>
  <c r="E38" i="7" s="1"/>
  <c r="F18" i="7"/>
  <c r="H18" i="7"/>
  <c r="H10" i="7"/>
  <c r="J18" i="7"/>
  <c r="J10" i="7"/>
  <c r="C10" i="7"/>
  <c r="E10" i="7"/>
  <c r="G49" i="7"/>
  <c r="G31" i="7"/>
  <c r="G38" i="7" s="1"/>
  <c r="I49" i="7"/>
  <c r="I31" i="7"/>
  <c r="I38" i="7" s="1"/>
  <c r="L12" i="7"/>
  <c r="K13" i="7"/>
  <c r="L13" i="7" s="1"/>
  <c r="B14" i="7"/>
  <c r="F14" i="7" s="1"/>
  <c r="F16" i="7"/>
  <c r="L16" i="7" s="1"/>
  <c r="G17" i="7"/>
  <c r="K17" i="7"/>
  <c r="K29" i="7"/>
  <c r="B30" i="7"/>
  <c r="D30" i="7"/>
  <c r="H30" i="7"/>
  <c r="J30" i="7"/>
  <c r="L32" i="7"/>
  <c r="L34" i="7" s="1"/>
  <c r="L35" i="7"/>
  <c r="L37" i="7" s="1"/>
  <c r="C48" i="7"/>
  <c r="F48" i="7" s="1"/>
  <c r="E48" i="7"/>
  <c r="G48" i="7"/>
  <c r="I48" i="7"/>
  <c r="K59" i="7"/>
  <c r="J69" i="7" s="1"/>
  <c r="K69" i="7" s="1"/>
  <c r="L69" i="7" s="1"/>
  <c r="K54" i="7"/>
  <c r="L54" i="7" s="1"/>
  <c r="L59" i="7" s="1"/>
  <c r="H55" i="7"/>
  <c r="J55" i="7"/>
  <c r="C58" i="7"/>
  <c r="E58" i="7"/>
  <c r="G58" i="7"/>
  <c r="K58" i="7" s="1"/>
  <c r="L58" i="7" s="1"/>
  <c r="B59" i="7"/>
  <c r="D59" i="7"/>
  <c r="G55" i="7"/>
  <c r="I55" i="7"/>
  <c r="L23" i="6"/>
  <c r="I30" i="6"/>
  <c r="I31" i="6" s="1"/>
  <c r="I38" i="6" s="1"/>
  <c r="F17" i="6"/>
  <c r="L15" i="6"/>
  <c r="D20" i="6"/>
  <c r="K18" i="6"/>
  <c r="J10" i="6"/>
  <c r="J19" i="6" s="1"/>
  <c r="J20" i="6" s="1"/>
  <c r="B20" i="6"/>
  <c r="F14" i="6"/>
  <c r="F18" i="6"/>
  <c r="L18" i="6" s="1"/>
  <c r="L5" i="6"/>
  <c r="L9" i="6" s="1"/>
  <c r="K13" i="6"/>
  <c r="L13" i="6" s="1"/>
  <c r="F16" i="6"/>
  <c r="L16" i="6" s="1"/>
  <c r="K17" i="6"/>
  <c r="L25" i="6"/>
  <c r="L29" i="6" s="1"/>
  <c r="B49" i="6"/>
  <c r="F30" i="6"/>
  <c r="F31" i="6" s="1"/>
  <c r="F38" i="6" s="1"/>
  <c r="K30" i="6"/>
  <c r="D31" i="6"/>
  <c r="D38" i="6" s="1"/>
  <c r="H31" i="6"/>
  <c r="H38" i="6" s="1"/>
  <c r="K34" i="6"/>
  <c r="L32" i="6"/>
  <c r="L34" i="6" s="1"/>
  <c r="K37" i="6"/>
  <c r="L35" i="6"/>
  <c r="L37" i="6" s="1"/>
  <c r="B48" i="6"/>
  <c r="J48" i="6"/>
  <c r="J50" i="6" s="1"/>
  <c r="C49" i="6"/>
  <c r="C50" i="6" s="1"/>
  <c r="G49" i="6"/>
  <c r="E59" i="6"/>
  <c r="E58" i="6"/>
  <c r="H58" i="6"/>
  <c r="H59" i="6"/>
  <c r="C10" i="6"/>
  <c r="E10" i="6"/>
  <c r="G10" i="6"/>
  <c r="I10" i="6"/>
  <c r="B11" i="6"/>
  <c r="D11" i="6"/>
  <c r="H11" i="6"/>
  <c r="J11" i="6"/>
  <c r="B31" i="6"/>
  <c r="B38" i="6" s="1"/>
  <c r="J31" i="6"/>
  <c r="J38" i="6" s="1"/>
  <c r="D48" i="6"/>
  <c r="D50" i="6" s="1"/>
  <c r="H48" i="6"/>
  <c r="H50" i="6" s="1"/>
  <c r="E49" i="6"/>
  <c r="E50" i="6" s="1"/>
  <c r="I49" i="6"/>
  <c r="I50" i="6" s="1"/>
  <c r="G59" i="6"/>
  <c r="G55" i="6"/>
  <c r="I59" i="6"/>
  <c r="I55" i="6"/>
  <c r="K54" i="6"/>
  <c r="L54" i="6" s="1"/>
  <c r="C58" i="6"/>
  <c r="K58" i="6"/>
  <c r="L58" i="6" s="1"/>
  <c r="B59" i="6"/>
  <c r="J59" i="6"/>
  <c r="F70" i="6"/>
  <c r="K57" i="6"/>
  <c r="L57" i="6" s="1"/>
  <c r="F84" i="5"/>
  <c r="C30" i="5"/>
  <c r="C31" i="5" s="1"/>
  <c r="C38" i="5" s="1"/>
  <c r="I30" i="5"/>
  <c r="I49" i="5" s="1"/>
  <c r="I50" i="5" s="1"/>
  <c r="K18" i="5"/>
  <c r="I10" i="5"/>
  <c r="I19" i="5" s="1"/>
  <c r="I20" i="5" s="1"/>
  <c r="G20" i="5"/>
  <c r="B49" i="5"/>
  <c r="F30" i="5"/>
  <c r="F31" i="5" s="1"/>
  <c r="F38" i="5" s="1"/>
  <c r="B31" i="5"/>
  <c r="B38" i="5" s="1"/>
  <c r="D49" i="5"/>
  <c r="D31" i="5"/>
  <c r="D38" i="5" s="1"/>
  <c r="H49" i="5"/>
  <c r="H31" i="5"/>
  <c r="H38" i="5" s="1"/>
  <c r="J49" i="5"/>
  <c r="J31" i="5"/>
  <c r="J38" i="5" s="1"/>
  <c r="F13" i="5"/>
  <c r="L13" i="5" s="1"/>
  <c r="K14" i="5"/>
  <c r="L14" i="5" s="1"/>
  <c r="K16" i="5"/>
  <c r="L23" i="5"/>
  <c r="L29" i="5" s="1"/>
  <c r="B48" i="5"/>
  <c r="D48" i="5"/>
  <c r="H48" i="5"/>
  <c r="K48" i="5" s="1"/>
  <c r="J48" i="5"/>
  <c r="C49" i="5"/>
  <c r="C50" i="5" s="1"/>
  <c r="E49" i="5"/>
  <c r="E50" i="5" s="1"/>
  <c r="G49" i="5"/>
  <c r="L5" i="5"/>
  <c r="L9" i="5" s="1"/>
  <c r="B10" i="5"/>
  <c r="D10" i="5"/>
  <c r="H10" i="5"/>
  <c r="J10" i="5"/>
  <c r="E11" i="5"/>
  <c r="G11" i="5"/>
  <c r="I11" i="5"/>
  <c r="L32" i="5"/>
  <c r="L34" i="5" s="1"/>
  <c r="L35" i="5"/>
  <c r="L37" i="5" s="1"/>
  <c r="K54" i="5"/>
  <c r="L54" i="5" s="1"/>
  <c r="L59" i="5" s="1"/>
  <c r="H55" i="5"/>
  <c r="J55" i="5"/>
  <c r="C58" i="5"/>
  <c r="E58" i="5"/>
  <c r="G58" i="5"/>
  <c r="K58" i="5" s="1"/>
  <c r="L58" i="5" s="1"/>
  <c r="B59" i="5"/>
  <c r="D59" i="5"/>
  <c r="G55" i="5"/>
  <c r="I55" i="5"/>
  <c r="F16" i="4"/>
  <c r="B18" i="4"/>
  <c r="B10" i="4"/>
  <c r="D18" i="4"/>
  <c r="D10" i="4"/>
  <c r="H18" i="4"/>
  <c r="H10" i="4"/>
  <c r="J18" i="4"/>
  <c r="J10" i="4"/>
  <c r="H49" i="4"/>
  <c r="H31" i="4"/>
  <c r="H38" i="4" s="1"/>
  <c r="J49" i="4"/>
  <c r="J31" i="4"/>
  <c r="J38" i="4" s="1"/>
  <c r="L5" i="4"/>
  <c r="L9" i="4" s="1"/>
  <c r="C18" i="4"/>
  <c r="C10" i="4"/>
  <c r="E18" i="4"/>
  <c r="E10" i="4"/>
  <c r="G18" i="4"/>
  <c r="G10" i="4"/>
  <c r="I18" i="4"/>
  <c r="I10" i="4"/>
  <c r="F14" i="4"/>
  <c r="B49" i="4"/>
  <c r="B31" i="4"/>
  <c r="B38" i="4" s="1"/>
  <c r="D49" i="4"/>
  <c r="D31" i="4"/>
  <c r="D38" i="4" s="1"/>
  <c r="F13" i="4"/>
  <c r="L13" i="4" s="1"/>
  <c r="G14" i="4"/>
  <c r="K14" i="4"/>
  <c r="L14" i="4" s="1"/>
  <c r="L15" i="4"/>
  <c r="K16" i="4"/>
  <c r="B17" i="4"/>
  <c r="F17" i="4" s="1"/>
  <c r="L23" i="4"/>
  <c r="L29" i="4" s="1"/>
  <c r="C30" i="4"/>
  <c r="E30" i="4"/>
  <c r="G30" i="4"/>
  <c r="I30" i="4"/>
  <c r="B48" i="4"/>
  <c r="D48" i="4"/>
  <c r="H48" i="4"/>
  <c r="J48" i="4"/>
  <c r="L32" i="4"/>
  <c r="L34" i="4" s="1"/>
  <c r="L35" i="4"/>
  <c r="L37" i="4" s="1"/>
  <c r="K59" i="4"/>
  <c r="J69" i="4" s="1"/>
  <c r="K69" i="4" s="1"/>
  <c r="K54" i="4"/>
  <c r="L54" i="4" s="1"/>
  <c r="L59" i="4" s="1"/>
  <c r="H55" i="4"/>
  <c r="J55" i="4"/>
  <c r="C58" i="4"/>
  <c r="E58" i="4"/>
  <c r="G58" i="4"/>
  <c r="K58" i="4" s="1"/>
  <c r="L58" i="4" s="1"/>
  <c r="B59" i="4"/>
  <c r="D59" i="4"/>
  <c r="G55" i="4"/>
  <c r="K55" i="4" s="1"/>
  <c r="L55" i="4" s="1"/>
  <c r="I55" i="4"/>
  <c r="E90" i="3"/>
  <c r="G87" i="3"/>
  <c r="G89" i="3" s="1"/>
  <c r="K84" i="3"/>
  <c r="J84" i="3"/>
  <c r="I84" i="3"/>
  <c r="E84" i="3"/>
  <c r="D84" i="3"/>
  <c r="C84" i="3"/>
  <c r="B84" i="3"/>
  <c r="F84" i="3" s="1"/>
  <c r="L83" i="3"/>
  <c r="F83" i="3"/>
  <c r="L82" i="3"/>
  <c r="F82" i="3"/>
  <c r="L81" i="3"/>
  <c r="F81" i="3"/>
  <c r="L80" i="3"/>
  <c r="L84" i="3" s="1"/>
  <c r="G80" i="3"/>
  <c r="G84" i="3" s="1"/>
  <c r="F80" i="3"/>
  <c r="E78" i="3"/>
  <c r="L71" i="3"/>
  <c r="K70" i="3"/>
  <c r="E70" i="3"/>
  <c r="D70" i="3"/>
  <c r="C70" i="3"/>
  <c r="F69" i="3"/>
  <c r="F68" i="3"/>
  <c r="F67" i="3"/>
  <c r="F59" i="3"/>
  <c r="I69" i="3" s="1"/>
  <c r="I58" i="3"/>
  <c r="F58" i="3"/>
  <c r="J57" i="3"/>
  <c r="J58" i="3" s="1"/>
  <c r="I57" i="3"/>
  <c r="H57" i="3"/>
  <c r="G57" i="3"/>
  <c r="G58" i="3" s="1"/>
  <c r="E57" i="3"/>
  <c r="D57" i="3"/>
  <c r="D58" i="3" s="1"/>
  <c r="C57" i="3"/>
  <c r="B57" i="3"/>
  <c r="B58" i="3" s="1"/>
  <c r="K56" i="3"/>
  <c r="L56" i="3" s="1"/>
  <c r="H55" i="3"/>
  <c r="J54" i="3"/>
  <c r="J59" i="3" s="1"/>
  <c r="I54" i="3"/>
  <c r="H54" i="3"/>
  <c r="H59" i="3" s="1"/>
  <c r="G54" i="3"/>
  <c r="E54" i="3"/>
  <c r="E55" i="3" s="1"/>
  <c r="D54" i="3"/>
  <c r="D59" i="3" s="1"/>
  <c r="C54" i="3"/>
  <c r="C55" i="3" s="1"/>
  <c r="B54" i="3"/>
  <c r="B55" i="3" s="1"/>
  <c r="K53" i="3"/>
  <c r="F53" i="3"/>
  <c r="F55" i="3" s="1"/>
  <c r="J47" i="3"/>
  <c r="I47" i="3"/>
  <c r="H47" i="3"/>
  <c r="G47" i="3"/>
  <c r="K47" i="3" s="1"/>
  <c r="L47" i="3" s="1"/>
  <c r="E47" i="3"/>
  <c r="D47" i="3"/>
  <c r="C47" i="3"/>
  <c r="B47" i="3"/>
  <c r="K46" i="3"/>
  <c r="L46" i="3" s="1"/>
  <c r="K45" i="3"/>
  <c r="L45" i="3" s="1"/>
  <c r="J43" i="3"/>
  <c r="I43" i="3"/>
  <c r="H43" i="3"/>
  <c r="G43" i="3"/>
  <c r="K43" i="3" s="1"/>
  <c r="L43" i="3" s="1"/>
  <c r="E43" i="3"/>
  <c r="D43" i="3"/>
  <c r="C43" i="3"/>
  <c r="B43" i="3"/>
  <c r="K42" i="3"/>
  <c r="L42" i="3" s="1"/>
  <c r="K41" i="3"/>
  <c r="L41" i="3" s="1"/>
  <c r="J37" i="3"/>
  <c r="I37" i="3"/>
  <c r="H37" i="3"/>
  <c r="G37" i="3"/>
  <c r="E37" i="3"/>
  <c r="D37" i="3"/>
  <c r="C37" i="3"/>
  <c r="B37" i="3"/>
  <c r="K35" i="3"/>
  <c r="F35" i="3"/>
  <c r="F37" i="3" s="1"/>
  <c r="J34" i="3"/>
  <c r="I34" i="3"/>
  <c r="H34" i="3"/>
  <c r="G34" i="3"/>
  <c r="E34" i="3"/>
  <c r="D34" i="3"/>
  <c r="C34" i="3"/>
  <c r="B34" i="3"/>
  <c r="K32" i="3"/>
  <c r="F32" i="3"/>
  <c r="F34" i="3" s="1"/>
  <c r="J29" i="3"/>
  <c r="J30" i="3" s="1"/>
  <c r="J49" i="3" s="1"/>
  <c r="I29" i="3"/>
  <c r="I48" i="3" s="1"/>
  <c r="H29" i="3"/>
  <c r="H30" i="3" s="1"/>
  <c r="H49" i="3" s="1"/>
  <c r="G29" i="3"/>
  <c r="G48" i="3" s="1"/>
  <c r="E29" i="3"/>
  <c r="E48" i="3" s="1"/>
  <c r="D29" i="3"/>
  <c r="D30" i="3" s="1"/>
  <c r="D49" i="3" s="1"/>
  <c r="C29" i="3"/>
  <c r="C48" i="3" s="1"/>
  <c r="B29" i="3"/>
  <c r="B30" i="3" s="1"/>
  <c r="K28" i="3"/>
  <c r="L28" i="3" s="1"/>
  <c r="F28" i="3"/>
  <c r="K27" i="3"/>
  <c r="F27" i="3"/>
  <c r="K26" i="3"/>
  <c r="L26" i="3" s="1"/>
  <c r="F26" i="3"/>
  <c r="K25" i="3"/>
  <c r="F25" i="3"/>
  <c r="K24" i="3"/>
  <c r="L24" i="3" s="1"/>
  <c r="F24" i="3"/>
  <c r="K23" i="3"/>
  <c r="K29" i="3" s="1"/>
  <c r="F23" i="3"/>
  <c r="J16" i="3"/>
  <c r="J17" i="3" s="1"/>
  <c r="I16" i="3"/>
  <c r="I17" i="3" s="1"/>
  <c r="H16" i="3"/>
  <c r="H17" i="3" s="1"/>
  <c r="G16" i="3"/>
  <c r="G17" i="3" s="1"/>
  <c r="E16" i="3"/>
  <c r="E17" i="3" s="1"/>
  <c r="D16" i="3"/>
  <c r="D17" i="3" s="1"/>
  <c r="C16" i="3"/>
  <c r="C17" i="3" s="1"/>
  <c r="B16" i="3"/>
  <c r="B17" i="3" s="1"/>
  <c r="K15" i="3"/>
  <c r="F15" i="3"/>
  <c r="I14" i="3"/>
  <c r="J13" i="3"/>
  <c r="J14" i="3" s="1"/>
  <c r="I13" i="3"/>
  <c r="H13" i="3"/>
  <c r="H14" i="3" s="1"/>
  <c r="G13" i="3"/>
  <c r="E13" i="3"/>
  <c r="E14" i="3" s="1"/>
  <c r="D13" i="3"/>
  <c r="D14" i="3" s="1"/>
  <c r="C13" i="3"/>
  <c r="C14" i="3" s="1"/>
  <c r="B13" i="3"/>
  <c r="B14" i="3" s="1"/>
  <c r="K12" i="3"/>
  <c r="L12" i="3" s="1"/>
  <c r="F12" i="3"/>
  <c r="J9" i="3"/>
  <c r="J18" i="3" s="1"/>
  <c r="I9" i="3"/>
  <c r="I18" i="3" s="1"/>
  <c r="H9" i="3"/>
  <c r="H18" i="3" s="1"/>
  <c r="G9" i="3"/>
  <c r="G10" i="3" s="1"/>
  <c r="G19" i="3" s="1"/>
  <c r="E9" i="3"/>
  <c r="E18" i="3" s="1"/>
  <c r="D9" i="3"/>
  <c r="D18" i="3" s="1"/>
  <c r="C9" i="3"/>
  <c r="C18" i="3" s="1"/>
  <c r="B9" i="3"/>
  <c r="B18" i="3" s="1"/>
  <c r="K8" i="3"/>
  <c r="L8" i="3" s="1"/>
  <c r="K7" i="3"/>
  <c r="L7" i="3" s="1"/>
  <c r="K6" i="3"/>
  <c r="L6" i="3" s="1"/>
  <c r="K5" i="3"/>
  <c r="K9" i="3" s="1"/>
  <c r="F5" i="3"/>
  <c r="F9" i="3" s="1"/>
  <c r="K18" i="12" l="1"/>
  <c r="L33" i="12"/>
  <c r="L34" i="12" s="1"/>
  <c r="K69" i="10"/>
  <c r="L69" i="10" s="1"/>
  <c r="K37" i="10"/>
  <c r="H50" i="10"/>
  <c r="L59" i="10"/>
  <c r="K17" i="8"/>
  <c r="L17" i="8" s="1"/>
  <c r="K69" i="5"/>
  <c r="L69" i="5"/>
  <c r="C11" i="5"/>
  <c r="K30" i="5"/>
  <c r="L30" i="5" s="1"/>
  <c r="L16" i="5"/>
  <c r="L18" i="5"/>
  <c r="F18" i="5"/>
  <c r="C10" i="3"/>
  <c r="C19" i="3" s="1"/>
  <c r="C20" i="3" s="1"/>
  <c r="G18" i="3"/>
  <c r="L53" i="3"/>
  <c r="J55" i="3"/>
  <c r="F14" i="3"/>
  <c r="K13" i="3"/>
  <c r="G14" i="3"/>
  <c r="L27" i="3"/>
  <c r="E30" i="3"/>
  <c r="E31" i="3" s="1"/>
  <c r="E38" i="3" s="1"/>
  <c r="I55" i="3"/>
  <c r="I59" i="3"/>
  <c r="D55" i="3"/>
  <c r="C59" i="3"/>
  <c r="L71" i="11"/>
  <c r="K55" i="12"/>
  <c r="L55" i="12" s="1"/>
  <c r="K11" i="12"/>
  <c r="G20" i="12"/>
  <c r="F18" i="12"/>
  <c r="J49" i="12"/>
  <c r="J50" i="12" s="1"/>
  <c r="J31" i="12"/>
  <c r="J38" i="12" s="1"/>
  <c r="H49" i="12"/>
  <c r="H50" i="12" s="1"/>
  <c r="H31" i="12"/>
  <c r="H38" i="12" s="1"/>
  <c r="D49" i="12"/>
  <c r="D50" i="12" s="1"/>
  <c r="D31" i="12"/>
  <c r="D38" i="12" s="1"/>
  <c r="F30" i="12"/>
  <c r="F31" i="12" s="1"/>
  <c r="F38" i="12" s="1"/>
  <c r="B31" i="12"/>
  <c r="B38" i="12" s="1"/>
  <c r="B49" i="12"/>
  <c r="K59" i="12"/>
  <c r="J69" i="12" s="1"/>
  <c r="L36" i="12"/>
  <c r="L37" i="12" s="1"/>
  <c r="K37" i="12"/>
  <c r="L13" i="12"/>
  <c r="K14" i="12"/>
  <c r="L14" i="12" s="1"/>
  <c r="J19" i="12"/>
  <c r="J20" i="12" s="1"/>
  <c r="J11" i="12"/>
  <c r="H19" i="12"/>
  <c r="H20" i="12" s="1"/>
  <c r="H11" i="12"/>
  <c r="D19" i="12"/>
  <c r="D20" i="12" s="1"/>
  <c r="D11" i="12"/>
  <c r="F10" i="12"/>
  <c r="F11" i="12" s="1"/>
  <c r="B19" i="12"/>
  <c r="B11" i="12"/>
  <c r="K30" i="12"/>
  <c r="G50" i="12"/>
  <c r="F48" i="12"/>
  <c r="L48" i="12" s="1"/>
  <c r="K59" i="11"/>
  <c r="J69" i="11" s="1"/>
  <c r="J49" i="11"/>
  <c r="J50" i="11" s="1"/>
  <c r="J31" i="11"/>
  <c r="J38" i="11" s="1"/>
  <c r="H31" i="11"/>
  <c r="H38" i="11" s="1"/>
  <c r="H49" i="11"/>
  <c r="H50" i="11" s="1"/>
  <c r="D31" i="11"/>
  <c r="D38" i="11" s="1"/>
  <c r="D49" i="11"/>
  <c r="D50" i="11" s="1"/>
  <c r="F30" i="11"/>
  <c r="F31" i="11" s="1"/>
  <c r="F38" i="11" s="1"/>
  <c r="B49" i="11"/>
  <c r="B31" i="11"/>
  <c r="B38" i="11" s="1"/>
  <c r="J19" i="11"/>
  <c r="J20" i="11" s="1"/>
  <c r="J11" i="11"/>
  <c r="H19" i="11"/>
  <c r="H20" i="11" s="1"/>
  <c r="H11" i="11"/>
  <c r="D19" i="11"/>
  <c r="D20" i="11" s="1"/>
  <c r="D11" i="11"/>
  <c r="F10" i="11"/>
  <c r="F11" i="11" s="1"/>
  <c r="B19" i="11"/>
  <c r="B11" i="11"/>
  <c r="K55" i="11"/>
  <c r="L55" i="11" s="1"/>
  <c r="L33" i="11"/>
  <c r="L34" i="11" s="1"/>
  <c r="K34" i="11"/>
  <c r="K30" i="11"/>
  <c r="G50" i="11"/>
  <c r="K49" i="11"/>
  <c r="F48" i="11"/>
  <c r="L48" i="11" s="1"/>
  <c r="L16" i="11"/>
  <c r="K17" i="11"/>
  <c r="L17" i="11" s="1"/>
  <c r="K10" i="11"/>
  <c r="G20" i="11"/>
  <c r="K20" i="11" s="1"/>
  <c r="F18" i="11"/>
  <c r="L18" i="11" s="1"/>
  <c r="I49" i="10"/>
  <c r="I50" i="10" s="1"/>
  <c r="I31" i="10"/>
  <c r="I38" i="10" s="1"/>
  <c r="E49" i="10"/>
  <c r="E50" i="10" s="1"/>
  <c r="E31" i="10"/>
  <c r="E38" i="10" s="1"/>
  <c r="I19" i="10"/>
  <c r="I20" i="10" s="1"/>
  <c r="I11" i="10"/>
  <c r="E19" i="10"/>
  <c r="E20" i="10" s="1"/>
  <c r="E11" i="10"/>
  <c r="F30" i="10"/>
  <c r="F31" i="10" s="1"/>
  <c r="F38" i="10" s="1"/>
  <c r="K14" i="10"/>
  <c r="L14" i="10" s="1"/>
  <c r="K55" i="10"/>
  <c r="L55" i="10" s="1"/>
  <c r="K30" i="10"/>
  <c r="G49" i="10"/>
  <c r="G31" i="10"/>
  <c r="G38" i="10" s="1"/>
  <c r="C49" i="10"/>
  <c r="C31" i="10"/>
  <c r="C38" i="10" s="1"/>
  <c r="K10" i="10"/>
  <c r="G19" i="10"/>
  <c r="G11" i="10"/>
  <c r="C19" i="10"/>
  <c r="C11" i="10"/>
  <c r="L34" i="10"/>
  <c r="F10" i="10"/>
  <c r="F11" i="10" s="1"/>
  <c r="K34" i="10"/>
  <c r="K10" i="9"/>
  <c r="K11" i="9" s="1"/>
  <c r="K18" i="9"/>
  <c r="K55" i="9"/>
  <c r="L55" i="9" s="1"/>
  <c r="G20" i="9"/>
  <c r="F18" i="9"/>
  <c r="J49" i="9"/>
  <c r="J50" i="9" s="1"/>
  <c r="J31" i="9"/>
  <c r="J38" i="9" s="1"/>
  <c r="H49" i="9"/>
  <c r="H50" i="9" s="1"/>
  <c r="H31" i="9"/>
  <c r="H38" i="9" s="1"/>
  <c r="D49" i="9"/>
  <c r="D50" i="9" s="1"/>
  <c r="D31" i="9"/>
  <c r="D38" i="9" s="1"/>
  <c r="F30" i="9"/>
  <c r="F31" i="9" s="1"/>
  <c r="F38" i="9" s="1"/>
  <c r="B31" i="9"/>
  <c r="B38" i="9" s="1"/>
  <c r="B49" i="9"/>
  <c r="K59" i="9"/>
  <c r="J69" i="9" s="1"/>
  <c r="L36" i="9"/>
  <c r="L37" i="9" s="1"/>
  <c r="K37" i="9"/>
  <c r="L13" i="9"/>
  <c r="K14" i="9"/>
  <c r="L14" i="9" s="1"/>
  <c r="J19" i="9"/>
  <c r="J20" i="9" s="1"/>
  <c r="J11" i="9"/>
  <c r="H19" i="9"/>
  <c r="H20" i="9" s="1"/>
  <c r="H11" i="9"/>
  <c r="D19" i="9"/>
  <c r="D20" i="9" s="1"/>
  <c r="D11" i="9"/>
  <c r="F10" i="9"/>
  <c r="F11" i="9" s="1"/>
  <c r="B19" i="9"/>
  <c r="B11" i="9"/>
  <c r="K30" i="9"/>
  <c r="G50" i="9"/>
  <c r="K49" i="9"/>
  <c r="F48" i="9"/>
  <c r="L48" i="9" s="1"/>
  <c r="I31" i="8"/>
  <c r="I38" i="8" s="1"/>
  <c r="L29" i="8"/>
  <c r="K10" i="8"/>
  <c r="K11" i="8" s="1"/>
  <c r="K18" i="8"/>
  <c r="K55" i="8"/>
  <c r="L55" i="8" s="1"/>
  <c r="G20" i="8"/>
  <c r="F18" i="8"/>
  <c r="J49" i="8"/>
  <c r="J50" i="8" s="1"/>
  <c r="J31" i="8"/>
  <c r="J38" i="8" s="1"/>
  <c r="H49" i="8"/>
  <c r="H50" i="8" s="1"/>
  <c r="H31" i="8"/>
  <c r="H38" i="8" s="1"/>
  <c r="D49" i="8"/>
  <c r="D50" i="8" s="1"/>
  <c r="D31" i="8"/>
  <c r="D38" i="8" s="1"/>
  <c r="F30" i="8"/>
  <c r="F31" i="8" s="1"/>
  <c r="F38" i="8" s="1"/>
  <c r="B31" i="8"/>
  <c r="B38" i="8" s="1"/>
  <c r="B49" i="8"/>
  <c r="K59" i="8"/>
  <c r="J69" i="8" s="1"/>
  <c r="L36" i="8"/>
  <c r="L37" i="8" s="1"/>
  <c r="K37" i="8"/>
  <c r="L13" i="8"/>
  <c r="K14" i="8"/>
  <c r="L14" i="8" s="1"/>
  <c r="J19" i="8"/>
  <c r="J20" i="8" s="1"/>
  <c r="J11" i="8"/>
  <c r="H19" i="8"/>
  <c r="H20" i="8" s="1"/>
  <c r="H11" i="8"/>
  <c r="D19" i="8"/>
  <c r="D20" i="8" s="1"/>
  <c r="D11" i="8"/>
  <c r="F10" i="8"/>
  <c r="F11" i="8" s="1"/>
  <c r="B19" i="8"/>
  <c r="B11" i="8"/>
  <c r="K30" i="8"/>
  <c r="G50" i="8"/>
  <c r="F48" i="8"/>
  <c r="L48" i="8" s="1"/>
  <c r="L17" i="7"/>
  <c r="K18" i="7"/>
  <c r="L18" i="7" s="1"/>
  <c r="K48" i="7"/>
  <c r="L48" i="7" s="1"/>
  <c r="H31" i="7"/>
  <c r="H38" i="7" s="1"/>
  <c r="H49" i="7"/>
  <c r="H50" i="7" s="1"/>
  <c r="C19" i="7"/>
  <c r="C20" i="7" s="1"/>
  <c r="C11" i="7"/>
  <c r="K14" i="7"/>
  <c r="L14" i="7" s="1"/>
  <c r="D19" i="7"/>
  <c r="D20" i="7" s="1"/>
  <c r="D11" i="7"/>
  <c r="I19" i="7"/>
  <c r="I20" i="7" s="1"/>
  <c r="I11" i="7"/>
  <c r="B31" i="7"/>
  <c r="B38" i="7" s="1"/>
  <c r="B49" i="7"/>
  <c r="F30" i="7"/>
  <c r="F31" i="7" s="1"/>
  <c r="F38" i="7" s="1"/>
  <c r="G50" i="7"/>
  <c r="K55" i="7"/>
  <c r="L55" i="7" s="1"/>
  <c r="J49" i="7"/>
  <c r="J50" i="7" s="1"/>
  <c r="J31" i="7"/>
  <c r="J38" i="7" s="1"/>
  <c r="D31" i="7"/>
  <c r="D38" i="7" s="1"/>
  <c r="D49" i="7"/>
  <c r="D50" i="7" s="1"/>
  <c r="I50" i="7"/>
  <c r="K30" i="7"/>
  <c r="E19" i="7"/>
  <c r="E20" i="7" s="1"/>
  <c r="E11" i="7"/>
  <c r="J19" i="7"/>
  <c r="J20" i="7" s="1"/>
  <c r="J11" i="7"/>
  <c r="H19" i="7"/>
  <c r="H20" i="7" s="1"/>
  <c r="H11" i="7"/>
  <c r="E50" i="7"/>
  <c r="C50" i="7"/>
  <c r="K10" i="7"/>
  <c r="G19" i="7"/>
  <c r="G11" i="7"/>
  <c r="B19" i="7"/>
  <c r="B11" i="7"/>
  <c r="F10" i="7"/>
  <c r="F11" i="7" s="1"/>
  <c r="L17" i="6"/>
  <c r="K55" i="6"/>
  <c r="L55" i="6" s="1"/>
  <c r="K48" i="6"/>
  <c r="K10" i="6"/>
  <c r="G19" i="6"/>
  <c r="G11" i="6"/>
  <c r="C19" i="6"/>
  <c r="C11" i="6"/>
  <c r="G50" i="6"/>
  <c r="K50" i="6" s="1"/>
  <c r="L50" i="6" s="1"/>
  <c r="K49" i="6"/>
  <c r="K31" i="6"/>
  <c r="L30" i="6"/>
  <c r="F49" i="6"/>
  <c r="C62" i="6" s="1"/>
  <c r="B50" i="6"/>
  <c r="F50" i="6" s="1"/>
  <c r="K14" i="6"/>
  <c r="L14" i="6" s="1"/>
  <c r="L59" i="6"/>
  <c r="K59" i="6"/>
  <c r="J69" i="6" s="1"/>
  <c r="K69" i="6" s="1"/>
  <c r="I19" i="6"/>
  <c r="I20" i="6" s="1"/>
  <c r="I11" i="6"/>
  <c r="E19" i="6"/>
  <c r="E20" i="6" s="1"/>
  <c r="E11" i="6"/>
  <c r="F48" i="6"/>
  <c r="F10" i="6"/>
  <c r="F11" i="6" s="1"/>
  <c r="I31" i="5"/>
  <c r="I38" i="5" s="1"/>
  <c r="F48" i="5"/>
  <c r="L48" i="5" s="1"/>
  <c r="J19" i="5"/>
  <c r="J20" i="5" s="1"/>
  <c r="J11" i="5"/>
  <c r="D19" i="5"/>
  <c r="D20" i="5" s="1"/>
  <c r="D11" i="5"/>
  <c r="G50" i="5"/>
  <c r="K49" i="5"/>
  <c r="K17" i="5"/>
  <c r="L17" i="5" s="1"/>
  <c r="B50" i="5"/>
  <c r="F49" i="5"/>
  <c r="C62" i="5" s="1"/>
  <c r="K55" i="5"/>
  <c r="L55" i="5" s="1"/>
  <c r="H19" i="5"/>
  <c r="H11" i="5"/>
  <c r="F10" i="5"/>
  <c r="F11" i="5" s="1"/>
  <c r="B19" i="5"/>
  <c r="B11" i="5"/>
  <c r="K31" i="5"/>
  <c r="K10" i="5"/>
  <c r="J50" i="5"/>
  <c r="H50" i="5"/>
  <c r="D50" i="5"/>
  <c r="K48" i="4"/>
  <c r="L16" i="4"/>
  <c r="L69" i="4"/>
  <c r="F48" i="4"/>
  <c r="G31" i="4"/>
  <c r="G38" i="4" s="1"/>
  <c r="G49" i="4"/>
  <c r="K30" i="4"/>
  <c r="C31" i="4"/>
  <c r="C38" i="4" s="1"/>
  <c r="C49" i="4"/>
  <c r="C50" i="4" s="1"/>
  <c r="D50" i="4"/>
  <c r="F30" i="4"/>
  <c r="F31" i="4" s="1"/>
  <c r="F38" i="4" s="1"/>
  <c r="I19" i="4"/>
  <c r="I20" i="4" s="1"/>
  <c r="I11" i="4"/>
  <c r="G19" i="4"/>
  <c r="G11" i="4"/>
  <c r="K10" i="4"/>
  <c r="E19" i="4"/>
  <c r="E20" i="4" s="1"/>
  <c r="E11" i="4"/>
  <c r="C19" i="4"/>
  <c r="C20" i="4" s="1"/>
  <c r="C11" i="4"/>
  <c r="J50" i="4"/>
  <c r="H50" i="4"/>
  <c r="J19" i="4"/>
  <c r="J20" i="4" s="1"/>
  <c r="J11" i="4"/>
  <c r="H19" i="4"/>
  <c r="H20" i="4" s="1"/>
  <c r="H11" i="4"/>
  <c r="D19" i="4"/>
  <c r="D20" i="4" s="1"/>
  <c r="D11" i="4"/>
  <c r="F10" i="4"/>
  <c r="F11" i="4" s="1"/>
  <c r="B19" i="4"/>
  <c r="B11" i="4"/>
  <c r="I31" i="4"/>
  <c r="I38" i="4" s="1"/>
  <c r="I49" i="4"/>
  <c r="I50" i="4" s="1"/>
  <c r="E31" i="4"/>
  <c r="E38" i="4" s="1"/>
  <c r="E49" i="4"/>
  <c r="E50" i="4" s="1"/>
  <c r="B50" i="4"/>
  <c r="K18" i="4"/>
  <c r="K17" i="4"/>
  <c r="L17" i="4" s="1"/>
  <c r="F18" i="4"/>
  <c r="C30" i="3"/>
  <c r="C31" i="3" s="1"/>
  <c r="C38" i="3" s="1"/>
  <c r="I30" i="3"/>
  <c r="I31" i="3" s="1"/>
  <c r="I38" i="3" s="1"/>
  <c r="L23" i="3"/>
  <c r="G30" i="3"/>
  <c r="G31" i="3" s="1"/>
  <c r="G38" i="3" s="1"/>
  <c r="F29" i="3"/>
  <c r="F16" i="3"/>
  <c r="L15" i="3"/>
  <c r="F18" i="3"/>
  <c r="E10" i="3"/>
  <c r="E19" i="3" s="1"/>
  <c r="E20" i="3" s="1"/>
  <c r="I10" i="3"/>
  <c r="I19" i="3" s="1"/>
  <c r="I20" i="3" s="1"/>
  <c r="G20" i="3"/>
  <c r="F17" i="3"/>
  <c r="K18" i="3"/>
  <c r="F13" i="3"/>
  <c r="L13" i="3" s="1"/>
  <c r="K14" i="3"/>
  <c r="L14" i="3" s="1"/>
  <c r="K16" i="3"/>
  <c r="L25" i="3"/>
  <c r="L29" i="3" s="1"/>
  <c r="B49" i="3"/>
  <c r="F30" i="3"/>
  <c r="D31" i="3"/>
  <c r="D38" i="3" s="1"/>
  <c r="H31" i="3"/>
  <c r="H38" i="3" s="1"/>
  <c r="K34" i="3"/>
  <c r="L32" i="3"/>
  <c r="L34" i="3" s="1"/>
  <c r="K37" i="3"/>
  <c r="L35" i="3"/>
  <c r="L37" i="3" s="1"/>
  <c r="B48" i="3"/>
  <c r="J48" i="3"/>
  <c r="J50" i="3" s="1"/>
  <c r="C49" i="3"/>
  <c r="C50" i="3" s="1"/>
  <c r="G49" i="3"/>
  <c r="E59" i="3"/>
  <c r="E58" i="3"/>
  <c r="H58" i="3"/>
  <c r="L5" i="3"/>
  <c r="L9" i="3" s="1"/>
  <c r="B10" i="3"/>
  <c r="D10" i="3"/>
  <c r="H10" i="3"/>
  <c r="J10" i="3"/>
  <c r="C11" i="3"/>
  <c r="G11" i="3"/>
  <c r="I11" i="3"/>
  <c r="B31" i="3"/>
  <c r="B38" i="3" s="1"/>
  <c r="J31" i="3"/>
  <c r="J38" i="3" s="1"/>
  <c r="D48" i="3"/>
  <c r="D50" i="3" s="1"/>
  <c r="H48" i="3"/>
  <c r="H50" i="3" s="1"/>
  <c r="E49" i="3"/>
  <c r="E50" i="3" s="1"/>
  <c r="G59" i="3"/>
  <c r="K59" i="3" s="1"/>
  <c r="G55" i="3"/>
  <c r="K55" i="3" s="1"/>
  <c r="L55" i="3" s="1"/>
  <c r="K54" i="3"/>
  <c r="L54" i="3" s="1"/>
  <c r="C58" i="3"/>
  <c r="K58" i="3"/>
  <c r="L58" i="3" s="1"/>
  <c r="B59" i="3"/>
  <c r="F70" i="3"/>
  <c r="K57" i="3"/>
  <c r="C86" i="1"/>
  <c r="D86" i="1"/>
  <c r="C87" i="1"/>
  <c r="D87" i="1"/>
  <c r="C88" i="1"/>
  <c r="D88" i="1"/>
  <c r="C89" i="1"/>
  <c r="D89" i="1"/>
  <c r="B89" i="1"/>
  <c r="B88" i="1"/>
  <c r="B87" i="1"/>
  <c r="K49" i="12" l="1"/>
  <c r="L18" i="12"/>
  <c r="K49" i="8"/>
  <c r="L48" i="6"/>
  <c r="F50" i="4"/>
  <c r="L48" i="4"/>
  <c r="D62" i="12"/>
  <c r="K31" i="12"/>
  <c r="L30" i="12"/>
  <c r="L31" i="12" s="1"/>
  <c r="B50" i="12"/>
  <c r="F50" i="12" s="1"/>
  <c r="F49" i="12"/>
  <c r="C62" i="12" s="1"/>
  <c r="K20" i="12"/>
  <c r="L10" i="12"/>
  <c r="L11" i="12" s="1"/>
  <c r="K50" i="12"/>
  <c r="L50" i="12" s="1"/>
  <c r="B20" i="12"/>
  <c r="F20" i="12" s="1"/>
  <c r="F19" i="12"/>
  <c r="B67" i="12" s="1"/>
  <c r="K69" i="12"/>
  <c r="K19" i="12"/>
  <c r="K11" i="11"/>
  <c r="L10" i="11"/>
  <c r="L11" i="11" s="1"/>
  <c r="D62" i="11"/>
  <c r="K31" i="11"/>
  <c r="L30" i="11"/>
  <c r="B50" i="11"/>
  <c r="F50" i="11" s="1"/>
  <c r="F49" i="11"/>
  <c r="C62" i="11" s="1"/>
  <c r="K69" i="11"/>
  <c r="K19" i="11"/>
  <c r="K50" i="11"/>
  <c r="L50" i="11" s="1"/>
  <c r="B20" i="11"/>
  <c r="F20" i="11" s="1"/>
  <c r="L20" i="11" s="1"/>
  <c r="F19" i="11"/>
  <c r="B67" i="11" s="1"/>
  <c r="C20" i="10"/>
  <c r="F20" i="10" s="1"/>
  <c r="F19" i="10"/>
  <c r="B67" i="10" s="1"/>
  <c r="G20" i="10"/>
  <c r="K20" i="10" s="1"/>
  <c r="L20" i="10" s="1"/>
  <c r="K19" i="10"/>
  <c r="K31" i="10"/>
  <c r="L30" i="10"/>
  <c r="K11" i="10"/>
  <c r="L10" i="10"/>
  <c r="L11" i="10" s="1"/>
  <c r="C50" i="10"/>
  <c r="F50" i="10" s="1"/>
  <c r="F49" i="10"/>
  <c r="C62" i="10" s="1"/>
  <c r="G50" i="10"/>
  <c r="K50" i="10" s="1"/>
  <c r="L50" i="10" s="1"/>
  <c r="K49" i="10"/>
  <c r="L18" i="9"/>
  <c r="D62" i="9"/>
  <c r="K31" i="9"/>
  <c r="L30" i="9"/>
  <c r="B50" i="9"/>
  <c r="F50" i="9" s="1"/>
  <c r="F49" i="9"/>
  <c r="C62" i="9" s="1"/>
  <c r="K20" i="9"/>
  <c r="L10" i="9"/>
  <c r="L11" i="9" s="1"/>
  <c r="K50" i="9"/>
  <c r="L50" i="9" s="1"/>
  <c r="B20" i="9"/>
  <c r="F20" i="9" s="1"/>
  <c r="F19" i="9"/>
  <c r="B67" i="9" s="1"/>
  <c r="K69" i="9"/>
  <c r="K19" i="9"/>
  <c r="L18" i="8"/>
  <c r="D62" i="8"/>
  <c r="K31" i="8"/>
  <c r="L30" i="8"/>
  <c r="B50" i="8"/>
  <c r="F50" i="8" s="1"/>
  <c r="F49" i="8"/>
  <c r="C62" i="8" s="1"/>
  <c r="K20" i="8"/>
  <c r="L10" i="8"/>
  <c r="L11" i="8" s="1"/>
  <c r="K50" i="8"/>
  <c r="L50" i="8" s="1"/>
  <c r="B20" i="8"/>
  <c r="F20" i="8" s="1"/>
  <c r="F19" i="8"/>
  <c r="B67" i="8" s="1"/>
  <c r="K69" i="8"/>
  <c r="K19" i="8"/>
  <c r="F19" i="7"/>
  <c r="B67" i="7" s="1"/>
  <c r="B20" i="7"/>
  <c r="F20" i="7" s="1"/>
  <c r="G20" i="7"/>
  <c r="K20" i="7" s="1"/>
  <c r="L20" i="7" s="1"/>
  <c r="K19" i="7"/>
  <c r="K31" i="7"/>
  <c r="L30" i="7"/>
  <c r="K49" i="7"/>
  <c r="K11" i="7"/>
  <c r="L10" i="7"/>
  <c r="L11" i="7" s="1"/>
  <c r="K50" i="7"/>
  <c r="B50" i="7"/>
  <c r="F50" i="7" s="1"/>
  <c r="F49" i="7"/>
  <c r="C62" i="7" s="1"/>
  <c r="K38" i="6"/>
  <c r="L31" i="6"/>
  <c r="L38" i="6" s="1"/>
  <c r="C20" i="6"/>
  <c r="F20" i="6" s="1"/>
  <c r="F19" i="6"/>
  <c r="B67" i="6" s="1"/>
  <c r="G20" i="6"/>
  <c r="K20" i="6" s="1"/>
  <c r="L20" i="6" s="1"/>
  <c r="K19" i="6"/>
  <c r="L49" i="6"/>
  <c r="D62" i="6"/>
  <c r="K11" i="6"/>
  <c r="L10" i="6"/>
  <c r="L11" i="6" s="1"/>
  <c r="B20" i="5"/>
  <c r="F20" i="5" s="1"/>
  <c r="F19" i="5"/>
  <c r="B67" i="5" s="1"/>
  <c r="K50" i="5"/>
  <c r="K11" i="5"/>
  <c r="L10" i="5"/>
  <c r="L11" i="5" s="1"/>
  <c r="K38" i="5"/>
  <c r="L31" i="5"/>
  <c r="L38" i="5" s="1"/>
  <c r="H20" i="5"/>
  <c r="K20" i="5" s="1"/>
  <c r="L20" i="5" s="1"/>
  <c r="K19" i="5"/>
  <c r="F50" i="5"/>
  <c r="L49" i="5"/>
  <c r="D62" i="5"/>
  <c r="F49" i="4"/>
  <c r="C62" i="4" s="1"/>
  <c r="B20" i="4"/>
  <c r="F20" i="4" s="1"/>
  <c r="F19" i="4"/>
  <c r="B67" i="4" s="1"/>
  <c r="K11" i="4"/>
  <c r="L10" i="4"/>
  <c r="L11" i="4" s="1"/>
  <c r="K19" i="4"/>
  <c r="G20" i="4"/>
  <c r="K20" i="4" s="1"/>
  <c r="L20" i="4" s="1"/>
  <c r="G50" i="4"/>
  <c r="K50" i="4" s="1"/>
  <c r="K49" i="4"/>
  <c r="L18" i="4"/>
  <c r="K31" i="4"/>
  <c r="L30" i="4"/>
  <c r="I49" i="3"/>
  <c r="I50" i="3" s="1"/>
  <c r="K30" i="3"/>
  <c r="K31" i="3" s="1"/>
  <c r="F31" i="3"/>
  <c r="F38" i="3" s="1"/>
  <c r="L16" i="3"/>
  <c r="L18" i="3"/>
  <c r="E11" i="3"/>
  <c r="J19" i="3"/>
  <c r="J20" i="3" s="1"/>
  <c r="J11" i="3"/>
  <c r="D19" i="3"/>
  <c r="D20" i="3" s="1"/>
  <c r="D11" i="3"/>
  <c r="G50" i="3"/>
  <c r="K50" i="3" s="1"/>
  <c r="F49" i="3"/>
  <c r="C62" i="3" s="1"/>
  <c r="B50" i="3"/>
  <c r="F50" i="3" s="1"/>
  <c r="J69" i="3"/>
  <c r="L57" i="3"/>
  <c r="L59" i="3" s="1"/>
  <c r="K48" i="3"/>
  <c r="H19" i="3"/>
  <c r="H11" i="3"/>
  <c r="F10" i="3"/>
  <c r="F11" i="3" s="1"/>
  <c r="B19" i="3"/>
  <c r="B11" i="3"/>
  <c r="F48" i="3"/>
  <c r="K10" i="3"/>
  <c r="K17" i="3"/>
  <c r="L17" i="3" s="1"/>
  <c r="G87" i="2"/>
  <c r="G89" i="2" s="1"/>
  <c r="K84" i="2"/>
  <c r="J84" i="2"/>
  <c r="I84" i="2"/>
  <c r="E84" i="2"/>
  <c r="D84" i="2"/>
  <c r="C84" i="2"/>
  <c r="B84" i="2"/>
  <c r="L83" i="2"/>
  <c r="F83" i="2"/>
  <c r="L82" i="2"/>
  <c r="F82" i="2"/>
  <c r="L81" i="2"/>
  <c r="F81" i="2"/>
  <c r="L80" i="2"/>
  <c r="L84" i="2" s="1"/>
  <c r="G80" i="2"/>
  <c r="G84" i="2" s="1"/>
  <c r="F80" i="2"/>
  <c r="L71" i="2"/>
  <c r="K70" i="2"/>
  <c r="E70" i="2"/>
  <c r="D70" i="2"/>
  <c r="C70" i="2"/>
  <c r="F69" i="2"/>
  <c r="F68" i="2"/>
  <c r="F67" i="2"/>
  <c r="F59" i="2"/>
  <c r="I69" i="2" s="1"/>
  <c r="F58" i="2"/>
  <c r="J57" i="2"/>
  <c r="I57" i="2"/>
  <c r="I58" i="2" s="1"/>
  <c r="H57" i="2"/>
  <c r="G57" i="2"/>
  <c r="G58" i="2" s="1"/>
  <c r="E57" i="2"/>
  <c r="E58" i="2" s="1"/>
  <c r="D57" i="2"/>
  <c r="D59" i="2" s="1"/>
  <c r="C57" i="2"/>
  <c r="C58" i="2" s="1"/>
  <c r="B57" i="2"/>
  <c r="B59" i="2" s="1"/>
  <c r="K56" i="2"/>
  <c r="L56" i="2" s="1"/>
  <c r="J54" i="2"/>
  <c r="J55" i="2" s="1"/>
  <c r="I54" i="2"/>
  <c r="I55" i="2" s="1"/>
  <c r="H54" i="2"/>
  <c r="H55" i="2" s="1"/>
  <c r="G54" i="2"/>
  <c r="E54" i="2"/>
  <c r="E55" i="2" s="1"/>
  <c r="D54" i="2"/>
  <c r="D55" i="2" s="1"/>
  <c r="C54" i="2"/>
  <c r="C55" i="2" s="1"/>
  <c r="B54" i="2"/>
  <c r="B55" i="2" s="1"/>
  <c r="K53" i="2"/>
  <c r="L53" i="2" s="1"/>
  <c r="F53" i="2"/>
  <c r="F55" i="2" s="1"/>
  <c r="J47" i="2"/>
  <c r="I47" i="2"/>
  <c r="H47" i="2"/>
  <c r="G47" i="2"/>
  <c r="E47" i="2"/>
  <c r="D47" i="2"/>
  <c r="C47" i="2"/>
  <c r="B47" i="2"/>
  <c r="L46" i="2"/>
  <c r="K46" i="2"/>
  <c r="L45" i="2"/>
  <c r="K45" i="2"/>
  <c r="J43" i="2"/>
  <c r="I43" i="2"/>
  <c r="H43" i="2"/>
  <c r="G43" i="2"/>
  <c r="E43" i="2"/>
  <c r="D43" i="2"/>
  <c r="C43" i="2"/>
  <c r="B43" i="2"/>
  <c r="L42" i="2"/>
  <c r="K42" i="2"/>
  <c r="L41" i="2"/>
  <c r="K41" i="2"/>
  <c r="J37" i="2"/>
  <c r="I37" i="2"/>
  <c r="H37" i="2"/>
  <c r="G37" i="2"/>
  <c r="E37" i="2"/>
  <c r="D37" i="2"/>
  <c r="C37" i="2"/>
  <c r="B37" i="2"/>
  <c r="K35" i="2"/>
  <c r="K37" i="2" s="1"/>
  <c r="F35" i="2"/>
  <c r="F37" i="2" s="1"/>
  <c r="J34" i="2"/>
  <c r="I34" i="2"/>
  <c r="H34" i="2"/>
  <c r="G34" i="2"/>
  <c r="E34" i="2"/>
  <c r="D34" i="2"/>
  <c r="C34" i="2"/>
  <c r="B34" i="2"/>
  <c r="K32" i="2"/>
  <c r="K34" i="2" s="1"/>
  <c r="F32" i="2"/>
  <c r="F34" i="2" s="1"/>
  <c r="J29" i="2"/>
  <c r="J48" i="2" s="1"/>
  <c r="I29" i="2"/>
  <c r="I30" i="2" s="1"/>
  <c r="H29" i="2"/>
  <c r="H48" i="2" s="1"/>
  <c r="G29" i="2"/>
  <c r="G30" i="2" s="1"/>
  <c r="E29" i="2"/>
  <c r="E30" i="2" s="1"/>
  <c r="D29" i="2"/>
  <c r="D48" i="2" s="1"/>
  <c r="C29" i="2"/>
  <c r="C30" i="2" s="1"/>
  <c r="B29" i="2"/>
  <c r="B48" i="2" s="1"/>
  <c r="K28" i="2"/>
  <c r="F28" i="2"/>
  <c r="K27" i="2"/>
  <c r="F27" i="2"/>
  <c r="K26" i="2"/>
  <c r="F26" i="2"/>
  <c r="K25" i="2"/>
  <c r="F25" i="2"/>
  <c r="K24" i="2"/>
  <c r="F24" i="2"/>
  <c r="K23" i="2"/>
  <c r="F23" i="2"/>
  <c r="F29" i="2" s="1"/>
  <c r="J16" i="2"/>
  <c r="J17" i="2" s="1"/>
  <c r="I16" i="2"/>
  <c r="I17" i="2" s="1"/>
  <c r="H16" i="2"/>
  <c r="H17" i="2" s="1"/>
  <c r="G16" i="2"/>
  <c r="E16" i="2"/>
  <c r="E17" i="2" s="1"/>
  <c r="D16" i="2"/>
  <c r="D17" i="2" s="1"/>
  <c r="C16" i="2"/>
  <c r="C17" i="2" s="1"/>
  <c r="B16" i="2"/>
  <c r="B17" i="2" s="1"/>
  <c r="K15" i="2"/>
  <c r="L15" i="2" s="1"/>
  <c r="F15" i="2"/>
  <c r="J13" i="2"/>
  <c r="J14" i="2" s="1"/>
  <c r="I13" i="2"/>
  <c r="I14" i="2" s="1"/>
  <c r="H13" i="2"/>
  <c r="H14" i="2" s="1"/>
  <c r="G13" i="2"/>
  <c r="G14" i="2" s="1"/>
  <c r="E13" i="2"/>
  <c r="E14" i="2" s="1"/>
  <c r="D13" i="2"/>
  <c r="D14" i="2" s="1"/>
  <c r="C13" i="2"/>
  <c r="C14" i="2" s="1"/>
  <c r="B13" i="2"/>
  <c r="K12" i="2"/>
  <c r="F12" i="2"/>
  <c r="J9" i="2"/>
  <c r="J18" i="2" s="1"/>
  <c r="I9" i="2"/>
  <c r="I18" i="2" s="1"/>
  <c r="H9" i="2"/>
  <c r="H18" i="2" s="1"/>
  <c r="G9" i="2"/>
  <c r="G18" i="2" s="1"/>
  <c r="E9" i="2"/>
  <c r="E18" i="2" s="1"/>
  <c r="D9" i="2"/>
  <c r="D18" i="2" s="1"/>
  <c r="C9" i="2"/>
  <c r="C18" i="2" s="1"/>
  <c r="B9" i="2"/>
  <c r="B18" i="2" s="1"/>
  <c r="K8" i="2"/>
  <c r="K7" i="2"/>
  <c r="K6" i="2"/>
  <c r="K5" i="2"/>
  <c r="F5" i="2"/>
  <c r="F9" i="2" s="1"/>
  <c r="C16" i="1"/>
  <c r="D16" i="1"/>
  <c r="E16" i="1"/>
  <c r="B16" i="1"/>
  <c r="G87" i="1"/>
  <c r="G89" i="1" s="1"/>
  <c r="K84" i="1"/>
  <c r="J84" i="1"/>
  <c r="I84" i="1"/>
  <c r="E84" i="1"/>
  <c r="D84" i="1"/>
  <c r="C84" i="1"/>
  <c r="B84" i="1"/>
  <c r="F84" i="1" s="1"/>
  <c r="L83" i="1"/>
  <c r="F83" i="1"/>
  <c r="L82" i="1"/>
  <c r="F82" i="1"/>
  <c r="L81" i="1"/>
  <c r="F81" i="1"/>
  <c r="L80" i="1"/>
  <c r="L84" i="1" s="1"/>
  <c r="G80" i="1"/>
  <c r="G84" i="1" s="1"/>
  <c r="F80" i="1"/>
  <c r="K77" i="1"/>
  <c r="K89" i="1" s="1"/>
  <c r="J77" i="1"/>
  <c r="J89" i="1" s="1"/>
  <c r="I77" i="1"/>
  <c r="I89" i="1" s="1"/>
  <c r="I65" i="2" s="1"/>
  <c r="I77" i="2" s="1"/>
  <c r="I89" i="2" s="1"/>
  <c r="I65" i="3" s="1"/>
  <c r="I77" i="3" s="1"/>
  <c r="I89" i="3" s="1"/>
  <c r="I65" i="4" s="1"/>
  <c r="I77" i="4" s="1"/>
  <c r="E77" i="2"/>
  <c r="D77" i="2"/>
  <c r="D89" i="2" s="1"/>
  <c r="D77" i="3" s="1"/>
  <c r="C77" i="2"/>
  <c r="C89" i="2" s="1"/>
  <c r="C77" i="3" s="1"/>
  <c r="E76" i="2"/>
  <c r="D76" i="2"/>
  <c r="D88" i="2" s="1"/>
  <c r="D76" i="3" s="1"/>
  <c r="D88" i="3" s="1"/>
  <c r="D76" i="4" s="1"/>
  <c r="D88" i="4" s="1"/>
  <c r="D76" i="5" s="1"/>
  <c r="D88" i="5" s="1"/>
  <c r="D76" i="6" s="1"/>
  <c r="D88" i="6" s="1"/>
  <c r="D76" i="7" s="1"/>
  <c r="D88" i="7" s="1"/>
  <c r="D76" i="8" s="1"/>
  <c r="D88" i="8" s="1"/>
  <c r="D76" i="9" s="1"/>
  <c r="D88" i="9" s="1"/>
  <c r="D76" i="10" s="1"/>
  <c r="D88" i="10" s="1"/>
  <c r="D76" i="11" s="1"/>
  <c r="D88" i="11" s="1"/>
  <c r="D76" i="12" s="1"/>
  <c r="D88" i="12" s="1"/>
  <c r="C76" i="2"/>
  <c r="C88" i="2" s="1"/>
  <c r="C76" i="3" s="1"/>
  <c r="F76" i="1"/>
  <c r="E75" i="2"/>
  <c r="D75" i="2"/>
  <c r="D87" i="2" s="1"/>
  <c r="D75" i="3" s="1"/>
  <c r="D87" i="3" s="1"/>
  <c r="D75" i="4" s="1"/>
  <c r="D87" i="4" s="1"/>
  <c r="D75" i="5" s="1"/>
  <c r="D87" i="5" s="1"/>
  <c r="D75" i="6" s="1"/>
  <c r="D87" i="6" s="1"/>
  <c r="D75" i="7" s="1"/>
  <c r="D87" i="7" s="1"/>
  <c r="D75" i="8" s="1"/>
  <c r="D87" i="8" s="1"/>
  <c r="D75" i="9" s="1"/>
  <c r="D87" i="9" s="1"/>
  <c r="D75" i="10" s="1"/>
  <c r="D87" i="10" s="1"/>
  <c r="D75" i="11" s="1"/>
  <c r="D87" i="11" s="1"/>
  <c r="D75" i="12" s="1"/>
  <c r="D87" i="12" s="1"/>
  <c r="C75" i="2"/>
  <c r="C87" i="2" s="1"/>
  <c r="C75" i="3" s="1"/>
  <c r="C87" i="3" s="1"/>
  <c r="C75" i="4" s="1"/>
  <c r="C87" i="4" s="1"/>
  <c r="C75" i="5" s="1"/>
  <c r="C87" i="5" s="1"/>
  <c r="C75" i="6" s="1"/>
  <c r="C87" i="6" s="1"/>
  <c r="C75" i="7" s="1"/>
  <c r="C87" i="7" s="1"/>
  <c r="C75" i="8" s="1"/>
  <c r="C87" i="8" s="1"/>
  <c r="C75" i="9" s="1"/>
  <c r="C87" i="9" s="1"/>
  <c r="C75" i="10" s="1"/>
  <c r="C87" i="10" s="1"/>
  <c r="C75" i="11" s="1"/>
  <c r="C87" i="11" s="1"/>
  <c r="C75" i="12" s="1"/>
  <c r="C87" i="12" s="1"/>
  <c r="B86" i="1"/>
  <c r="B74" i="2" s="1"/>
  <c r="B86" i="2" s="1"/>
  <c r="B74" i="3" s="1"/>
  <c r="L71" i="1"/>
  <c r="K70" i="1"/>
  <c r="K76" i="1" s="1"/>
  <c r="K88" i="1" s="1"/>
  <c r="J66" i="1"/>
  <c r="L65" i="1"/>
  <c r="L64" i="1"/>
  <c r="K66" i="1"/>
  <c r="I66" i="1"/>
  <c r="F61" i="1"/>
  <c r="F59" i="1"/>
  <c r="I69" i="1" s="1"/>
  <c r="I75" i="1" s="1"/>
  <c r="F58" i="1"/>
  <c r="J57" i="1"/>
  <c r="J58" i="1" s="1"/>
  <c r="I57" i="1"/>
  <c r="I58" i="1" s="1"/>
  <c r="H57" i="1"/>
  <c r="H58" i="1" s="1"/>
  <c r="G57" i="1"/>
  <c r="G58" i="1" s="1"/>
  <c r="E57" i="1"/>
  <c r="E58" i="1" s="1"/>
  <c r="D57" i="1"/>
  <c r="C57" i="1"/>
  <c r="C58" i="1" s="1"/>
  <c r="B57" i="1"/>
  <c r="K56" i="1"/>
  <c r="L56" i="1" s="1"/>
  <c r="J54" i="1"/>
  <c r="J55" i="1" s="1"/>
  <c r="I54" i="1"/>
  <c r="I55" i="1" s="1"/>
  <c r="H54" i="1"/>
  <c r="H55" i="1" s="1"/>
  <c r="G54" i="1"/>
  <c r="G55" i="1" s="1"/>
  <c r="E54" i="1"/>
  <c r="E55" i="1" s="1"/>
  <c r="D54" i="1"/>
  <c r="D55" i="1" s="1"/>
  <c r="C54" i="1"/>
  <c r="B54" i="1"/>
  <c r="B55" i="1" s="1"/>
  <c r="K53" i="1"/>
  <c r="F53" i="1"/>
  <c r="F55" i="1" s="1"/>
  <c r="J47" i="1"/>
  <c r="I47" i="1"/>
  <c r="H47" i="1"/>
  <c r="G47" i="1"/>
  <c r="K47" i="1" s="1"/>
  <c r="L47" i="1" s="1"/>
  <c r="E47" i="1"/>
  <c r="D47" i="1"/>
  <c r="C47" i="1"/>
  <c r="B47" i="1"/>
  <c r="K46" i="1"/>
  <c r="L46" i="1" s="1"/>
  <c r="K45" i="1"/>
  <c r="L45" i="1" s="1"/>
  <c r="J43" i="1"/>
  <c r="I43" i="1"/>
  <c r="H43" i="1"/>
  <c r="G43" i="1"/>
  <c r="E43" i="1"/>
  <c r="D43" i="1"/>
  <c r="C43" i="1"/>
  <c r="B43" i="1"/>
  <c r="K42" i="1"/>
  <c r="L42" i="1" s="1"/>
  <c r="K41" i="1"/>
  <c r="L41" i="1" s="1"/>
  <c r="K37" i="1"/>
  <c r="J37" i="1"/>
  <c r="I37" i="1"/>
  <c r="H37" i="1"/>
  <c r="G37" i="1"/>
  <c r="E37" i="1"/>
  <c r="D37" i="1"/>
  <c r="C37" i="1"/>
  <c r="B37" i="1"/>
  <c r="K35" i="1"/>
  <c r="F35" i="1"/>
  <c r="F37" i="1" s="1"/>
  <c r="J34" i="1"/>
  <c r="I34" i="1"/>
  <c r="H34" i="1"/>
  <c r="G34" i="1"/>
  <c r="E34" i="1"/>
  <c r="D34" i="1"/>
  <c r="C34" i="1"/>
  <c r="B34" i="1"/>
  <c r="K32" i="1"/>
  <c r="K34" i="1" s="1"/>
  <c r="F32" i="1"/>
  <c r="F34" i="1" s="1"/>
  <c r="J29" i="1"/>
  <c r="J48" i="1" s="1"/>
  <c r="I29" i="1"/>
  <c r="I30" i="1" s="1"/>
  <c r="H29" i="1"/>
  <c r="H48" i="1" s="1"/>
  <c r="G29" i="1"/>
  <c r="G30" i="1" s="1"/>
  <c r="E29" i="1"/>
  <c r="E30" i="1" s="1"/>
  <c r="D29" i="1"/>
  <c r="D48" i="1" s="1"/>
  <c r="C29" i="1"/>
  <c r="C30" i="1" s="1"/>
  <c r="B29" i="1"/>
  <c r="B48" i="1" s="1"/>
  <c r="K28" i="1"/>
  <c r="F28" i="1"/>
  <c r="K27" i="1"/>
  <c r="F27" i="1"/>
  <c r="K26" i="1"/>
  <c r="F26" i="1"/>
  <c r="K25" i="1"/>
  <c r="F25" i="1"/>
  <c r="K24" i="1"/>
  <c r="L24" i="1" s="1"/>
  <c r="F24" i="1"/>
  <c r="K23" i="1"/>
  <c r="F23" i="1"/>
  <c r="F29" i="1" s="1"/>
  <c r="H18" i="1"/>
  <c r="J16" i="1"/>
  <c r="J17" i="1" s="1"/>
  <c r="I16" i="1"/>
  <c r="I17" i="1" s="1"/>
  <c r="H16" i="1"/>
  <c r="H17" i="1" s="1"/>
  <c r="G16" i="1"/>
  <c r="G17" i="1" s="1"/>
  <c r="K15" i="1"/>
  <c r="F15" i="1"/>
  <c r="D14" i="1"/>
  <c r="J13" i="1"/>
  <c r="J14" i="1" s="1"/>
  <c r="I13" i="1"/>
  <c r="I14" i="1" s="1"/>
  <c r="H13" i="1"/>
  <c r="H14" i="1" s="1"/>
  <c r="G13" i="1"/>
  <c r="G14" i="1" s="1"/>
  <c r="E13" i="1"/>
  <c r="E14" i="1" s="1"/>
  <c r="D13" i="1"/>
  <c r="C13" i="1"/>
  <c r="C14" i="1" s="1"/>
  <c r="B13" i="1"/>
  <c r="K12" i="1"/>
  <c r="F12" i="1"/>
  <c r="H10" i="1"/>
  <c r="J9" i="1"/>
  <c r="J18" i="1" s="1"/>
  <c r="I9" i="1"/>
  <c r="H9" i="1"/>
  <c r="G9" i="1"/>
  <c r="E9" i="1"/>
  <c r="D9" i="1"/>
  <c r="D18" i="1" s="1"/>
  <c r="C9" i="1"/>
  <c r="B9" i="1"/>
  <c r="B18" i="1" s="1"/>
  <c r="K8" i="1"/>
  <c r="K7" i="1"/>
  <c r="K6" i="1"/>
  <c r="K5" i="1"/>
  <c r="K9" i="1" s="1"/>
  <c r="F5" i="1"/>
  <c r="L23" i="1" l="1"/>
  <c r="L29" i="1" s="1"/>
  <c r="F9" i="1"/>
  <c r="L5" i="1"/>
  <c r="L50" i="4"/>
  <c r="B10" i="1"/>
  <c r="B11" i="1" s="1"/>
  <c r="K64" i="2"/>
  <c r="K64" i="9"/>
  <c r="K76" i="9" s="1"/>
  <c r="K88" i="9" s="1"/>
  <c r="K64" i="10" s="1"/>
  <c r="K76" i="10" s="1"/>
  <c r="K88" i="10" s="1"/>
  <c r="K64" i="11" s="1"/>
  <c r="K76" i="11" s="1"/>
  <c r="K88" i="11" s="1"/>
  <c r="K64" i="12" s="1"/>
  <c r="K76" i="12" s="1"/>
  <c r="K88" i="12" s="1"/>
  <c r="D10" i="1"/>
  <c r="F13" i="1"/>
  <c r="B14" i="1"/>
  <c r="F14" i="1" s="1"/>
  <c r="C59" i="1"/>
  <c r="B59" i="1"/>
  <c r="D59" i="1"/>
  <c r="K58" i="1"/>
  <c r="L58" i="1" s="1"/>
  <c r="L9" i="1"/>
  <c r="G59" i="1"/>
  <c r="B86" i="3"/>
  <c r="I65" i="5"/>
  <c r="I77" i="5" s="1"/>
  <c r="I89" i="5" s="1"/>
  <c r="I65" i="6" s="1"/>
  <c r="I77" i="6" s="1"/>
  <c r="I89" i="6" s="1"/>
  <c r="I65" i="7" s="1"/>
  <c r="I77" i="7" s="1"/>
  <c r="I89" i="7" s="1"/>
  <c r="I65" i="8" s="1"/>
  <c r="I77" i="8" s="1"/>
  <c r="I89" i="4"/>
  <c r="K9" i="2"/>
  <c r="F13" i="2"/>
  <c r="K16" i="2"/>
  <c r="K17" i="2" s="1"/>
  <c r="L17" i="2" s="1"/>
  <c r="K43" i="2"/>
  <c r="L43" i="2" s="1"/>
  <c r="K47" i="2"/>
  <c r="L47" i="2" s="1"/>
  <c r="K54" i="2"/>
  <c r="H59" i="2"/>
  <c r="J59" i="2"/>
  <c r="K76" i="2"/>
  <c r="K88" i="2" s="1"/>
  <c r="K64" i="3" s="1"/>
  <c r="K76" i="3" s="1"/>
  <c r="K88" i="3" s="1"/>
  <c r="K64" i="4" s="1"/>
  <c r="K76" i="4" s="1"/>
  <c r="K64" i="5" s="1"/>
  <c r="K76" i="5" s="1"/>
  <c r="K88" i="5" s="1"/>
  <c r="K64" i="6" s="1"/>
  <c r="K76" i="6" s="1"/>
  <c r="K88" i="6" s="1"/>
  <c r="K64" i="7" s="1"/>
  <c r="K76" i="7" s="1"/>
  <c r="K88" i="7" s="1"/>
  <c r="K64" i="8" s="1"/>
  <c r="K76" i="8" s="1"/>
  <c r="K88" i="8" s="1"/>
  <c r="L89" i="1"/>
  <c r="D89" i="3"/>
  <c r="C89" i="3"/>
  <c r="C88" i="3"/>
  <c r="C76" i="4" s="1"/>
  <c r="C88" i="4" s="1"/>
  <c r="C76" i="5" s="1"/>
  <c r="K65" i="9"/>
  <c r="K65" i="2"/>
  <c r="K77" i="2" s="1"/>
  <c r="K89" i="2" s="1"/>
  <c r="K65" i="3" s="1"/>
  <c r="J65" i="9"/>
  <c r="J65" i="2"/>
  <c r="B68" i="12"/>
  <c r="L19" i="12"/>
  <c r="I68" i="12"/>
  <c r="G67" i="12"/>
  <c r="E62" i="12"/>
  <c r="L69" i="12"/>
  <c r="L20" i="12"/>
  <c r="K38" i="12"/>
  <c r="L38" i="12"/>
  <c r="L49" i="12"/>
  <c r="I68" i="11"/>
  <c r="G67" i="11"/>
  <c r="B68" i="11"/>
  <c r="L19" i="11"/>
  <c r="E62" i="11"/>
  <c r="L69" i="11"/>
  <c r="K38" i="11"/>
  <c r="L31" i="11"/>
  <c r="L38" i="11" s="1"/>
  <c r="L49" i="11"/>
  <c r="L49" i="10"/>
  <c r="D62" i="10"/>
  <c r="B68" i="10"/>
  <c r="L19" i="10"/>
  <c r="I68" i="10"/>
  <c r="G67" i="10"/>
  <c r="L31" i="10"/>
  <c r="L38" i="10" s="1"/>
  <c r="K38" i="10"/>
  <c r="B68" i="9"/>
  <c r="L19" i="9"/>
  <c r="I68" i="9"/>
  <c r="G67" i="9"/>
  <c r="E62" i="9"/>
  <c r="L69" i="9"/>
  <c r="L20" i="9"/>
  <c r="K38" i="9"/>
  <c r="L31" i="9"/>
  <c r="L38" i="9" s="1"/>
  <c r="L49" i="9"/>
  <c r="B68" i="8"/>
  <c r="L19" i="8"/>
  <c r="I68" i="8"/>
  <c r="G67" i="8"/>
  <c r="E62" i="8"/>
  <c r="L69" i="8"/>
  <c r="L20" i="8"/>
  <c r="K38" i="8"/>
  <c r="L31" i="8"/>
  <c r="L38" i="8" s="1"/>
  <c r="L49" i="8"/>
  <c r="L50" i="7"/>
  <c r="B68" i="7"/>
  <c r="L19" i="7"/>
  <c r="L49" i="7"/>
  <c r="D62" i="7"/>
  <c r="K38" i="7"/>
  <c r="L31" i="7"/>
  <c r="L38" i="7" s="1"/>
  <c r="I68" i="7"/>
  <c r="G67" i="7"/>
  <c r="E62" i="6"/>
  <c r="B68" i="6"/>
  <c r="J68" i="6" s="1"/>
  <c r="J70" i="6" s="1"/>
  <c r="L19" i="6"/>
  <c r="I68" i="6"/>
  <c r="G67" i="6"/>
  <c r="L69" i="6"/>
  <c r="E62" i="5"/>
  <c r="I68" i="5"/>
  <c r="G67" i="5"/>
  <c r="B68" i="5"/>
  <c r="L19" i="5"/>
  <c r="L50" i="5"/>
  <c r="K38" i="4"/>
  <c r="L31" i="4"/>
  <c r="L38" i="4" s="1"/>
  <c r="L49" i="4"/>
  <c r="D62" i="4"/>
  <c r="I68" i="4"/>
  <c r="G67" i="4"/>
  <c r="B68" i="4"/>
  <c r="L19" i="4"/>
  <c r="K49" i="3"/>
  <c r="L49" i="3" s="1"/>
  <c r="L54" i="2"/>
  <c r="L30" i="3"/>
  <c r="L50" i="3"/>
  <c r="K11" i="3"/>
  <c r="L10" i="3"/>
  <c r="L11" i="3" s="1"/>
  <c r="H20" i="3"/>
  <c r="K20" i="3" s="1"/>
  <c r="K19" i="3"/>
  <c r="K38" i="3"/>
  <c r="L31" i="3"/>
  <c r="L38" i="3" s="1"/>
  <c r="B20" i="3"/>
  <c r="F20" i="3" s="1"/>
  <c r="F19" i="3"/>
  <c r="B67" i="3" s="1"/>
  <c r="L48" i="3"/>
  <c r="K69" i="3"/>
  <c r="D62" i="3"/>
  <c r="F84" i="2"/>
  <c r="F70" i="2"/>
  <c r="C90" i="1"/>
  <c r="C74" i="2"/>
  <c r="C86" i="2" s="1"/>
  <c r="E90" i="1"/>
  <c r="E74" i="2"/>
  <c r="E90" i="2" s="1"/>
  <c r="D90" i="1"/>
  <c r="D74" i="2"/>
  <c r="D86" i="2" s="1"/>
  <c r="F87" i="1"/>
  <c r="B75" i="2"/>
  <c r="F75" i="2" s="1"/>
  <c r="F89" i="1"/>
  <c r="B77" i="2"/>
  <c r="B89" i="2" s="1"/>
  <c r="K18" i="2"/>
  <c r="L29" i="2"/>
  <c r="F17" i="2"/>
  <c r="F18" i="2"/>
  <c r="C49" i="2"/>
  <c r="C31" i="2"/>
  <c r="C38" i="2" s="1"/>
  <c r="E49" i="2"/>
  <c r="E31" i="2"/>
  <c r="E38" i="2" s="1"/>
  <c r="G49" i="2"/>
  <c r="G31" i="2"/>
  <c r="G38" i="2" s="1"/>
  <c r="I49" i="2"/>
  <c r="I31" i="2"/>
  <c r="I38" i="2" s="1"/>
  <c r="L9" i="2"/>
  <c r="B10" i="2"/>
  <c r="D10" i="2"/>
  <c r="H10" i="2"/>
  <c r="J10" i="2"/>
  <c r="L12" i="2"/>
  <c r="K13" i="2"/>
  <c r="L13" i="2" s="1"/>
  <c r="B14" i="2"/>
  <c r="F14" i="2" s="1"/>
  <c r="F16" i="2"/>
  <c r="G17" i="2"/>
  <c r="K29" i="2"/>
  <c r="B30" i="2"/>
  <c r="D30" i="2"/>
  <c r="H30" i="2"/>
  <c r="J30" i="2"/>
  <c r="L34" i="2"/>
  <c r="L35" i="2"/>
  <c r="L37" i="2" s="1"/>
  <c r="C48" i="2"/>
  <c r="E48" i="2"/>
  <c r="G48" i="2"/>
  <c r="I48" i="2"/>
  <c r="C10" i="2"/>
  <c r="E10" i="2"/>
  <c r="G10" i="2"/>
  <c r="I10" i="2"/>
  <c r="I75" i="2"/>
  <c r="G55" i="2"/>
  <c r="K55" i="2" s="1"/>
  <c r="L55" i="2" s="1"/>
  <c r="K57" i="2"/>
  <c r="K59" i="2" s="1"/>
  <c r="B58" i="2"/>
  <c r="D58" i="2"/>
  <c r="H58" i="2"/>
  <c r="K58" i="2" s="1"/>
  <c r="L58" i="2" s="1"/>
  <c r="J58" i="2"/>
  <c r="C59" i="2"/>
  <c r="E59" i="2"/>
  <c r="G59" i="2"/>
  <c r="I59" i="2"/>
  <c r="K55" i="1"/>
  <c r="L55" i="1" s="1"/>
  <c r="K43" i="1"/>
  <c r="L43" i="1" s="1"/>
  <c r="D30" i="1"/>
  <c r="D31" i="1" s="1"/>
  <c r="D38" i="1" s="1"/>
  <c r="B30" i="1"/>
  <c r="B31" i="1" s="1"/>
  <c r="B38" i="1" s="1"/>
  <c r="L15" i="1"/>
  <c r="H30" i="1"/>
  <c r="H31" i="1" s="1"/>
  <c r="H38" i="1" s="1"/>
  <c r="J30" i="1"/>
  <c r="J31" i="1" s="1"/>
  <c r="J38" i="1" s="1"/>
  <c r="K16" i="1"/>
  <c r="K17" i="1" s="1"/>
  <c r="L12" i="1"/>
  <c r="J10" i="1"/>
  <c r="J11" i="1" s="1"/>
  <c r="C18" i="1"/>
  <c r="C10" i="1"/>
  <c r="E18" i="1"/>
  <c r="E10" i="1"/>
  <c r="G49" i="1"/>
  <c r="G31" i="1"/>
  <c r="G38" i="1" s="1"/>
  <c r="I49" i="1"/>
  <c r="I31" i="1"/>
  <c r="I38" i="1" s="1"/>
  <c r="G18" i="1"/>
  <c r="G10" i="1"/>
  <c r="I18" i="1"/>
  <c r="I10" i="1"/>
  <c r="D11" i="1"/>
  <c r="D17" i="1"/>
  <c r="H19" i="1"/>
  <c r="H20" i="1" s="1"/>
  <c r="H11" i="1"/>
  <c r="C49" i="1"/>
  <c r="C31" i="1"/>
  <c r="C38" i="1" s="1"/>
  <c r="E49" i="1"/>
  <c r="E31" i="1"/>
  <c r="E38" i="1" s="1"/>
  <c r="K13" i="1"/>
  <c r="L13" i="1" s="1"/>
  <c r="K29" i="1"/>
  <c r="L32" i="1"/>
  <c r="L34" i="1" s="1"/>
  <c r="L35" i="1"/>
  <c r="L37" i="1" s="1"/>
  <c r="C48" i="1"/>
  <c r="E48" i="1"/>
  <c r="G48" i="1"/>
  <c r="I48" i="1"/>
  <c r="B49" i="1"/>
  <c r="L53" i="1"/>
  <c r="C55" i="1"/>
  <c r="K57" i="1"/>
  <c r="D58" i="1"/>
  <c r="E59" i="1"/>
  <c r="F86" i="1"/>
  <c r="K54" i="1"/>
  <c r="L54" i="1" s="1"/>
  <c r="H59" i="1"/>
  <c r="J59" i="1"/>
  <c r="B58" i="1"/>
  <c r="I59" i="1"/>
  <c r="I87" i="1"/>
  <c r="I63" i="2" s="1"/>
  <c r="F75" i="1"/>
  <c r="F77" i="1"/>
  <c r="L77" i="1"/>
  <c r="C78" i="1"/>
  <c r="E78" i="1"/>
  <c r="L62" i="1"/>
  <c r="L63" i="1"/>
  <c r="F74" i="1"/>
  <c r="B78" i="1"/>
  <c r="D78" i="1"/>
  <c r="J49" i="1" l="1"/>
  <c r="J50" i="1" s="1"/>
  <c r="F74" i="2"/>
  <c r="L66" i="1"/>
  <c r="J19" i="1"/>
  <c r="J20" i="1" s="1"/>
  <c r="F10" i="1"/>
  <c r="F11" i="1" s="1"/>
  <c r="K88" i="4"/>
  <c r="F89" i="2"/>
  <c r="B77" i="3"/>
  <c r="D90" i="2"/>
  <c r="D74" i="3"/>
  <c r="C90" i="2"/>
  <c r="C74" i="3"/>
  <c r="I89" i="8"/>
  <c r="I65" i="9"/>
  <c r="I77" i="9" s="1"/>
  <c r="I89" i="9" s="1"/>
  <c r="I65" i="10" s="1"/>
  <c r="I77" i="10" s="1"/>
  <c r="I89" i="10" s="1"/>
  <c r="I65" i="11" s="1"/>
  <c r="I77" i="11" s="1"/>
  <c r="I89" i="11" s="1"/>
  <c r="I65" i="12" s="1"/>
  <c r="I77" i="12" s="1"/>
  <c r="I89" i="12" s="1"/>
  <c r="D78" i="2"/>
  <c r="E78" i="2"/>
  <c r="L16" i="2"/>
  <c r="B74" i="4"/>
  <c r="C88" i="5"/>
  <c r="C76" i="6" s="1"/>
  <c r="C77" i="4"/>
  <c r="D77" i="4"/>
  <c r="F48" i="2"/>
  <c r="K77" i="3"/>
  <c r="K89" i="3" s="1"/>
  <c r="K65" i="4" s="1"/>
  <c r="K77" i="9"/>
  <c r="K89" i="9" s="1"/>
  <c r="K65" i="10" s="1"/>
  <c r="J77" i="9"/>
  <c r="L65" i="2"/>
  <c r="J77" i="2"/>
  <c r="F62" i="12"/>
  <c r="I70" i="12"/>
  <c r="B69" i="12"/>
  <c r="J68" i="12"/>
  <c r="G68" i="12"/>
  <c r="F62" i="11"/>
  <c r="I70" i="11"/>
  <c r="B69" i="11"/>
  <c r="J68" i="11"/>
  <c r="G68" i="11"/>
  <c r="I72" i="10"/>
  <c r="I70" i="10"/>
  <c r="B69" i="10"/>
  <c r="J68" i="10"/>
  <c r="G68" i="10"/>
  <c r="E62" i="10"/>
  <c r="F62" i="9"/>
  <c r="I70" i="9"/>
  <c r="B69" i="9"/>
  <c r="J68" i="9"/>
  <c r="G68" i="9"/>
  <c r="F62" i="8"/>
  <c r="I70" i="8"/>
  <c r="B69" i="8"/>
  <c r="J68" i="8"/>
  <c r="G68" i="8"/>
  <c r="I70" i="7"/>
  <c r="I72" i="7" s="1"/>
  <c r="B69" i="7"/>
  <c r="J68" i="7"/>
  <c r="G68" i="7"/>
  <c r="E62" i="7"/>
  <c r="I70" i="6"/>
  <c r="B69" i="6"/>
  <c r="K68" i="6" s="1"/>
  <c r="G68" i="6"/>
  <c r="F62" i="6"/>
  <c r="I70" i="5"/>
  <c r="B69" i="5"/>
  <c r="J68" i="5"/>
  <c r="G68" i="5"/>
  <c r="F62" i="5"/>
  <c r="B69" i="4"/>
  <c r="J68" i="4"/>
  <c r="G68" i="4"/>
  <c r="E62" i="4"/>
  <c r="B70" i="4"/>
  <c r="I70" i="4"/>
  <c r="F86" i="2"/>
  <c r="B68" i="3"/>
  <c r="L19" i="3"/>
  <c r="E62" i="3"/>
  <c r="L69" i="3"/>
  <c r="I68" i="3"/>
  <c r="G67" i="3"/>
  <c r="L20" i="3"/>
  <c r="B87" i="2"/>
  <c r="F88" i="1"/>
  <c r="B76" i="2"/>
  <c r="B88" i="2" s="1"/>
  <c r="B76" i="3" s="1"/>
  <c r="C78" i="2"/>
  <c r="F77" i="2"/>
  <c r="F90" i="1"/>
  <c r="L18" i="2"/>
  <c r="K48" i="2"/>
  <c r="L48" i="2" s="1"/>
  <c r="L57" i="2"/>
  <c r="L59" i="2" s="1"/>
  <c r="J69" i="2"/>
  <c r="I19" i="2"/>
  <c r="I20" i="2" s="1"/>
  <c r="I11" i="2"/>
  <c r="E19" i="2"/>
  <c r="E20" i="2" s="1"/>
  <c r="E11" i="2"/>
  <c r="H49" i="2"/>
  <c r="H50" i="2" s="1"/>
  <c r="H31" i="2"/>
  <c r="H38" i="2" s="1"/>
  <c r="B31" i="2"/>
  <c r="B38" i="2" s="1"/>
  <c r="B49" i="2"/>
  <c r="F30" i="2"/>
  <c r="F31" i="2" s="1"/>
  <c r="F38" i="2" s="1"/>
  <c r="J19" i="2"/>
  <c r="J20" i="2" s="1"/>
  <c r="J11" i="2"/>
  <c r="D19" i="2"/>
  <c r="D20" i="2" s="1"/>
  <c r="D11" i="2"/>
  <c r="I50" i="2"/>
  <c r="K30" i="2"/>
  <c r="E50" i="2"/>
  <c r="C50" i="2"/>
  <c r="I87" i="2"/>
  <c r="I63" i="3" s="1"/>
  <c r="K10" i="2"/>
  <c r="G19" i="2"/>
  <c r="G11" i="2"/>
  <c r="C19" i="2"/>
  <c r="C20" i="2" s="1"/>
  <c r="C11" i="2"/>
  <c r="J49" i="2"/>
  <c r="J50" i="2" s="1"/>
  <c r="J31" i="2"/>
  <c r="J38" i="2" s="1"/>
  <c r="D31" i="2"/>
  <c r="D38" i="2" s="1"/>
  <c r="D49" i="2"/>
  <c r="D50" i="2" s="1"/>
  <c r="H19" i="2"/>
  <c r="H20" i="2" s="1"/>
  <c r="H11" i="2"/>
  <c r="B19" i="2"/>
  <c r="B11" i="2"/>
  <c r="F10" i="2"/>
  <c r="F11" i="2" s="1"/>
  <c r="G50" i="2"/>
  <c r="K14" i="2"/>
  <c r="L14" i="2" s="1"/>
  <c r="D49" i="1"/>
  <c r="D50" i="1" s="1"/>
  <c r="F30" i="1"/>
  <c r="F31" i="1" s="1"/>
  <c r="F38" i="1" s="1"/>
  <c r="F48" i="1"/>
  <c r="H49" i="1"/>
  <c r="H50" i="1" s="1"/>
  <c r="K30" i="1"/>
  <c r="K31" i="1" s="1"/>
  <c r="F18" i="1"/>
  <c r="D19" i="1"/>
  <c r="D20" i="1" s="1"/>
  <c r="K18" i="1"/>
  <c r="L18" i="1" s="1"/>
  <c r="I50" i="1"/>
  <c r="B17" i="1"/>
  <c r="B19" i="1"/>
  <c r="F78" i="1"/>
  <c r="B90" i="1"/>
  <c r="L57" i="1"/>
  <c r="L59" i="1" s="1"/>
  <c r="K59" i="1"/>
  <c r="J69" i="1" s="1"/>
  <c r="B50" i="1"/>
  <c r="F49" i="1"/>
  <c r="C62" i="1" s="1"/>
  <c r="C63" i="1" s="1"/>
  <c r="K48" i="1"/>
  <c r="E50" i="1"/>
  <c r="C50" i="1"/>
  <c r="K14" i="1"/>
  <c r="L14" i="1" s="1"/>
  <c r="I19" i="1"/>
  <c r="I20" i="1" s="1"/>
  <c r="I11" i="1"/>
  <c r="K10" i="1"/>
  <c r="G19" i="1"/>
  <c r="G11" i="1"/>
  <c r="G50" i="1"/>
  <c r="K49" i="1"/>
  <c r="E17" i="1"/>
  <c r="E11" i="1"/>
  <c r="C17" i="1"/>
  <c r="C19" i="1"/>
  <c r="C20" i="1" s="1"/>
  <c r="C11" i="1"/>
  <c r="L65" i="9" l="1"/>
  <c r="B88" i="3"/>
  <c r="F76" i="3"/>
  <c r="F87" i="2"/>
  <c r="B75" i="3"/>
  <c r="B86" i="4"/>
  <c r="C86" i="3"/>
  <c r="F74" i="3"/>
  <c r="C78" i="3"/>
  <c r="D86" i="3"/>
  <c r="D78" i="3"/>
  <c r="B89" i="3"/>
  <c r="F77" i="3"/>
  <c r="I75" i="3"/>
  <c r="D89" i="4"/>
  <c r="C89" i="4"/>
  <c r="C88" i="6"/>
  <c r="K77" i="10"/>
  <c r="K89" i="10" s="1"/>
  <c r="K65" i="11" s="1"/>
  <c r="K77" i="4"/>
  <c r="J89" i="9"/>
  <c r="L77" i="9"/>
  <c r="J89" i="2"/>
  <c r="L77" i="2"/>
  <c r="J70" i="12"/>
  <c r="L70" i="12" s="1"/>
  <c r="G69" i="12"/>
  <c r="G70" i="12" s="1"/>
  <c r="K68" i="12"/>
  <c r="B70" i="12"/>
  <c r="I72" i="12"/>
  <c r="J70" i="11"/>
  <c r="L70" i="11" s="1"/>
  <c r="G69" i="11"/>
  <c r="G70" i="11" s="1"/>
  <c r="K68" i="11"/>
  <c r="B70" i="11"/>
  <c r="I72" i="11"/>
  <c r="G70" i="10"/>
  <c r="G69" i="10"/>
  <c r="K68" i="10"/>
  <c r="B70" i="10"/>
  <c r="F62" i="10"/>
  <c r="J70" i="10"/>
  <c r="L70" i="10"/>
  <c r="J70" i="9"/>
  <c r="L70" i="9"/>
  <c r="G69" i="9"/>
  <c r="G70" i="9" s="1"/>
  <c r="K68" i="9"/>
  <c r="B70" i="9"/>
  <c r="I72" i="9"/>
  <c r="J70" i="8"/>
  <c r="L70" i="8" s="1"/>
  <c r="G69" i="8"/>
  <c r="G70" i="8" s="1"/>
  <c r="K68" i="8"/>
  <c r="B70" i="8"/>
  <c r="I72" i="8"/>
  <c r="G69" i="7"/>
  <c r="G70" i="7" s="1"/>
  <c r="K68" i="7"/>
  <c r="B70" i="7"/>
  <c r="J70" i="7"/>
  <c r="F62" i="7"/>
  <c r="G69" i="6"/>
  <c r="G70" i="6" s="1"/>
  <c r="L68" i="6"/>
  <c r="B70" i="6"/>
  <c r="I72" i="6"/>
  <c r="J70" i="5"/>
  <c r="L70" i="5"/>
  <c r="G69" i="5"/>
  <c r="G70" i="5" s="1"/>
  <c r="K68" i="5"/>
  <c r="B70" i="5"/>
  <c r="L68" i="5"/>
  <c r="I72" i="5"/>
  <c r="F62" i="4"/>
  <c r="J70" i="4"/>
  <c r="I72" i="4"/>
  <c r="G69" i="4"/>
  <c r="G70" i="4" s="1"/>
  <c r="K68" i="4"/>
  <c r="I70" i="3"/>
  <c r="F62" i="3"/>
  <c r="B69" i="3"/>
  <c r="G68" i="3"/>
  <c r="J68" i="3"/>
  <c r="F76" i="2"/>
  <c r="B78" i="2"/>
  <c r="F78" i="2" s="1"/>
  <c r="K49" i="2"/>
  <c r="K50" i="2"/>
  <c r="F19" i="2"/>
  <c r="B67" i="2" s="1"/>
  <c r="B20" i="2"/>
  <c r="F20" i="2" s="1"/>
  <c r="K11" i="2"/>
  <c r="L10" i="2"/>
  <c r="L11" i="2" s="1"/>
  <c r="B50" i="2"/>
  <c r="F50" i="2" s="1"/>
  <c r="F49" i="2"/>
  <c r="C62" i="2" s="1"/>
  <c r="K69" i="2"/>
  <c r="D62" i="2"/>
  <c r="G20" i="2"/>
  <c r="K20" i="2" s="1"/>
  <c r="L20" i="2" s="1"/>
  <c r="K19" i="2"/>
  <c r="K31" i="2"/>
  <c r="L30" i="2"/>
  <c r="K50" i="1"/>
  <c r="L48" i="1"/>
  <c r="L30" i="1"/>
  <c r="L31" i="1" s="1"/>
  <c r="L38" i="1" s="1"/>
  <c r="G20" i="1"/>
  <c r="K20" i="1" s="1"/>
  <c r="K19" i="1"/>
  <c r="B68" i="1" s="1"/>
  <c r="K69" i="1"/>
  <c r="K75" i="1" s="1"/>
  <c r="K87" i="1" s="1"/>
  <c r="J75" i="1"/>
  <c r="L69" i="1"/>
  <c r="F16" i="1"/>
  <c r="L16" i="1" s="1"/>
  <c r="E19" i="1"/>
  <c r="E20" i="1" s="1"/>
  <c r="D62" i="1"/>
  <c r="D63" i="1" s="1"/>
  <c r="D68" i="1" s="1"/>
  <c r="L49" i="1"/>
  <c r="K11" i="1"/>
  <c r="L10" i="1"/>
  <c r="L11" i="1" s="1"/>
  <c r="F50" i="1"/>
  <c r="F19" i="1"/>
  <c r="B67" i="1" s="1"/>
  <c r="C67" i="1" s="1"/>
  <c r="B20" i="1"/>
  <c r="F17" i="1"/>
  <c r="L17" i="1" s="1"/>
  <c r="K38" i="1"/>
  <c r="C70" i="1" l="1"/>
  <c r="F67" i="1"/>
  <c r="G67" i="1" s="1"/>
  <c r="K63" i="9"/>
  <c r="K75" i="9" s="1"/>
  <c r="K87" i="9" s="1"/>
  <c r="K63" i="10" s="1"/>
  <c r="K75" i="10" s="1"/>
  <c r="K87" i="10" s="1"/>
  <c r="K63" i="11" s="1"/>
  <c r="K75" i="11" s="1"/>
  <c r="K87" i="11" s="1"/>
  <c r="K63" i="12" s="1"/>
  <c r="K75" i="12" s="1"/>
  <c r="K87" i="12" s="1"/>
  <c r="K63" i="2"/>
  <c r="K75" i="2" s="1"/>
  <c r="K87" i="2" s="1"/>
  <c r="K63" i="3" s="1"/>
  <c r="K75" i="3" s="1"/>
  <c r="K87" i="3" s="1"/>
  <c r="K63" i="4" s="1"/>
  <c r="K75" i="4" s="1"/>
  <c r="C74" i="4"/>
  <c r="F86" i="3"/>
  <c r="C90" i="3"/>
  <c r="B87" i="3"/>
  <c r="F75" i="3"/>
  <c r="B78" i="3"/>
  <c r="F78" i="3" s="1"/>
  <c r="I87" i="3"/>
  <c r="B77" i="4"/>
  <c r="F89" i="3"/>
  <c r="D74" i="4"/>
  <c r="D90" i="3"/>
  <c r="B74" i="5"/>
  <c r="B76" i="4"/>
  <c r="F88" i="3"/>
  <c r="C76" i="7"/>
  <c r="C77" i="5"/>
  <c r="D77" i="5"/>
  <c r="K89" i="4"/>
  <c r="K65" i="5"/>
  <c r="K77" i="11"/>
  <c r="K89" i="11" s="1"/>
  <c r="K65" i="12" s="1"/>
  <c r="J65" i="3"/>
  <c r="L89" i="2"/>
  <c r="J65" i="10"/>
  <c r="L89" i="9"/>
  <c r="K72" i="12"/>
  <c r="L68" i="12"/>
  <c r="L72" i="12" s="1"/>
  <c r="J72" i="12"/>
  <c r="K72" i="11"/>
  <c r="L68" i="11"/>
  <c r="L72" i="11" s="1"/>
  <c r="J72" i="11"/>
  <c r="J72" i="10"/>
  <c r="K72" i="10"/>
  <c r="L68" i="10"/>
  <c r="L72" i="10" s="1"/>
  <c r="K72" i="9"/>
  <c r="L68" i="9"/>
  <c r="L72" i="9" s="1"/>
  <c r="J72" i="9"/>
  <c r="K72" i="8"/>
  <c r="L68" i="8"/>
  <c r="L72" i="8" s="1"/>
  <c r="J72" i="8"/>
  <c r="L70" i="7"/>
  <c r="K72" i="7"/>
  <c r="J72" i="7"/>
  <c r="L68" i="7"/>
  <c r="L72" i="7" s="1"/>
  <c r="J72" i="6"/>
  <c r="L70" i="6"/>
  <c r="L72" i="6" s="1"/>
  <c r="K72" i="6"/>
  <c r="L72" i="5"/>
  <c r="J72" i="5"/>
  <c r="K72" i="5"/>
  <c r="K72" i="4"/>
  <c r="L68" i="4"/>
  <c r="J72" i="4"/>
  <c r="L70" i="4"/>
  <c r="J70" i="3"/>
  <c r="G69" i="3"/>
  <c r="G70" i="3" s="1"/>
  <c r="K68" i="3"/>
  <c r="B70" i="3"/>
  <c r="I72" i="3"/>
  <c r="F88" i="2"/>
  <c r="F90" i="2" s="1"/>
  <c r="B90" i="2"/>
  <c r="L50" i="2"/>
  <c r="K38" i="2"/>
  <c r="L38" i="2"/>
  <c r="E62" i="2"/>
  <c r="F62" i="2" s="1"/>
  <c r="I68" i="2"/>
  <c r="G67" i="2"/>
  <c r="B68" i="2"/>
  <c r="L19" i="2"/>
  <c r="L49" i="2"/>
  <c r="L69" i="2"/>
  <c r="L50" i="1"/>
  <c r="I68" i="1"/>
  <c r="F20" i="1"/>
  <c r="L20" i="1" s="1"/>
  <c r="E62" i="1"/>
  <c r="E63" i="1" s="1"/>
  <c r="J87" i="1"/>
  <c r="L75" i="1"/>
  <c r="C71" i="1"/>
  <c r="L19" i="1"/>
  <c r="K63" i="5" l="1"/>
  <c r="K75" i="5" s="1"/>
  <c r="K87" i="5" s="1"/>
  <c r="K63" i="6" s="1"/>
  <c r="K75" i="6" s="1"/>
  <c r="K87" i="6" s="1"/>
  <c r="K63" i="7" s="1"/>
  <c r="K75" i="7" s="1"/>
  <c r="K87" i="7" s="1"/>
  <c r="K63" i="8" s="1"/>
  <c r="K75" i="8" s="1"/>
  <c r="K87" i="8" s="1"/>
  <c r="K87" i="4"/>
  <c r="L87" i="1"/>
  <c r="J63" i="9"/>
  <c r="J75" i="9" s="1"/>
  <c r="J87" i="9" s="1"/>
  <c r="J63" i="10" s="1"/>
  <c r="J75" i="10" s="1"/>
  <c r="J87" i="10" s="1"/>
  <c r="J63" i="11" s="1"/>
  <c r="J75" i="11" s="1"/>
  <c r="J87" i="11" s="1"/>
  <c r="J63" i="12" s="1"/>
  <c r="J75" i="12" s="1"/>
  <c r="J87" i="12" s="1"/>
  <c r="J63" i="2"/>
  <c r="B88" i="4"/>
  <c r="F76" i="4"/>
  <c r="B75" i="4"/>
  <c r="F87" i="3"/>
  <c r="B90" i="3"/>
  <c r="F90" i="3"/>
  <c r="B86" i="5"/>
  <c r="D86" i="4"/>
  <c r="D78" i="4"/>
  <c r="B89" i="4"/>
  <c r="F77" i="4"/>
  <c r="I63" i="4"/>
  <c r="C86" i="4"/>
  <c r="C78" i="4"/>
  <c r="F74" i="4"/>
  <c r="D89" i="5"/>
  <c r="C89" i="5"/>
  <c r="C88" i="7"/>
  <c r="K77" i="12"/>
  <c r="K89" i="12" s="1"/>
  <c r="K77" i="5"/>
  <c r="K89" i="5" s="1"/>
  <c r="K65" i="6" s="1"/>
  <c r="J77" i="10"/>
  <c r="L65" i="10"/>
  <c r="J77" i="3"/>
  <c r="L65" i="3"/>
  <c r="L72" i="4"/>
  <c r="C61" i="2"/>
  <c r="L70" i="3"/>
  <c r="K72" i="3"/>
  <c r="L68" i="3"/>
  <c r="J72" i="3"/>
  <c r="B69" i="2"/>
  <c r="B70" i="2" s="1"/>
  <c r="J68" i="2"/>
  <c r="G68" i="2"/>
  <c r="I70" i="2"/>
  <c r="B69" i="1"/>
  <c r="B70" i="1" s="1"/>
  <c r="F62" i="1"/>
  <c r="I70" i="1"/>
  <c r="I72" i="1" s="1"/>
  <c r="I74" i="1"/>
  <c r="E69" i="1" l="1"/>
  <c r="L63" i="2"/>
  <c r="J75" i="2"/>
  <c r="C74" i="5"/>
  <c r="F86" i="4"/>
  <c r="C90" i="4"/>
  <c r="I75" i="4"/>
  <c r="B77" i="5"/>
  <c r="F89" i="4"/>
  <c r="D74" i="5"/>
  <c r="D90" i="4"/>
  <c r="B74" i="6"/>
  <c r="B87" i="4"/>
  <c r="F75" i="4"/>
  <c r="B78" i="4"/>
  <c r="F78" i="4" s="1"/>
  <c r="B76" i="5"/>
  <c r="F88" i="4"/>
  <c r="C76" i="8"/>
  <c r="C77" i="6"/>
  <c r="D77" i="6"/>
  <c r="K77" i="6"/>
  <c r="J89" i="3"/>
  <c r="L77" i="3"/>
  <c r="J89" i="10"/>
  <c r="L77" i="10"/>
  <c r="L72" i="3"/>
  <c r="I72" i="2"/>
  <c r="J70" i="2"/>
  <c r="G69" i="2"/>
  <c r="G70" i="2" s="1"/>
  <c r="K68" i="2"/>
  <c r="I86" i="1"/>
  <c r="I76" i="1"/>
  <c r="F63" i="1"/>
  <c r="F69" i="1" l="1"/>
  <c r="E70" i="1"/>
  <c r="E71" i="1" s="1"/>
  <c r="E61" i="2" s="1"/>
  <c r="E63" i="2" s="1"/>
  <c r="E71" i="2" s="1"/>
  <c r="E61" i="3" s="1"/>
  <c r="E63" i="3" s="1"/>
  <c r="E71" i="3" s="1"/>
  <c r="E61" i="4" s="1"/>
  <c r="E63" i="4" s="1"/>
  <c r="E71" i="4" s="1"/>
  <c r="E61" i="5" s="1"/>
  <c r="E63" i="5" s="1"/>
  <c r="E71" i="5" s="1"/>
  <c r="E61" i="6" s="1"/>
  <c r="E63" i="6" s="1"/>
  <c r="E71" i="6" s="1"/>
  <c r="E61" i="7" s="1"/>
  <c r="E63" i="7" s="1"/>
  <c r="E71" i="7" s="1"/>
  <c r="E61" i="8" s="1"/>
  <c r="E63" i="8" s="1"/>
  <c r="E71" i="8" s="1"/>
  <c r="E61" i="9" s="1"/>
  <c r="E63" i="9" s="1"/>
  <c r="E71" i="9" s="1"/>
  <c r="E61" i="10" s="1"/>
  <c r="E63" i="10" s="1"/>
  <c r="E71" i="10" s="1"/>
  <c r="E61" i="11" s="1"/>
  <c r="E63" i="11" s="1"/>
  <c r="E71" i="11" s="1"/>
  <c r="E61" i="12" s="1"/>
  <c r="E63" i="12" s="1"/>
  <c r="E71" i="12" s="1"/>
  <c r="L75" i="2"/>
  <c r="J87" i="2"/>
  <c r="F87" i="4"/>
  <c r="B75" i="5"/>
  <c r="B90" i="4"/>
  <c r="D86" i="5"/>
  <c r="D78" i="5"/>
  <c r="B89" i="5"/>
  <c r="F77" i="5"/>
  <c r="I63" i="5"/>
  <c r="I87" i="4"/>
  <c r="B88" i="5"/>
  <c r="F76" i="5"/>
  <c r="B86" i="6"/>
  <c r="F90" i="4"/>
  <c r="C86" i="5"/>
  <c r="C78" i="5"/>
  <c r="F74" i="5"/>
  <c r="C89" i="6"/>
  <c r="C88" i="8"/>
  <c r="D89" i="6"/>
  <c r="K89" i="6"/>
  <c r="J65" i="11"/>
  <c r="L89" i="10"/>
  <c r="J65" i="4"/>
  <c r="L89" i="3"/>
  <c r="I62" i="2"/>
  <c r="I74" i="2" s="1"/>
  <c r="I86" i="2" s="1"/>
  <c r="I62" i="3" s="1"/>
  <c r="J72" i="2"/>
  <c r="K72" i="2"/>
  <c r="L68" i="2"/>
  <c r="L70" i="2"/>
  <c r="I88" i="1"/>
  <c r="I78" i="1"/>
  <c r="I90" i="1"/>
  <c r="G69" i="1" l="1"/>
  <c r="K68" i="1"/>
  <c r="L87" i="2"/>
  <c r="J63" i="3"/>
  <c r="I75" i="5"/>
  <c r="B77" i="6"/>
  <c r="F89" i="5"/>
  <c r="D74" i="6"/>
  <c r="D90" i="5"/>
  <c r="B87" i="5"/>
  <c r="F75" i="5"/>
  <c r="B78" i="5"/>
  <c r="F78" i="5" s="1"/>
  <c r="C74" i="6"/>
  <c r="F86" i="5"/>
  <c r="C90" i="5"/>
  <c r="B74" i="7"/>
  <c r="B76" i="6"/>
  <c r="F88" i="5"/>
  <c r="C76" i="9"/>
  <c r="C77" i="7"/>
  <c r="D77" i="7"/>
  <c r="K65" i="7"/>
  <c r="J77" i="4"/>
  <c r="L65" i="4"/>
  <c r="J77" i="11"/>
  <c r="L65" i="11"/>
  <c r="I74" i="3"/>
  <c r="I64" i="2"/>
  <c r="L72" i="2"/>
  <c r="K74" i="1" l="1"/>
  <c r="K72" i="1"/>
  <c r="L63" i="3"/>
  <c r="J75" i="3"/>
  <c r="B88" i="6"/>
  <c r="F76" i="6"/>
  <c r="C86" i="6"/>
  <c r="C78" i="6"/>
  <c r="F74" i="6"/>
  <c r="B86" i="7"/>
  <c r="F87" i="5"/>
  <c r="F90" i="5" s="1"/>
  <c r="B75" i="6"/>
  <c r="B90" i="5"/>
  <c r="D86" i="6"/>
  <c r="D78" i="6"/>
  <c r="B89" i="6"/>
  <c r="F77" i="6"/>
  <c r="I87" i="5"/>
  <c r="D89" i="7"/>
  <c r="C89" i="7"/>
  <c r="C88" i="9"/>
  <c r="K77" i="7"/>
  <c r="J89" i="11"/>
  <c r="L77" i="11"/>
  <c r="J89" i="4"/>
  <c r="L89" i="4" s="1"/>
  <c r="J65" i="5"/>
  <c r="L77" i="4"/>
  <c r="I86" i="3"/>
  <c r="I62" i="4" s="1"/>
  <c r="I76" i="2"/>
  <c r="I66" i="2"/>
  <c r="C63" i="2"/>
  <c r="K78" i="1" l="1"/>
  <c r="K86" i="1"/>
  <c r="J87" i="3"/>
  <c r="L75" i="3"/>
  <c r="I63" i="6"/>
  <c r="B77" i="7"/>
  <c r="F89" i="6"/>
  <c r="D74" i="7"/>
  <c r="D90" i="6"/>
  <c r="F75" i="6"/>
  <c r="B87" i="6"/>
  <c r="B78" i="6"/>
  <c r="F78" i="6" s="1"/>
  <c r="B74" i="8"/>
  <c r="C74" i="7"/>
  <c r="C90" i="6"/>
  <c r="F86" i="6"/>
  <c r="B76" i="7"/>
  <c r="F88" i="6"/>
  <c r="C76" i="10"/>
  <c r="D77" i="8"/>
  <c r="C77" i="8"/>
  <c r="K89" i="7"/>
  <c r="J77" i="5"/>
  <c r="L65" i="5"/>
  <c r="J65" i="12"/>
  <c r="L89" i="11"/>
  <c r="I74" i="4"/>
  <c r="I62" i="5" s="1"/>
  <c r="I78" i="2"/>
  <c r="I88" i="2"/>
  <c r="I64" i="3" s="1"/>
  <c r="C71" i="2"/>
  <c r="C61" i="3" s="1"/>
  <c r="K62" i="9" l="1"/>
  <c r="K90" i="1"/>
  <c r="K62" i="2"/>
  <c r="J63" i="4"/>
  <c r="L87" i="3"/>
  <c r="C86" i="7"/>
  <c r="F74" i="7"/>
  <c r="C78" i="7"/>
  <c r="B88" i="7"/>
  <c r="F76" i="7"/>
  <c r="B86" i="8"/>
  <c r="B75" i="7"/>
  <c r="F87" i="6"/>
  <c r="F90" i="6" s="1"/>
  <c r="B90" i="6"/>
  <c r="D86" i="7"/>
  <c r="D78" i="7"/>
  <c r="B89" i="7"/>
  <c r="F77" i="7"/>
  <c r="I75" i="6"/>
  <c r="I66" i="3"/>
  <c r="I76" i="3"/>
  <c r="C89" i="8"/>
  <c r="D89" i="8"/>
  <c r="C88" i="10"/>
  <c r="C63" i="3"/>
  <c r="I74" i="5"/>
  <c r="K65" i="8"/>
  <c r="J77" i="12"/>
  <c r="L65" i="12"/>
  <c r="J89" i="5"/>
  <c r="L77" i="5"/>
  <c r="I86" i="4"/>
  <c r="I90" i="2"/>
  <c r="K74" i="2" l="1"/>
  <c r="K66" i="2"/>
  <c r="K66" i="9"/>
  <c r="K74" i="9"/>
  <c r="J75" i="4"/>
  <c r="L63" i="4"/>
  <c r="B87" i="7"/>
  <c r="F75" i="7"/>
  <c r="B78" i="7"/>
  <c r="F78" i="7" s="1"/>
  <c r="I87" i="6"/>
  <c r="B77" i="8"/>
  <c r="F89" i="7"/>
  <c r="D74" i="8"/>
  <c r="D90" i="7"/>
  <c r="B74" i="9"/>
  <c r="B76" i="8"/>
  <c r="F88" i="7"/>
  <c r="C74" i="8"/>
  <c r="F86" i="7"/>
  <c r="C90" i="7"/>
  <c r="I88" i="3"/>
  <c r="I78" i="3"/>
  <c r="C76" i="11"/>
  <c r="D77" i="9"/>
  <c r="I86" i="5"/>
  <c r="C71" i="3"/>
  <c r="C61" i="4" s="1"/>
  <c r="C77" i="9"/>
  <c r="K77" i="8"/>
  <c r="J65" i="6"/>
  <c r="L89" i="5"/>
  <c r="J89" i="12"/>
  <c r="L89" i="12" s="1"/>
  <c r="L77" i="12"/>
  <c r="K86" i="9" l="1"/>
  <c r="K78" i="9"/>
  <c r="K78" i="2"/>
  <c r="K86" i="2"/>
  <c r="J63" i="5"/>
  <c r="L75" i="4"/>
  <c r="J87" i="4"/>
  <c r="L87" i="4" s="1"/>
  <c r="C86" i="8"/>
  <c r="C78" i="8"/>
  <c r="F74" i="8"/>
  <c r="B86" i="9"/>
  <c r="D86" i="8"/>
  <c r="D78" i="8"/>
  <c r="B89" i="8"/>
  <c r="F77" i="8"/>
  <c r="I63" i="7"/>
  <c r="B88" i="8"/>
  <c r="F76" i="8"/>
  <c r="F87" i="7"/>
  <c r="F90" i="7" s="1"/>
  <c r="B75" i="8"/>
  <c r="B90" i="7"/>
  <c r="I64" i="4"/>
  <c r="I90" i="3"/>
  <c r="I62" i="6"/>
  <c r="D89" i="9"/>
  <c r="C88" i="11"/>
  <c r="C89" i="9"/>
  <c r="C63" i="4"/>
  <c r="K89" i="8"/>
  <c r="J77" i="6"/>
  <c r="L65" i="6"/>
  <c r="K90" i="2" l="1"/>
  <c r="K62" i="3"/>
  <c r="K62" i="10"/>
  <c r="K90" i="9"/>
  <c r="L63" i="5"/>
  <c r="J75" i="5"/>
  <c r="B74" i="10"/>
  <c r="B87" i="8"/>
  <c r="F75" i="8"/>
  <c r="B78" i="8"/>
  <c r="F78" i="8" s="1"/>
  <c r="B76" i="9"/>
  <c r="F88" i="8"/>
  <c r="I75" i="7"/>
  <c r="B77" i="9"/>
  <c r="F89" i="8"/>
  <c r="D74" i="9"/>
  <c r="D90" i="8"/>
  <c r="C74" i="9"/>
  <c r="F86" i="8"/>
  <c r="C90" i="8"/>
  <c r="I76" i="4"/>
  <c r="I66" i="4"/>
  <c r="C71" i="4"/>
  <c r="C61" i="5" s="1"/>
  <c r="C77" i="10"/>
  <c r="D77" i="10"/>
  <c r="I74" i="6"/>
  <c r="C76" i="12"/>
  <c r="J89" i="6"/>
  <c r="L77" i="6"/>
  <c r="K74" i="3" l="1"/>
  <c r="K66" i="3"/>
  <c r="K66" i="10"/>
  <c r="K74" i="10"/>
  <c r="L75" i="5"/>
  <c r="J87" i="5"/>
  <c r="F87" i="8"/>
  <c r="F90" i="8" s="1"/>
  <c r="B75" i="9"/>
  <c r="B90" i="8"/>
  <c r="C86" i="9"/>
  <c r="F74" i="9"/>
  <c r="C78" i="9"/>
  <c r="D86" i="9"/>
  <c r="D78" i="9"/>
  <c r="B89" i="9"/>
  <c r="F77" i="9"/>
  <c r="I87" i="7"/>
  <c r="B88" i="9"/>
  <c r="F76" i="9"/>
  <c r="B86" i="10"/>
  <c r="I64" i="5"/>
  <c r="I88" i="4"/>
  <c r="I78" i="4"/>
  <c r="I86" i="6"/>
  <c r="C63" i="5"/>
  <c r="C88" i="12"/>
  <c r="D89" i="10"/>
  <c r="C89" i="10"/>
  <c r="J65" i="7"/>
  <c r="L89" i="6"/>
  <c r="K78" i="10" l="1"/>
  <c r="K86" i="10"/>
  <c r="K78" i="3"/>
  <c r="K86" i="3"/>
  <c r="J63" i="6"/>
  <c r="L87" i="5"/>
  <c r="B74" i="11"/>
  <c r="B76" i="10"/>
  <c r="F88" i="9"/>
  <c r="I63" i="8"/>
  <c r="B77" i="10"/>
  <c r="F89" i="9"/>
  <c r="D74" i="10"/>
  <c r="D90" i="9"/>
  <c r="C74" i="10"/>
  <c r="C90" i="9"/>
  <c r="F86" i="9"/>
  <c r="F75" i="9"/>
  <c r="B87" i="9"/>
  <c r="B78" i="9"/>
  <c r="F78" i="9" s="1"/>
  <c r="I90" i="4"/>
  <c r="I76" i="5"/>
  <c r="I66" i="5"/>
  <c r="C77" i="11"/>
  <c r="D77" i="11"/>
  <c r="C71" i="5"/>
  <c r="C61" i="6" s="1"/>
  <c r="I62" i="7"/>
  <c r="J77" i="7"/>
  <c r="L65" i="7"/>
  <c r="K62" i="4" l="1"/>
  <c r="K90" i="3"/>
  <c r="K62" i="11"/>
  <c r="K90" i="10"/>
  <c r="J75" i="6"/>
  <c r="L63" i="6"/>
  <c r="D86" i="10"/>
  <c r="D78" i="10"/>
  <c r="B89" i="10"/>
  <c r="F77" i="10"/>
  <c r="I75" i="8"/>
  <c r="B88" i="10"/>
  <c r="F76" i="10"/>
  <c r="B75" i="10"/>
  <c r="F87" i="9"/>
  <c r="F90" i="9" s="1"/>
  <c r="B90" i="9"/>
  <c r="C86" i="10"/>
  <c r="F74" i="10"/>
  <c r="C78" i="10"/>
  <c r="B86" i="11"/>
  <c r="I88" i="5"/>
  <c r="I78" i="5"/>
  <c r="I74" i="7"/>
  <c r="C63" i="6"/>
  <c r="D89" i="11"/>
  <c r="C89" i="11"/>
  <c r="J89" i="7"/>
  <c r="L77" i="7"/>
  <c r="K66" i="11" l="1"/>
  <c r="K74" i="11"/>
  <c r="K66" i="4"/>
  <c r="K74" i="4"/>
  <c r="L75" i="6"/>
  <c r="J87" i="6"/>
  <c r="B74" i="12"/>
  <c r="C74" i="11"/>
  <c r="F86" i="10"/>
  <c r="C90" i="10"/>
  <c r="B87" i="10"/>
  <c r="F75" i="10"/>
  <c r="B78" i="10"/>
  <c r="F78" i="10" s="1"/>
  <c r="B76" i="11"/>
  <c r="F88" i="10"/>
  <c r="I63" i="9"/>
  <c r="I87" i="8"/>
  <c r="B77" i="11"/>
  <c r="F89" i="10"/>
  <c r="D74" i="11"/>
  <c r="D90" i="10"/>
  <c r="I64" i="6"/>
  <c r="I90" i="5"/>
  <c r="C77" i="12"/>
  <c r="I86" i="7"/>
  <c r="D77" i="12"/>
  <c r="C71" i="6"/>
  <c r="C61" i="7" s="1"/>
  <c r="J65" i="8"/>
  <c r="L89" i="7"/>
  <c r="K62" i="5" l="1"/>
  <c r="K86" i="4"/>
  <c r="K90" i="4" s="1"/>
  <c r="K78" i="4"/>
  <c r="K86" i="11"/>
  <c r="K78" i="11"/>
  <c r="L87" i="6"/>
  <c r="J63" i="7"/>
  <c r="D86" i="11"/>
  <c r="D78" i="11"/>
  <c r="B89" i="11"/>
  <c r="F77" i="11"/>
  <c r="B75" i="11"/>
  <c r="F87" i="10"/>
  <c r="B90" i="10"/>
  <c r="F90" i="10"/>
  <c r="L63" i="9"/>
  <c r="I75" i="9"/>
  <c r="B88" i="11"/>
  <c r="F76" i="11"/>
  <c r="C86" i="11"/>
  <c r="F74" i="11"/>
  <c r="C78" i="11"/>
  <c r="B86" i="12"/>
  <c r="I76" i="6"/>
  <c r="I66" i="6"/>
  <c r="C63" i="7"/>
  <c r="I62" i="8"/>
  <c r="D89" i="12"/>
  <c r="C89" i="12"/>
  <c r="J77" i="8"/>
  <c r="L65" i="8"/>
  <c r="K62" i="12" l="1"/>
  <c r="K90" i="11"/>
  <c r="K74" i="5"/>
  <c r="K66" i="5"/>
  <c r="L63" i="7"/>
  <c r="J75" i="7"/>
  <c r="I87" i="9"/>
  <c r="L75" i="9"/>
  <c r="C74" i="12"/>
  <c r="F86" i="11"/>
  <c r="C90" i="11"/>
  <c r="B76" i="12"/>
  <c r="F88" i="11"/>
  <c r="B87" i="11"/>
  <c r="F75" i="11"/>
  <c r="B78" i="11"/>
  <c r="F78" i="11" s="1"/>
  <c r="B77" i="12"/>
  <c r="F89" i="11"/>
  <c r="D74" i="12"/>
  <c r="D90" i="11"/>
  <c r="I88" i="6"/>
  <c r="I78" i="6"/>
  <c r="C71" i="7"/>
  <c r="C61" i="8" s="1"/>
  <c r="I74" i="8"/>
  <c r="J89" i="8"/>
  <c r="L89" i="8" s="1"/>
  <c r="L77" i="8"/>
  <c r="K86" i="5" l="1"/>
  <c r="K78" i="5"/>
  <c r="K74" i="12"/>
  <c r="K66" i="12"/>
  <c r="J87" i="7"/>
  <c r="L75" i="7"/>
  <c r="B75" i="12"/>
  <c r="F87" i="11"/>
  <c r="F90" i="11" s="1"/>
  <c r="B90" i="11"/>
  <c r="B88" i="12"/>
  <c r="F88" i="12" s="1"/>
  <c r="F76" i="12"/>
  <c r="L87" i="9"/>
  <c r="I63" i="10"/>
  <c r="D86" i="12"/>
  <c r="D90" i="12" s="1"/>
  <c r="D78" i="12"/>
  <c r="B89" i="12"/>
  <c r="F89" i="12" s="1"/>
  <c r="F77" i="12"/>
  <c r="C86" i="12"/>
  <c r="F74" i="12"/>
  <c r="C78" i="12"/>
  <c r="I64" i="7"/>
  <c r="I90" i="6"/>
  <c r="I62" i="9"/>
  <c r="I86" i="8"/>
  <c r="C63" i="8"/>
  <c r="K78" i="12" l="1"/>
  <c r="K86" i="12"/>
  <c r="K90" i="12" s="1"/>
  <c r="K62" i="6"/>
  <c r="K90" i="5"/>
  <c r="L87" i="7"/>
  <c r="J63" i="8"/>
  <c r="L63" i="10"/>
  <c r="I75" i="10"/>
  <c r="F75" i="12"/>
  <c r="B87" i="12"/>
  <c r="B78" i="12"/>
  <c r="F78" i="12" s="1"/>
  <c r="F86" i="12"/>
  <c r="C90" i="12"/>
  <c r="I76" i="7"/>
  <c r="I66" i="7"/>
  <c r="C71" i="8"/>
  <c r="C61" i="9" s="1"/>
  <c r="I74" i="9"/>
  <c r="K74" i="6" l="1"/>
  <c r="K66" i="6"/>
  <c r="L63" i="8"/>
  <c r="J75" i="8"/>
  <c r="F87" i="12"/>
  <c r="F90" i="12" s="1"/>
  <c r="B90" i="12"/>
  <c r="I87" i="10"/>
  <c r="L75" i="10"/>
  <c r="I88" i="7"/>
  <c r="I78" i="7"/>
  <c r="I86" i="9"/>
  <c r="C63" i="9"/>
  <c r="K86" i="6" l="1"/>
  <c r="K78" i="6"/>
  <c r="J87" i="8"/>
  <c r="L87" i="8" s="1"/>
  <c r="L75" i="8"/>
  <c r="L87" i="10"/>
  <c r="I63" i="11"/>
  <c r="I64" i="8"/>
  <c r="I90" i="7"/>
  <c r="C71" i="9"/>
  <c r="C61" i="10" s="1"/>
  <c r="I62" i="10"/>
  <c r="K62" i="7" l="1"/>
  <c r="K90" i="6"/>
  <c r="L63" i="11"/>
  <c r="I75" i="11"/>
  <c r="I76" i="8"/>
  <c r="I66" i="8"/>
  <c r="I74" i="10"/>
  <c r="C63" i="10"/>
  <c r="K66" i="7" l="1"/>
  <c r="K74" i="7"/>
  <c r="I87" i="11"/>
  <c r="L75" i="11"/>
  <c r="I64" i="9"/>
  <c r="I88" i="8"/>
  <c r="I78" i="8"/>
  <c r="I86" i="10"/>
  <c r="C71" i="10"/>
  <c r="C61" i="11" s="1"/>
  <c r="K86" i="7" l="1"/>
  <c r="K78" i="7"/>
  <c r="L87" i="11"/>
  <c r="I63" i="12"/>
  <c r="I90" i="8"/>
  <c r="I76" i="9"/>
  <c r="I66" i="9"/>
  <c r="I62" i="11"/>
  <c r="C63" i="11"/>
  <c r="K90" i="7" l="1"/>
  <c r="K62" i="8"/>
  <c r="L63" i="12"/>
  <c r="I75" i="12"/>
  <c r="I88" i="9"/>
  <c r="I78" i="9"/>
  <c r="I74" i="11"/>
  <c r="C71" i="11"/>
  <c r="C61" i="12" s="1"/>
  <c r="K74" i="8" l="1"/>
  <c r="K66" i="8"/>
  <c r="I87" i="12"/>
  <c r="L87" i="12" s="1"/>
  <c r="L75" i="12"/>
  <c r="I64" i="10"/>
  <c r="I90" i="9"/>
  <c r="I86" i="11"/>
  <c r="C63" i="12"/>
  <c r="K78" i="8" l="1"/>
  <c r="K86" i="8"/>
  <c r="K90" i="8" s="1"/>
  <c r="I76" i="10"/>
  <c r="I66" i="10"/>
  <c r="I62" i="12"/>
  <c r="C71" i="12"/>
  <c r="I88" i="10" l="1"/>
  <c r="I78" i="10"/>
  <c r="I74" i="12"/>
  <c r="I64" i="11" l="1"/>
  <c r="I90" i="10"/>
  <c r="I86" i="12"/>
  <c r="I76" i="11" l="1"/>
  <c r="I66" i="11"/>
  <c r="I88" i="11" l="1"/>
  <c r="I78" i="11"/>
  <c r="I64" i="12" l="1"/>
  <c r="I90" i="11"/>
  <c r="I76" i="12" l="1"/>
  <c r="I66" i="12"/>
  <c r="I88" i="12" l="1"/>
  <c r="I78" i="12"/>
  <c r="I90" i="12" l="1"/>
  <c r="F68" i="1"/>
  <c r="F70" i="1" s="1"/>
  <c r="F71" i="1" s="1"/>
  <c r="D70" i="1"/>
  <c r="D71" i="1" s="1"/>
  <c r="D61" i="2" s="1"/>
  <c r="F61" i="2" s="1"/>
  <c r="J68" i="1" l="1"/>
  <c r="L68" i="1" s="1"/>
  <c r="G68" i="1"/>
  <c r="G70" i="1" s="1"/>
  <c r="D63" i="2"/>
  <c r="D71" i="2" s="1"/>
  <c r="D61" i="3" s="1"/>
  <c r="J70" i="1" l="1"/>
  <c r="J76" i="1" s="1"/>
  <c r="J74" i="1"/>
  <c r="J86" i="1" s="1"/>
  <c r="F63" i="2"/>
  <c r="F71" i="2" s="1"/>
  <c r="L74" i="1"/>
  <c r="L70" i="1"/>
  <c r="L72" i="1" s="1"/>
  <c r="F61" i="3"/>
  <c r="D63" i="3"/>
  <c r="J72" i="1" l="1"/>
  <c r="L76" i="1"/>
  <c r="J88" i="1"/>
  <c r="L78" i="1"/>
  <c r="F63" i="3"/>
  <c r="F71" i="3" s="1"/>
  <c r="D71" i="3"/>
  <c r="D61" i="4" s="1"/>
  <c r="J90" i="1"/>
  <c r="J62" i="2"/>
  <c r="L86" i="1"/>
  <c r="J62" i="9"/>
  <c r="J78" i="1"/>
  <c r="L88" i="1" l="1"/>
  <c r="L90" i="1" s="1"/>
  <c r="J64" i="2"/>
  <c r="J64" i="9"/>
  <c r="J74" i="9"/>
  <c r="L62" i="9"/>
  <c r="J66" i="2"/>
  <c r="L62" i="2"/>
  <c r="J74" i="2"/>
  <c r="F61" i="4"/>
  <c r="D63" i="4"/>
  <c r="D71" i="4" l="1"/>
  <c r="D61" i="5" s="1"/>
  <c r="F63" i="4"/>
  <c r="F71" i="4" s="1"/>
  <c r="L74" i="2"/>
  <c r="J86" i="2"/>
  <c r="L74" i="9"/>
  <c r="J86" i="9"/>
  <c r="L64" i="9"/>
  <c r="J76" i="9"/>
  <c r="L66" i="9"/>
  <c r="J66" i="9"/>
  <c r="L64" i="2"/>
  <c r="L66" i="2" s="1"/>
  <c r="J76" i="2"/>
  <c r="L76" i="9" l="1"/>
  <c r="J88" i="9"/>
  <c r="L86" i="9"/>
  <c r="J62" i="10"/>
  <c r="L78" i="9"/>
  <c r="J62" i="3"/>
  <c r="L86" i="2"/>
  <c r="L76" i="2"/>
  <c r="J88" i="2"/>
  <c r="J78" i="9"/>
  <c r="J78" i="2"/>
  <c r="L78" i="2"/>
  <c r="F61" i="5"/>
  <c r="D63" i="5"/>
  <c r="F63" i="5" l="1"/>
  <c r="F71" i="5" s="1"/>
  <c r="D71" i="5"/>
  <c r="D61" i="6" s="1"/>
  <c r="L62" i="3"/>
  <c r="J74" i="3"/>
  <c r="J64" i="10"/>
  <c r="L88" i="9"/>
  <c r="L90" i="9" s="1"/>
  <c r="L88" i="2"/>
  <c r="L90" i="2" s="1"/>
  <c r="J64" i="3"/>
  <c r="J90" i="2"/>
  <c r="L62" i="10"/>
  <c r="J66" i="10"/>
  <c r="J74" i="10"/>
  <c r="J90" i="9"/>
  <c r="L64" i="3" l="1"/>
  <c r="L66" i="3" s="1"/>
  <c r="J76" i="3"/>
  <c r="L74" i="3"/>
  <c r="J78" i="3"/>
  <c r="J86" i="3"/>
  <c r="F61" i="6"/>
  <c r="D63" i="6"/>
  <c r="L74" i="10"/>
  <c r="J86" i="10"/>
  <c r="L64" i="10"/>
  <c r="L66" i="10" s="1"/>
  <c r="J76" i="10"/>
  <c r="J78" i="10" s="1"/>
  <c r="J66" i="3"/>
  <c r="L86" i="10" l="1"/>
  <c r="J62" i="11"/>
  <c r="L76" i="3"/>
  <c r="L78" i="3" s="1"/>
  <c r="J88" i="3"/>
  <c r="J88" i="10"/>
  <c r="L76" i="10"/>
  <c r="L78" i="10" s="1"/>
  <c r="D71" i="6"/>
  <c r="D61" i="7" s="1"/>
  <c r="F63" i="6"/>
  <c r="F71" i="6" s="1"/>
  <c r="L86" i="3"/>
  <c r="J90" i="3"/>
  <c r="J62" i="4"/>
  <c r="J64" i="11" l="1"/>
  <c r="L88" i="10"/>
  <c r="L90" i="10" s="1"/>
  <c r="L62" i="4"/>
  <c r="J74" i="4"/>
  <c r="F61" i="7"/>
  <c r="D63" i="7"/>
  <c r="J64" i="4"/>
  <c r="L88" i="3"/>
  <c r="L90" i="3" s="1"/>
  <c r="J66" i="11"/>
  <c r="L62" i="11"/>
  <c r="J74" i="11"/>
  <c r="J90" i="10"/>
  <c r="L74" i="11" l="1"/>
  <c r="J86" i="11"/>
  <c r="L64" i="4"/>
  <c r="L66" i="4" s="1"/>
  <c r="J76" i="4"/>
  <c r="J78" i="4" s="1"/>
  <c r="L74" i="4"/>
  <c r="J62" i="5"/>
  <c r="J86" i="4"/>
  <c r="J66" i="4"/>
  <c r="F63" i="7"/>
  <c r="F71" i="7" s="1"/>
  <c r="D71" i="7"/>
  <c r="D61" i="8" s="1"/>
  <c r="J76" i="11"/>
  <c r="L64" i="11"/>
  <c r="L66" i="11" s="1"/>
  <c r="L62" i="5" l="1"/>
  <c r="J74" i="5"/>
  <c r="J88" i="11"/>
  <c r="L76" i="11"/>
  <c r="L78" i="11" s="1"/>
  <c r="F61" i="8"/>
  <c r="D63" i="8"/>
  <c r="L86" i="4"/>
  <c r="J88" i="4"/>
  <c r="L88" i="4" s="1"/>
  <c r="J64" i="5"/>
  <c r="J66" i="5" s="1"/>
  <c r="L76" i="4"/>
  <c r="L78" i="4" s="1"/>
  <c r="J90" i="11"/>
  <c r="L86" i="11"/>
  <c r="J62" i="12"/>
  <c r="J78" i="11"/>
  <c r="L90" i="4" l="1"/>
  <c r="F63" i="8"/>
  <c r="F71" i="8" s="1"/>
  <c r="D71" i="8"/>
  <c r="D61" i="9" s="1"/>
  <c r="J74" i="12"/>
  <c r="L62" i="12"/>
  <c r="L64" i="5"/>
  <c r="J76" i="5"/>
  <c r="J90" i="4"/>
  <c r="L88" i="11"/>
  <c r="L90" i="11" s="1"/>
  <c r="J64" i="12"/>
  <c r="J78" i="5"/>
  <c r="L74" i="5"/>
  <c r="J86" i="5"/>
  <c r="L66" i="5"/>
  <c r="J76" i="12" l="1"/>
  <c r="L64" i="12"/>
  <c r="J66" i="12"/>
  <c r="F61" i="9"/>
  <c r="D63" i="9"/>
  <c r="L86" i="5"/>
  <c r="J62" i="6"/>
  <c r="L76" i="5"/>
  <c r="L78" i="5" s="1"/>
  <c r="J88" i="5"/>
  <c r="L66" i="12"/>
  <c r="L74" i="12"/>
  <c r="J86" i="12"/>
  <c r="F63" i="9" l="1"/>
  <c r="F71" i="9" s="1"/>
  <c r="D71" i="9"/>
  <c r="D61" i="10" s="1"/>
  <c r="L76" i="12"/>
  <c r="L78" i="12" s="1"/>
  <c r="J88" i="12"/>
  <c r="L88" i="12" s="1"/>
  <c r="L86" i="12"/>
  <c r="J78" i="12"/>
  <c r="L88" i="5"/>
  <c r="L90" i="5" s="1"/>
  <c r="J64" i="6"/>
  <c r="J66" i="6" s="1"/>
  <c r="L62" i="6"/>
  <c r="J74" i="6"/>
  <c r="J90" i="5"/>
  <c r="L90" i="12" l="1"/>
  <c r="L74" i="6"/>
  <c r="J86" i="6"/>
  <c r="F61" i="10"/>
  <c r="D63" i="10"/>
  <c r="L64" i="6"/>
  <c r="L66" i="6" s="1"/>
  <c r="J76" i="6"/>
  <c r="J90" i="12"/>
  <c r="L76" i="6" l="1"/>
  <c r="L78" i="6" s="1"/>
  <c r="J88" i="6"/>
  <c r="J78" i="6"/>
  <c r="F63" i="10"/>
  <c r="F71" i="10" s="1"/>
  <c r="D71" i="10"/>
  <c r="D61" i="11" s="1"/>
  <c r="L86" i="6"/>
  <c r="J62" i="7"/>
  <c r="L62" i="7" l="1"/>
  <c r="J74" i="7"/>
  <c r="J64" i="7"/>
  <c r="L88" i="6"/>
  <c r="L90" i="6" s="1"/>
  <c r="J90" i="6"/>
  <c r="F61" i="11"/>
  <c r="D63" i="11"/>
  <c r="F63" i="11" l="1"/>
  <c r="F71" i="11" s="1"/>
  <c r="D71" i="11"/>
  <c r="D61" i="12" s="1"/>
  <c r="J76" i="7"/>
  <c r="L64" i="7"/>
  <c r="L66" i="7" s="1"/>
  <c r="J78" i="7"/>
  <c r="L74" i="7"/>
  <c r="J86" i="7"/>
  <c r="J66" i="7"/>
  <c r="L86" i="7" l="1"/>
  <c r="J62" i="8"/>
  <c r="L76" i="7"/>
  <c r="J88" i="7"/>
  <c r="J90" i="7" s="1"/>
  <c r="L78" i="7"/>
  <c r="F61" i="12"/>
  <c r="D63" i="12"/>
  <c r="D71" i="12" l="1"/>
  <c r="F63" i="12"/>
  <c r="F71" i="12" s="1"/>
  <c r="L88" i="7"/>
  <c r="L90" i="7" s="1"/>
  <c r="J64" i="8"/>
  <c r="L62" i="8"/>
  <c r="J66" i="8"/>
  <c r="J74" i="8"/>
  <c r="L64" i="8" l="1"/>
  <c r="J76" i="8"/>
  <c r="J86" i="8"/>
  <c r="L74" i="8"/>
  <c r="L66" i="8"/>
  <c r="L86" i="8" l="1"/>
  <c r="J88" i="8"/>
  <c r="L88" i="8" s="1"/>
  <c r="L76" i="8"/>
  <c r="L78" i="8" s="1"/>
  <c r="J78" i="8"/>
  <c r="L90" i="8" l="1"/>
  <c r="J90" i="8"/>
</calcChain>
</file>

<file path=xl/sharedStrings.xml><?xml version="1.0" encoding="utf-8"?>
<sst xmlns="http://schemas.openxmlformats.org/spreadsheetml/2006/main" count="2120" uniqueCount="77">
  <si>
    <t>Monthly GST Input Output Tax Report</t>
  </si>
  <si>
    <t>GSTIN No.</t>
  </si>
  <si>
    <t>Month</t>
  </si>
  <si>
    <t>Year</t>
  </si>
  <si>
    <t>Description</t>
  </si>
  <si>
    <t xml:space="preserve"> IGST Taxable </t>
  </si>
  <si>
    <t>TOTAL</t>
  </si>
  <si>
    <t xml:space="preserve">SGST/CGST Taxable </t>
  </si>
  <si>
    <t>Detail</t>
  </si>
  <si>
    <t>Add: Sales</t>
  </si>
  <si>
    <t>Capital</t>
  </si>
  <si>
    <t>Exempted /Nil/Non GST</t>
  </si>
  <si>
    <t>Other/R.OFF</t>
  </si>
  <si>
    <t>NET TAXABLE SALE</t>
  </si>
  <si>
    <t xml:space="preserve"> GST TAX</t>
  </si>
  <si>
    <t>Total sale As Per Tally</t>
  </si>
  <si>
    <t>Add:Debit Note</t>
  </si>
  <si>
    <t>Less:Credit Note</t>
  </si>
  <si>
    <t>NET TAX</t>
  </si>
  <si>
    <t>Less: Purchase</t>
  </si>
  <si>
    <t>Import Goods</t>
  </si>
  <si>
    <t>Import Service</t>
  </si>
  <si>
    <t>NET TAXABLE PURCHASE</t>
  </si>
  <si>
    <t>TOTAL PURCHASE AS PER TALLY</t>
  </si>
  <si>
    <t>LESS:- Rule 42 &amp; 43 &amp; other</t>
  </si>
  <si>
    <t>Less:- Other</t>
  </si>
  <si>
    <t>Add:- section 17(5) &amp; other</t>
  </si>
  <si>
    <t>NET   TAX</t>
  </si>
  <si>
    <t>RMC Detail</t>
  </si>
  <si>
    <t xml:space="preserve">Eligible Input </t>
  </si>
  <si>
    <t>Total</t>
  </si>
  <si>
    <t xml:space="preserve">Ineligible Input </t>
  </si>
  <si>
    <t>TOTAL TAX</t>
  </si>
  <si>
    <t>TOTAL ITC AVAILED</t>
  </si>
  <si>
    <t>PARTICULAR</t>
  </si>
  <si>
    <t>IGST</t>
  </si>
  <si>
    <t>CGST</t>
  </si>
  <si>
    <t>SGST</t>
  </si>
  <si>
    <t>OPENING BALANCE/LIABILITY</t>
  </si>
  <si>
    <t>OPENING</t>
  </si>
  <si>
    <t>ITC AVAILED</t>
  </si>
  <si>
    <t>GST TAX</t>
  </si>
  <si>
    <t>RMC</t>
  </si>
  <si>
    <t>GST ON SALES LIABILITY - DISCHARGE SUMMARY</t>
  </si>
  <si>
    <t>INTEREST</t>
  </si>
  <si>
    <t>(A) Other than Reverse Charge</t>
  </si>
  <si>
    <t>Output Liability on Sales</t>
  </si>
  <si>
    <t>Input Set-off</t>
  </si>
  <si>
    <t>Balance</t>
  </si>
  <si>
    <t>LATE FEE</t>
  </si>
  <si>
    <t>Credit Utilized: IGST</t>
  </si>
  <si>
    <t>CURRANT BALANCE/LIABILITY</t>
  </si>
  <si>
    <t>Credit Utilized: CGST</t>
  </si>
  <si>
    <t>Credit Utilized: SGST</t>
  </si>
  <si>
    <t>ITC BALANCE</t>
  </si>
  <si>
    <t>CASH LEDGER OPENING BALANCE</t>
  </si>
  <si>
    <t>CESS</t>
  </si>
  <si>
    <t>Ending Date</t>
  </si>
  <si>
    <t>TOTAL BALANCE/LIABILITY</t>
  </si>
  <si>
    <t xml:space="preserve">Due Date </t>
  </si>
  <si>
    <t>Date of Filing</t>
  </si>
  <si>
    <t>GST PAID IN CURRANT MONTH</t>
  </si>
  <si>
    <t>Dlay Days</t>
  </si>
  <si>
    <t>GST PAID IN CASH</t>
  </si>
  <si>
    <t>Interest rate</t>
  </si>
  <si>
    <t>late month</t>
  </si>
  <si>
    <t>GST CASH BALANCE</t>
  </si>
  <si>
    <t xml:space="preserve">LATE FEE </t>
  </si>
  <si>
    <t>GST BALANCE</t>
  </si>
  <si>
    <t>MAY</t>
  </si>
  <si>
    <t xml:space="preserve"> 27AAQCA6836R1ZN</t>
  </si>
  <si>
    <t>APRIL</t>
  </si>
  <si>
    <t>14840 fright</t>
  </si>
  <si>
    <t>100 let fee</t>
  </si>
  <si>
    <t>17073.11 diff in inmort pur &amp; duttyfright</t>
  </si>
  <si>
    <t xml:space="preserve"> 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</si>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</sst>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74B6E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4" xfId="0" applyFont="1" applyFill="1" applyBorder="1" applyAlignment="1">
      <alignment vertical="center"/>
    </xf>
    <xf numFmtId="0" fontId="0" fillId="0" borderId="4" xfId="0" applyFont="1" applyBorder="1" applyAlignment="1"/>
    <xf numFmtId="0" fontId="0" fillId="0" borderId="4" xfId="0" applyFont="1" applyBorder="1"/>
    <xf numFmtId="0" fontId="1" fillId="2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1" fillId="2" borderId="4" xfId="0" applyFont="1" applyFill="1" applyBorder="1" applyAlignment="1"/>
    <xf numFmtId="0" fontId="0" fillId="0" borderId="0" xfId="0" applyFont="1"/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43" fontId="0" fillId="4" borderId="7" xfId="0" applyNumberFormat="1" applyFill="1" applyBorder="1"/>
    <xf numFmtId="43" fontId="0" fillId="4" borderId="7" xfId="0" applyNumberFormat="1" applyFont="1" applyFill="1" applyBorder="1"/>
    <xf numFmtId="43" fontId="0" fillId="0" borderId="7" xfId="0" applyNumberFormat="1" applyBorder="1"/>
    <xf numFmtId="0" fontId="1" fillId="5" borderId="4" xfId="0" applyFont="1" applyFill="1" applyBorder="1" applyAlignment="1">
      <alignment horizontal="right" vertical="center"/>
    </xf>
    <xf numFmtId="43" fontId="0" fillId="0" borderId="4" xfId="0" applyNumberFormat="1" applyBorder="1"/>
    <xf numFmtId="43" fontId="3" fillId="0" borderId="4" xfId="0" applyNumberFormat="1" applyFont="1" applyBorder="1"/>
    <xf numFmtId="0" fontId="1" fillId="0" borderId="7" xfId="0" applyFont="1" applyFill="1" applyBorder="1" applyAlignment="1">
      <alignment horizontal="right" vertical="center"/>
    </xf>
    <xf numFmtId="43" fontId="3" fillId="0" borderId="7" xfId="0" applyNumberFormat="1" applyFont="1" applyBorder="1"/>
    <xf numFmtId="43" fontId="0" fillId="5" borderId="4" xfId="0" applyNumberFormat="1" applyFill="1" applyBorder="1"/>
    <xf numFmtId="0" fontId="1" fillId="6" borderId="4" xfId="0" applyFont="1" applyFill="1" applyBorder="1" applyAlignment="1">
      <alignment horizontal="right" vertical="center"/>
    </xf>
    <xf numFmtId="43" fontId="1" fillId="0" borderId="4" xfId="0" applyNumberFormat="1" applyFont="1" applyBorder="1"/>
    <xf numFmtId="43" fontId="1" fillId="5" borderId="4" xfId="0" applyNumberFormat="1" applyFont="1" applyFill="1" applyBorder="1"/>
    <xf numFmtId="43" fontId="0" fillId="0" borderId="0" xfId="0" applyNumberFormat="1"/>
    <xf numFmtId="43" fontId="0" fillId="0" borderId="7" xfId="0" applyNumberFormat="1" applyFont="1" applyFill="1" applyBorder="1"/>
    <xf numFmtId="0" fontId="1" fillId="5" borderId="7" xfId="0" applyFont="1" applyFill="1" applyBorder="1" applyAlignment="1">
      <alignment horizontal="right" vertical="center"/>
    </xf>
    <xf numFmtId="43" fontId="0" fillId="5" borderId="7" xfId="0" applyNumberFormat="1" applyFill="1" applyBorder="1"/>
    <xf numFmtId="43" fontId="0" fillId="0" borderId="7" xfId="0" applyNumberFormat="1" applyFill="1" applyBorder="1"/>
    <xf numFmtId="0" fontId="1" fillId="5" borderId="5" xfId="0" applyFont="1" applyFill="1" applyBorder="1" applyAlignment="1">
      <alignment horizontal="right" vertical="center"/>
    </xf>
    <xf numFmtId="0" fontId="4" fillId="0" borderId="7" xfId="0" applyFont="1" applyBorder="1" applyProtection="1"/>
    <xf numFmtId="0" fontId="4" fillId="7" borderId="7" xfId="0" applyFont="1" applyFill="1" applyBorder="1" applyProtection="1"/>
    <xf numFmtId="0" fontId="5" fillId="0" borderId="4" xfId="0" applyFont="1" applyBorder="1" applyProtection="1"/>
    <xf numFmtId="43" fontId="0" fillId="0" borderId="4" xfId="0" applyNumberFormat="1" applyFont="1" applyBorder="1"/>
    <xf numFmtId="0" fontId="0" fillId="3" borderId="7" xfId="0" applyFill="1" applyBorder="1" applyAlignment="1"/>
    <xf numFmtId="0" fontId="1" fillId="3" borderId="4" xfId="0" applyFont="1" applyFill="1" applyBorder="1" applyAlignment="1">
      <alignment vertical="center"/>
    </xf>
    <xf numFmtId="43" fontId="1" fillId="3" borderId="4" xfId="0" applyNumberFormat="1" applyFont="1" applyFill="1" applyBorder="1"/>
    <xf numFmtId="0" fontId="0" fillId="0" borderId="4" xfId="0" applyBorder="1"/>
    <xf numFmtId="43" fontId="1" fillId="0" borderId="7" xfId="0" applyNumberFormat="1" applyFont="1" applyBorder="1"/>
    <xf numFmtId="0" fontId="0" fillId="0" borderId="7" xfId="0" applyBorder="1"/>
    <xf numFmtId="43" fontId="0" fillId="3" borderId="4" xfId="0" applyNumberFormat="1" applyFont="1" applyFill="1" applyBorder="1"/>
    <xf numFmtId="0" fontId="0" fillId="0" borderId="7" xfId="0" applyBorder="1" applyAlignment="1"/>
    <xf numFmtId="0" fontId="1" fillId="3" borderId="7" xfId="0" applyFont="1" applyFill="1" applyBorder="1" applyAlignment="1">
      <alignment vertical="center"/>
    </xf>
    <xf numFmtId="43" fontId="0" fillId="0" borderId="7" xfId="0" applyNumberFormat="1" applyFont="1" applyBorder="1"/>
    <xf numFmtId="0" fontId="0" fillId="0" borderId="4" xfId="0" applyBorder="1" applyAlignment="1"/>
    <xf numFmtId="0" fontId="1" fillId="0" borderId="6" xfId="0" applyFont="1" applyBorder="1" applyAlignment="1">
      <alignment horizontal="center" vertical="center" wrapText="1"/>
    </xf>
    <xf numFmtId="43" fontId="1" fillId="0" borderId="4" xfId="0" applyNumberFormat="1" applyFont="1" applyFill="1" applyBorder="1" applyAlignment="1">
      <alignment vertical="center"/>
    </xf>
    <xf numFmtId="0" fontId="0" fillId="9" borderId="7" xfId="0" applyFont="1" applyFill="1" applyBorder="1"/>
    <xf numFmtId="43" fontId="1" fillId="4" borderId="7" xfId="0" applyNumberFormat="1" applyFont="1" applyFill="1" applyBorder="1"/>
    <xf numFmtId="0" fontId="1" fillId="0" borderId="4" xfId="0" applyFont="1" applyFill="1" applyBorder="1" applyAlignment="1">
      <alignment horizontal="right" vertical="center"/>
    </xf>
    <xf numFmtId="43" fontId="7" fillId="0" borderId="7" xfId="0" applyNumberFormat="1" applyFont="1" applyBorder="1"/>
    <xf numFmtId="0" fontId="0" fillId="6" borderId="4" xfId="0" applyFont="1" applyFill="1" applyBorder="1"/>
    <xf numFmtId="43" fontId="0" fillId="6" borderId="4" xfId="0" applyNumberFormat="1" applyFill="1" applyBorder="1"/>
    <xf numFmtId="0" fontId="1" fillId="0" borderId="4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center" wrapText="1"/>
    </xf>
    <xf numFmtId="14" fontId="7" fillId="4" borderId="7" xfId="0" applyNumberFormat="1" applyFont="1" applyFill="1" applyBorder="1" applyAlignment="1">
      <alignment horizontal="left" vertical="center"/>
    </xf>
    <xf numFmtId="14" fontId="7" fillId="0" borderId="7" xfId="0" applyNumberFormat="1" applyFont="1" applyFill="1" applyBorder="1" applyAlignment="1">
      <alignment horizontal="left" vertical="center"/>
    </xf>
    <xf numFmtId="43" fontId="0" fillId="0" borderId="4" xfId="0" applyNumberFormat="1" applyFont="1" applyFill="1" applyBorder="1"/>
    <xf numFmtId="1" fontId="7" fillId="0" borderId="7" xfId="0" applyNumberFormat="1" applyFont="1" applyFill="1" applyBorder="1" applyAlignment="1">
      <alignment horizontal="left" vertical="center"/>
    </xf>
    <xf numFmtId="43" fontId="7" fillId="4" borderId="7" xfId="0" applyNumberFormat="1" applyFont="1" applyFill="1" applyBorder="1"/>
    <xf numFmtId="43" fontId="0" fillId="0" borderId="7" xfId="0" applyNumberFormat="1" applyFont="1" applyBorder="1" applyAlignment="1">
      <alignment horizontal="left"/>
    </xf>
    <xf numFmtId="164" fontId="7" fillId="0" borderId="7" xfId="0" applyNumberFormat="1" applyFont="1" applyFill="1" applyBorder="1" applyAlignment="1">
      <alignment horizontal="left"/>
    </xf>
    <xf numFmtId="43" fontId="1" fillId="4" borderId="7" xfId="0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left"/>
    </xf>
    <xf numFmtId="0" fontId="7" fillId="0" borderId="7" xfId="0" applyFont="1" applyBorder="1" applyAlignment="1">
      <alignment horizontal="left"/>
    </xf>
    <xf numFmtId="43" fontId="1" fillId="0" borderId="7" xfId="0" applyNumberFormat="1" applyFont="1" applyFill="1" applyBorder="1" applyAlignment="1">
      <alignment horizontal="left"/>
    </xf>
    <xf numFmtId="0" fontId="0" fillId="0" borderId="4" xfId="0" applyBorder="1" applyAlignment="1">
      <alignment horizontal="right"/>
    </xf>
    <xf numFmtId="43" fontId="3" fillId="0" borderId="7" xfId="0" applyNumberFormat="1" applyFont="1" applyFill="1" applyBorder="1"/>
    <xf numFmtId="43" fontId="3" fillId="0" borderId="4" xfId="0" applyNumberFormat="1" applyFont="1" applyFill="1" applyBorder="1"/>
    <xf numFmtId="43" fontId="0" fillId="4" borderId="6" xfId="0" applyNumberFormat="1" applyFont="1" applyFill="1" applyBorder="1"/>
    <xf numFmtId="43" fontId="0" fillId="4" borderId="5" xfId="0" applyNumberFormat="1" applyFont="1" applyFill="1" applyBorder="1"/>
    <xf numFmtId="43" fontId="0" fillId="0" borderId="6" xfId="0" applyNumberFormat="1" applyFont="1" applyFill="1" applyBorder="1"/>
    <xf numFmtId="0" fontId="4" fillId="7" borderId="4" xfId="0" applyFont="1" applyFill="1" applyBorder="1" applyProtection="1"/>
    <xf numFmtId="43" fontId="0" fillId="4" borderId="4" xfId="0" applyNumberFormat="1" applyFill="1" applyBorder="1"/>
    <xf numFmtId="0" fontId="1" fillId="0" borderId="6" xfId="0" applyFont="1" applyBorder="1" applyAlignment="1">
      <alignment horizontal="center" vertical="center" wrapText="1"/>
    </xf>
    <xf numFmtId="43" fontId="0" fillId="0" borderId="6" xfId="0" applyNumberFormat="1" applyBorder="1"/>
    <xf numFmtId="0" fontId="0" fillId="0" borderId="0" xfId="0" applyBorder="1"/>
    <xf numFmtId="43" fontId="0" fillId="0" borderId="8" xfId="0" applyNumberFormat="1" applyFont="1" applyFill="1" applyBorder="1"/>
    <xf numFmtId="0" fontId="0" fillId="0" borderId="8" xfId="0" applyBorder="1"/>
    <xf numFmtId="43" fontId="1" fillId="0" borderId="7" xfId="0" applyNumberFormat="1" applyFont="1" applyFill="1" applyBorder="1"/>
    <xf numFmtId="0" fontId="1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43" fontId="1" fillId="3" borderId="5" xfId="0" applyNumberFormat="1" applyFont="1" applyFill="1" applyBorder="1" applyAlignment="1">
      <alignment horizontal="center"/>
    </xf>
    <xf numFmtId="43" fontId="1" fillId="3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3" fontId="1" fillId="10" borderId="7" xfId="0" applyNumberFormat="1" applyFont="1" applyFill="1" applyBorder="1"/>
    <xf numFmtId="0" fontId="0" fillId="10" borderId="7" xfId="0" applyFill="1" applyBorder="1"/>
    <xf numFmtId="43" fontId="1" fillId="6" borderId="4" xfId="0" applyNumberFormat="1" applyFont="1" applyFill="1" applyBorder="1"/>
    <xf numFmtId="0" fontId="0" fillId="6" borderId="4" xfId="0" applyFill="1" applyBorder="1"/>
    <xf numFmtId="0" fontId="0" fillId="6" borderId="4" xfId="0" applyFill="1" applyBorder="1" applyAlignment="1"/>
  </cellXfs>
  <cellStyles count="1">
    <cellStyle name="Normal" xfId="0" builtinId="0"/>
  </cellStyles>
  <dxfs count="12">
    <dxf>
      <font>
        <color rgb="FFC00000"/>
      </font>
      <fill>
        <patternFill>
          <bgColor rgb="FF00B050"/>
        </patternFill>
      </fill>
    </dxf>
    <dxf>
      <font>
        <color rgb="FFC00000"/>
      </font>
      <fill>
        <patternFill>
          <bgColor rgb="FF00B050"/>
        </patternFill>
      </fill>
    </dxf>
    <dxf>
      <font>
        <color rgb="FFC00000"/>
      </font>
      <fill>
        <patternFill>
          <bgColor rgb="FF00B050"/>
        </patternFill>
      </fill>
    </dxf>
    <dxf>
      <font>
        <color rgb="FFC00000"/>
      </font>
      <fill>
        <patternFill>
          <bgColor rgb="FF00B050"/>
        </patternFill>
      </fill>
    </dxf>
    <dxf>
      <font>
        <color rgb="FFC00000"/>
      </font>
      <fill>
        <patternFill>
          <bgColor rgb="FF00B050"/>
        </patternFill>
      </fill>
    </dxf>
    <dxf>
      <font>
        <color rgb="FFC00000"/>
      </font>
      <fill>
        <patternFill>
          <bgColor rgb="FF00B050"/>
        </patternFill>
      </fill>
    </dxf>
    <dxf>
      <font>
        <color rgb="FFC00000"/>
      </font>
      <fill>
        <patternFill>
          <bgColor rgb="FF00B050"/>
        </patternFill>
      </fill>
    </dxf>
    <dxf>
      <font>
        <color rgb="FFC00000"/>
      </font>
      <fill>
        <patternFill>
          <bgColor rgb="FF00B050"/>
        </patternFill>
      </fill>
    </dxf>
    <dxf>
      <font>
        <color rgb="FFC00000"/>
      </font>
      <fill>
        <patternFill>
          <bgColor rgb="FF00B050"/>
        </patternFill>
      </fill>
    </dxf>
    <dxf>
      <font>
        <color rgb="FFC00000"/>
      </font>
      <fill>
        <patternFill>
          <bgColor rgb="FF00B050"/>
        </patternFill>
      </fill>
    </dxf>
    <dxf>
      <font>
        <color rgb="FFC00000"/>
      </font>
      <fill>
        <patternFill>
          <bgColor rgb="FF00B050"/>
        </patternFill>
      </fill>
    </dxf>
    <dxf>
      <font>
        <color rgb="FFC00000"/>
      </font>
      <fill>
        <patternFill>
          <bgColor rgb="FF00B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workbookViewId="0">
      <selection activeCell="A55" sqref="A55"/>
    </sheetView>
  </sheetViews>
  <sheetFormatPr defaultRowHeight="15" x14ac:dyDescent="0.25"/>
  <cols>
    <col min="1" max="1" width="29.85546875" customWidth="1"/>
    <col min="2" max="2" width="14.85546875" customWidth="1"/>
    <col min="3" max="3" width="12.140625" customWidth="1"/>
    <col min="4" max="4" width="13.28515625" customWidth="1"/>
    <col min="5" max="6" width="13.140625" bestFit="1" customWidth="1"/>
    <col min="7" max="7" width="12.42578125" customWidth="1"/>
    <col min="8" max="8" width="10.85546875" customWidth="1"/>
    <col min="9" max="9" width="13.85546875" customWidth="1"/>
    <col min="10" max="12" width="14.28515625" bestFit="1" customWidth="1"/>
    <col min="14" max="14" width="10.7109375" bestFit="1" customWidth="1"/>
  </cols>
  <sheetData>
    <row r="1" spans="1:12" ht="35.25" thickTop="1" thickBot="1" x14ac:dyDescent="0.3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9"/>
    </row>
    <row r="2" spans="1:12" s="7" customFormat="1" ht="16.5" thickTop="1" thickBot="1" x14ac:dyDescent="0.3">
      <c r="A2" s="1" t="s">
        <v>1</v>
      </c>
      <c r="B2" s="1"/>
      <c r="C2" s="1"/>
      <c r="D2" s="2" t="s">
        <v>70</v>
      </c>
      <c r="E2" s="1"/>
      <c r="F2" s="3"/>
      <c r="G2" s="3"/>
      <c r="H2" s="4" t="s">
        <v>2</v>
      </c>
      <c r="I2" s="5" t="s">
        <v>71</v>
      </c>
      <c r="J2" s="6" t="s">
        <v>3</v>
      </c>
      <c r="K2" s="5">
        <v>2019</v>
      </c>
      <c r="L2" s="3"/>
    </row>
    <row r="3" spans="1:12" ht="16.5" thickTop="1" thickBot="1" x14ac:dyDescent="0.3">
      <c r="A3" s="8" t="s">
        <v>4</v>
      </c>
      <c r="B3" s="94" t="s">
        <v>5</v>
      </c>
      <c r="C3" s="94"/>
      <c r="D3" s="94"/>
      <c r="E3" s="94"/>
      <c r="F3" s="95" t="s">
        <v>6</v>
      </c>
      <c r="G3" s="94" t="s">
        <v>7</v>
      </c>
      <c r="H3" s="94"/>
      <c r="I3" s="94"/>
      <c r="J3" s="94"/>
      <c r="K3" s="95" t="s">
        <v>6</v>
      </c>
      <c r="L3" s="95" t="s">
        <v>6</v>
      </c>
    </row>
    <row r="4" spans="1:12" ht="16.5" thickTop="1" thickBot="1" x14ac:dyDescent="0.3">
      <c r="A4" s="9" t="s">
        <v>8</v>
      </c>
      <c r="B4" s="9">
        <v>5</v>
      </c>
      <c r="C4" s="9">
        <v>12</v>
      </c>
      <c r="D4" s="9">
        <v>18</v>
      </c>
      <c r="E4" s="10">
        <v>28</v>
      </c>
      <c r="F4" s="96"/>
      <c r="G4" s="9">
        <v>5</v>
      </c>
      <c r="H4" s="9">
        <v>12</v>
      </c>
      <c r="I4" s="9">
        <v>18</v>
      </c>
      <c r="J4" s="10">
        <v>28</v>
      </c>
      <c r="K4" s="96"/>
      <c r="L4" s="96"/>
    </row>
    <row r="5" spans="1:12" ht="15.75" thickTop="1" x14ac:dyDescent="0.25">
      <c r="A5" s="11" t="s">
        <v>9</v>
      </c>
      <c r="B5" s="12">
        <v>0</v>
      </c>
      <c r="C5" s="12">
        <v>0</v>
      </c>
      <c r="D5" s="13">
        <v>2000</v>
      </c>
      <c r="E5" s="13">
        <v>0</v>
      </c>
      <c r="F5" s="28">
        <f>SUM(B5:E5)</f>
        <v>2000</v>
      </c>
      <c r="G5" s="12">
        <v>0</v>
      </c>
      <c r="H5" s="12">
        <v>0</v>
      </c>
      <c r="I5" s="13">
        <v>71430.11</v>
      </c>
      <c r="J5" s="13">
        <v>477886.44</v>
      </c>
      <c r="K5" s="14">
        <f>SUM(G5:J5)</f>
        <v>549316.55000000005</v>
      </c>
      <c r="L5" s="14">
        <f>+K5+F5</f>
        <v>551316.55000000005</v>
      </c>
    </row>
    <row r="6" spans="1:12" x14ac:dyDescent="0.25">
      <c r="A6" s="11" t="s">
        <v>10</v>
      </c>
      <c r="B6" s="12"/>
      <c r="C6" s="12"/>
      <c r="D6" s="12"/>
      <c r="E6" s="12"/>
      <c r="F6" s="28"/>
      <c r="G6" s="12"/>
      <c r="H6" s="12"/>
      <c r="I6" s="12"/>
      <c r="J6" s="12"/>
      <c r="K6" s="14">
        <f t="shared" ref="K6:K10" si="0">SUM(G6:J6)</f>
        <v>0</v>
      </c>
      <c r="L6" s="14">
        <f t="shared" ref="L6:L8" si="1">+K6+F6</f>
        <v>0</v>
      </c>
    </row>
    <row r="7" spans="1:12" x14ac:dyDescent="0.25">
      <c r="A7" s="11" t="s">
        <v>11</v>
      </c>
      <c r="B7" s="12"/>
      <c r="C7" s="12"/>
      <c r="D7" s="12"/>
      <c r="E7" s="12"/>
      <c r="F7" s="28"/>
      <c r="G7" s="12"/>
      <c r="H7" s="12"/>
      <c r="I7" s="12"/>
      <c r="J7" s="12"/>
      <c r="K7" s="14">
        <f t="shared" si="0"/>
        <v>0</v>
      </c>
      <c r="L7" s="14">
        <f t="shared" si="1"/>
        <v>0</v>
      </c>
    </row>
    <row r="8" spans="1:12" ht="15.75" thickBot="1" x14ac:dyDescent="0.3">
      <c r="A8" s="11" t="s">
        <v>12</v>
      </c>
      <c r="B8" s="12"/>
      <c r="C8" s="12"/>
      <c r="D8" s="12"/>
      <c r="E8" s="12"/>
      <c r="F8" s="28"/>
      <c r="G8" s="12"/>
      <c r="H8" s="12"/>
      <c r="I8" s="12"/>
      <c r="J8" s="12"/>
      <c r="K8" s="14">
        <f t="shared" si="0"/>
        <v>0</v>
      </c>
      <c r="L8" s="14">
        <f t="shared" si="1"/>
        <v>0</v>
      </c>
    </row>
    <row r="9" spans="1:12" ht="17.25" thickTop="1" thickBot="1" x14ac:dyDescent="0.3">
      <c r="A9" s="15" t="s">
        <v>13</v>
      </c>
      <c r="B9" s="16">
        <f>SUM(B5:B8)</f>
        <v>0</v>
      </c>
      <c r="C9" s="17">
        <f t="shared" ref="C9:L9" si="2">SUM(C5:C8)</f>
        <v>0</v>
      </c>
      <c r="D9" s="17">
        <f t="shared" si="2"/>
        <v>2000</v>
      </c>
      <c r="E9" s="17">
        <f t="shared" si="2"/>
        <v>0</v>
      </c>
      <c r="F9" s="17">
        <f t="shared" si="2"/>
        <v>2000</v>
      </c>
      <c r="G9" s="17">
        <f t="shared" si="2"/>
        <v>0</v>
      </c>
      <c r="H9" s="17">
        <f t="shared" si="2"/>
        <v>0</v>
      </c>
      <c r="I9" s="17">
        <f t="shared" si="2"/>
        <v>71430.11</v>
      </c>
      <c r="J9" s="17">
        <f t="shared" si="2"/>
        <v>477886.44</v>
      </c>
      <c r="K9" s="17">
        <f t="shared" si="2"/>
        <v>549316.55000000005</v>
      </c>
      <c r="L9" s="17">
        <f t="shared" si="2"/>
        <v>551316.55000000005</v>
      </c>
    </row>
    <row r="10" spans="1:12" ht="17.25" thickTop="1" thickBot="1" x14ac:dyDescent="0.3">
      <c r="A10" s="18" t="s">
        <v>14</v>
      </c>
      <c r="B10" s="14">
        <f>+B9/100*B4</f>
        <v>0</v>
      </c>
      <c r="C10" s="14">
        <f t="shared" ref="C10:J10" si="3">+C9/100*C4</f>
        <v>0</v>
      </c>
      <c r="D10" s="14">
        <f t="shared" si="3"/>
        <v>360</v>
      </c>
      <c r="E10" s="14">
        <f t="shared" si="3"/>
        <v>0</v>
      </c>
      <c r="F10" s="19">
        <f>SUM(B10:E10)</f>
        <v>360</v>
      </c>
      <c r="G10" s="14">
        <f t="shared" si="3"/>
        <v>0</v>
      </c>
      <c r="H10" s="14">
        <f t="shared" si="3"/>
        <v>0</v>
      </c>
      <c r="I10" s="14">
        <f t="shared" si="3"/>
        <v>12857.4198</v>
      </c>
      <c r="J10" s="14">
        <f t="shared" si="3"/>
        <v>133808.20320000002</v>
      </c>
      <c r="K10" s="14">
        <f t="shared" si="0"/>
        <v>146665.62300000002</v>
      </c>
      <c r="L10" s="14">
        <f>+K10+F10</f>
        <v>147025.62300000002</v>
      </c>
    </row>
    <row r="11" spans="1:12" ht="16.5" thickTop="1" thickBot="1" x14ac:dyDescent="0.3">
      <c r="A11" s="15" t="s">
        <v>15</v>
      </c>
      <c r="B11" s="20">
        <f>+B10+B9</f>
        <v>0</v>
      </c>
      <c r="C11" s="20">
        <f t="shared" ref="C11:L11" si="4">+C10+C9</f>
        <v>0</v>
      </c>
      <c r="D11" s="20">
        <f t="shared" si="4"/>
        <v>2360</v>
      </c>
      <c r="E11" s="20">
        <f t="shared" si="4"/>
        <v>0</v>
      </c>
      <c r="F11" s="20">
        <f t="shared" si="4"/>
        <v>2360</v>
      </c>
      <c r="G11" s="20">
        <f t="shared" si="4"/>
        <v>0</v>
      </c>
      <c r="H11" s="20">
        <f t="shared" si="4"/>
        <v>0</v>
      </c>
      <c r="I11" s="20">
        <f t="shared" si="4"/>
        <v>84287.529800000004</v>
      </c>
      <c r="J11" s="20">
        <f t="shared" si="4"/>
        <v>611694.64320000005</v>
      </c>
      <c r="K11" s="20">
        <f t="shared" si="4"/>
        <v>695982.17300000007</v>
      </c>
      <c r="L11" s="20">
        <f t="shared" si="4"/>
        <v>698342.17300000007</v>
      </c>
    </row>
    <row r="12" spans="1:12" ht="16.5" thickTop="1" x14ac:dyDescent="0.25">
      <c r="A12" s="11" t="s">
        <v>16</v>
      </c>
      <c r="B12" s="12">
        <v>0</v>
      </c>
      <c r="C12" s="12">
        <v>0</v>
      </c>
      <c r="D12" s="13">
        <v>0</v>
      </c>
      <c r="E12" s="13"/>
      <c r="F12" s="67">
        <f t="shared" ref="F12:F17" si="5">SUM(B12:E12)</f>
        <v>0</v>
      </c>
      <c r="G12" s="12">
        <v>0</v>
      </c>
      <c r="H12" s="12">
        <v>0</v>
      </c>
      <c r="I12" s="13">
        <v>0</v>
      </c>
      <c r="J12" s="13">
        <v>0</v>
      </c>
      <c r="K12" s="14">
        <f>SUM(G12:J12)</f>
        <v>0</v>
      </c>
      <c r="L12" s="14">
        <f t="shared" ref="L12:L20" si="6">+K12+F12</f>
        <v>0</v>
      </c>
    </row>
    <row r="13" spans="1:12" ht="16.5" thickBot="1" x14ac:dyDescent="0.3">
      <c r="A13" s="18" t="s">
        <v>14</v>
      </c>
      <c r="B13" s="14">
        <f>+B12/100*B4</f>
        <v>0</v>
      </c>
      <c r="C13" s="14">
        <f>+C12/100*C4</f>
        <v>0</v>
      </c>
      <c r="D13" s="14">
        <f>+D12/100*D4</f>
        <v>0</v>
      </c>
      <c r="E13" s="14">
        <f>+E12/100*E4</f>
        <v>0</v>
      </c>
      <c r="F13" s="67">
        <f t="shared" si="5"/>
        <v>0</v>
      </c>
      <c r="G13" s="14">
        <f>+G12/100*G4</f>
        <v>0</v>
      </c>
      <c r="H13" s="14">
        <f>+H12/100*H4</f>
        <v>0</v>
      </c>
      <c r="I13" s="14">
        <f>+I12/100*I4</f>
        <v>0</v>
      </c>
      <c r="J13" s="14">
        <f>+J12/100*J4</f>
        <v>0</v>
      </c>
      <c r="K13" s="14">
        <f>SUM(G13:J13)</f>
        <v>0</v>
      </c>
      <c r="L13" s="14">
        <f t="shared" si="6"/>
        <v>0</v>
      </c>
    </row>
    <row r="14" spans="1:12" ht="17.25" thickTop="1" thickBot="1" x14ac:dyDescent="0.3">
      <c r="A14" s="21" t="s">
        <v>15</v>
      </c>
      <c r="B14" s="17">
        <f>SUM(B12:B13)</f>
        <v>0</v>
      </c>
      <c r="C14" s="17">
        <f t="shared" ref="C14:K14" si="7">SUM(C12:C13)</f>
        <v>0</v>
      </c>
      <c r="D14" s="17">
        <f t="shared" si="7"/>
        <v>0</v>
      </c>
      <c r="E14" s="17">
        <f t="shared" si="7"/>
        <v>0</v>
      </c>
      <c r="F14" s="68">
        <f t="shared" si="5"/>
        <v>0</v>
      </c>
      <c r="G14" s="17">
        <f t="shared" si="7"/>
        <v>0</v>
      </c>
      <c r="H14" s="17">
        <f t="shared" si="7"/>
        <v>0</v>
      </c>
      <c r="I14" s="17">
        <f t="shared" si="7"/>
        <v>0</v>
      </c>
      <c r="J14" s="17">
        <f t="shared" si="7"/>
        <v>0</v>
      </c>
      <c r="K14" s="17">
        <f t="shared" si="7"/>
        <v>0</v>
      </c>
      <c r="L14" s="16">
        <f t="shared" si="6"/>
        <v>0</v>
      </c>
    </row>
    <row r="15" spans="1:12" ht="17.25" thickTop="1" thickBot="1" x14ac:dyDescent="0.3">
      <c r="A15" s="11" t="s">
        <v>17</v>
      </c>
      <c r="B15" s="12">
        <v>0</v>
      </c>
      <c r="C15" s="12">
        <v>0</v>
      </c>
      <c r="D15" s="13">
        <v>0</v>
      </c>
      <c r="E15" s="69">
        <v>0</v>
      </c>
      <c r="F15" s="67">
        <f t="shared" si="5"/>
        <v>0</v>
      </c>
      <c r="G15" s="12">
        <v>0</v>
      </c>
      <c r="H15" s="12">
        <v>0</v>
      </c>
      <c r="I15" s="13">
        <v>0</v>
      </c>
      <c r="J15" s="13">
        <v>0</v>
      </c>
      <c r="K15" s="14">
        <f>SUM(G15:J15)</f>
        <v>0</v>
      </c>
      <c r="L15" s="14">
        <f t="shared" si="6"/>
        <v>0</v>
      </c>
    </row>
    <row r="16" spans="1:12" ht="17.25" thickTop="1" thickBot="1" x14ac:dyDescent="0.3">
      <c r="A16" s="18" t="s">
        <v>14</v>
      </c>
      <c r="B16" s="14">
        <f>+B15/100*B4</f>
        <v>0</v>
      </c>
      <c r="C16" s="14">
        <f t="shared" ref="C16:E16" si="8">+C15/100*C4</f>
        <v>0</v>
      </c>
      <c r="D16" s="14">
        <f t="shared" si="8"/>
        <v>0</v>
      </c>
      <c r="E16" s="14">
        <f t="shared" si="8"/>
        <v>0</v>
      </c>
      <c r="F16" s="67">
        <f t="shared" si="5"/>
        <v>0</v>
      </c>
      <c r="G16" s="14">
        <f>+G15/100*G4</f>
        <v>0</v>
      </c>
      <c r="H16" s="14">
        <f>+H15/100*H4</f>
        <v>0</v>
      </c>
      <c r="I16" s="14">
        <f>+I15/100*I4</f>
        <v>0</v>
      </c>
      <c r="J16" s="14">
        <f>+J15/100*J4</f>
        <v>0</v>
      </c>
      <c r="K16" s="14">
        <f>SUM(G16:J16)</f>
        <v>0</v>
      </c>
      <c r="L16" s="14">
        <f t="shared" si="6"/>
        <v>0</v>
      </c>
    </row>
    <row r="17" spans="1:14" ht="17.25" thickTop="1" thickBot="1" x14ac:dyDescent="0.3">
      <c r="A17" s="21" t="s">
        <v>15</v>
      </c>
      <c r="B17" s="17">
        <f>SUM(B15:B16)</f>
        <v>0</v>
      </c>
      <c r="C17" s="17">
        <f t="shared" ref="C17:K17" si="9">SUM(C15:C16)</f>
        <v>0</v>
      </c>
      <c r="D17" s="17">
        <f t="shared" si="9"/>
        <v>0</v>
      </c>
      <c r="E17" s="17">
        <f t="shared" si="9"/>
        <v>0</v>
      </c>
      <c r="F17" s="68">
        <f t="shared" si="5"/>
        <v>0</v>
      </c>
      <c r="G17" s="17">
        <f t="shared" si="9"/>
        <v>0</v>
      </c>
      <c r="H17" s="17">
        <f t="shared" si="9"/>
        <v>0</v>
      </c>
      <c r="I17" s="17">
        <f t="shared" si="9"/>
        <v>0</v>
      </c>
      <c r="J17" s="17">
        <f t="shared" si="9"/>
        <v>0</v>
      </c>
      <c r="K17" s="17">
        <f t="shared" si="9"/>
        <v>0</v>
      </c>
      <c r="L17" s="16">
        <f t="shared" si="6"/>
        <v>0</v>
      </c>
    </row>
    <row r="18" spans="1:14" ht="16.5" thickTop="1" thickBot="1" x14ac:dyDescent="0.3">
      <c r="A18" s="15" t="s">
        <v>13</v>
      </c>
      <c r="B18" s="20">
        <f>+B9+B12-B15</f>
        <v>0</v>
      </c>
      <c r="C18" s="20">
        <f t="shared" ref="C18:J19" si="10">+C9+C12-C15</f>
        <v>0</v>
      </c>
      <c r="D18" s="20">
        <f t="shared" si="10"/>
        <v>2000</v>
      </c>
      <c r="E18" s="20">
        <f t="shared" si="10"/>
        <v>0</v>
      </c>
      <c r="F18" s="20">
        <f>SUM(B18:E18)</f>
        <v>2000</v>
      </c>
      <c r="G18" s="20">
        <f t="shared" si="10"/>
        <v>0</v>
      </c>
      <c r="H18" s="20">
        <f t="shared" si="10"/>
        <v>0</v>
      </c>
      <c r="I18" s="20">
        <f t="shared" si="10"/>
        <v>71430.11</v>
      </c>
      <c r="J18" s="20">
        <f t="shared" si="10"/>
        <v>477886.44</v>
      </c>
      <c r="K18" s="20">
        <f>SUM(G18:J18)</f>
        <v>549316.55000000005</v>
      </c>
      <c r="L18" s="20">
        <f t="shared" si="6"/>
        <v>551316.55000000005</v>
      </c>
    </row>
    <row r="19" spans="1:14" ht="16.5" thickTop="1" thickBot="1" x14ac:dyDescent="0.3">
      <c r="A19" s="15" t="s">
        <v>18</v>
      </c>
      <c r="B19" s="20">
        <f>+B10+B13-B16</f>
        <v>0</v>
      </c>
      <c r="C19" s="20">
        <f t="shared" si="10"/>
        <v>0</v>
      </c>
      <c r="D19" s="20">
        <f t="shared" si="10"/>
        <v>360</v>
      </c>
      <c r="E19" s="20">
        <f t="shared" si="10"/>
        <v>0</v>
      </c>
      <c r="F19" s="20">
        <f t="shared" ref="F19:F20" si="11">SUM(B19:E19)</f>
        <v>360</v>
      </c>
      <c r="G19" s="20">
        <f t="shared" si="10"/>
        <v>0</v>
      </c>
      <c r="H19" s="20">
        <f t="shared" si="10"/>
        <v>0</v>
      </c>
      <c r="I19" s="20">
        <f t="shared" si="10"/>
        <v>12857.4198</v>
      </c>
      <c r="J19" s="20">
        <f t="shared" si="10"/>
        <v>133808.20320000002</v>
      </c>
      <c r="K19" s="20">
        <f t="shared" ref="K19:K20" si="12">SUM(G19:J19)</f>
        <v>146665.62300000002</v>
      </c>
      <c r="L19" s="20">
        <f t="shared" si="6"/>
        <v>147025.62300000002</v>
      </c>
    </row>
    <row r="20" spans="1:14" ht="16.5" thickTop="1" thickBot="1" x14ac:dyDescent="0.3">
      <c r="A20" s="15" t="s">
        <v>6</v>
      </c>
      <c r="B20" s="20">
        <f>+B19+B18</f>
        <v>0</v>
      </c>
      <c r="C20" s="20">
        <f t="shared" ref="C20:J20" si="13">+C19+C18</f>
        <v>0</v>
      </c>
      <c r="D20" s="20">
        <f t="shared" si="13"/>
        <v>2360</v>
      </c>
      <c r="E20" s="20">
        <f t="shared" si="13"/>
        <v>0</v>
      </c>
      <c r="F20" s="20">
        <f t="shared" si="11"/>
        <v>2360</v>
      </c>
      <c r="G20" s="20">
        <f t="shared" si="13"/>
        <v>0</v>
      </c>
      <c r="H20" s="20">
        <f t="shared" si="13"/>
        <v>0</v>
      </c>
      <c r="I20" s="20">
        <f t="shared" si="13"/>
        <v>84287.529800000004</v>
      </c>
      <c r="J20" s="20">
        <f t="shared" si="13"/>
        <v>611694.64320000005</v>
      </c>
      <c r="K20" s="20">
        <f t="shared" si="12"/>
        <v>695982.17300000007</v>
      </c>
      <c r="L20" s="20">
        <f t="shared" si="6"/>
        <v>698342.17300000007</v>
      </c>
    </row>
    <row r="21" spans="1:14" ht="16.5" customHeight="1" thickTop="1" thickBot="1" x14ac:dyDescent="0.3">
      <c r="A21" s="8" t="s">
        <v>4</v>
      </c>
      <c r="B21" s="94" t="s">
        <v>5</v>
      </c>
      <c r="C21" s="94"/>
      <c r="D21" s="94"/>
      <c r="E21" s="94"/>
      <c r="F21" s="95" t="s">
        <v>6</v>
      </c>
      <c r="G21" s="94" t="s">
        <v>7</v>
      </c>
      <c r="H21" s="94"/>
      <c r="I21" s="94"/>
      <c r="J21" s="94"/>
      <c r="K21" s="95" t="s">
        <v>6</v>
      </c>
      <c r="L21" s="95" t="s">
        <v>6</v>
      </c>
    </row>
    <row r="22" spans="1:14" ht="16.5" thickTop="1" thickBot="1" x14ac:dyDescent="0.3">
      <c r="A22" s="9" t="s">
        <v>8</v>
      </c>
      <c r="B22" s="9">
        <v>5</v>
      </c>
      <c r="C22" s="9">
        <v>12</v>
      </c>
      <c r="D22" s="9">
        <v>18</v>
      </c>
      <c r="E22" s="10">
        <v>28</v>
      </c>
      <c r="F22" s="96"/>
      <c r="G22" s="9">
        <v>5</v>
      </c>
      <c r="H22" s="9">
        <v>12</v>
      </c>
      <c r="I22" s="9">
        <v>18</v>
      </c>
      <c r="J22" s="10">
        <v>28</v>
      </c>
      <c r="K22" s="96"/>
      <c r="L22" s="96"/>
    </row>
    <row r="23" spans="1:14" ht="15.75" thickTop="1" x14ac:dyDescent="0.25">
      <c r="A23" s="11" t="s">
        <v>19</v>
      </c>
      <c r="B23" s="70">
        <v>0</v>
      </c>
      <c r="C23" s="13">
        <v>0</v>
      </c>
      <c r="D23" s="13">
        <v>100</v>
      </c>
      <c r="E23" s="13"/>
      <c r="F23" s="14">
        <f>SUM(B23:E23)</f>
        <v>100</v>
      </c>
      <c r="G23" s="70"/>
      <c r="H23" s="13">
        <v>0</v>
      </c>
      <c r="I23" s="13">
        <v>683964.4</v>
      </c>
      <c r="J23" s="13">
        <v>479197.48</v>
      </c>
      <c r="K23" s="14">
        <f>SUM(G23:J23)</f>
        <v>1163161.8799999999</v>
      </c>
      <c r="L23" s="14">
        <f>+K23+F23</f>
        <v>1163261.8799999999</v>
      </c>
    </row>
    <row r="24" spans="1:14" x14ac:dyDescent="0.25">
      <c r="A24" s="11" t="s">
        <v>10</v>
      </c>
      <c r="B24" s="12"/>
      <c r="C24" s="13">
        <v>0</v>
      </c>
      <c r="D24" s="12"/>
      <c r="E24" s="12"/>
      <c r="F24" s="14">
        <f t="shared" ref="F24:F28" si="14">SUM(B24:E24)</f>
        <v>0</v>
      </c>
      <c r="G24" s="12"/>
      <c r="H24" s="13"/>
      <c r="I24" s="13"/>
      <c r="J24" s="12"/>
      <c r="K24" s="14">
        <f t="shared" ref="K24:K28" si="15">SUM(G24:J24)</f>
        <v>0</v>
      </c>
      <c r="L24" s="14">
        <f t="shared" ref="L24:L28" si="16">+K24+F24</f>
        <v>0</v>
      </c>
    </row>
    <row r="25" spans="1:14" x14ac:dyDescent="0.25">
      <c r="A25" s="11" t="s">
        <v>20</v>
      </c>
      <c r="B25" s="12"/>
      <c r="C25" s="12"/>
      <c r="D25" s="12">
        <v>0</v>
      </c>
      <c r="E25" s="12"/>
      <c r="F25" s="14">
        <f t="shared" si="14"/>
        <v>0</v>
      </c>
      <c r="G25" s="12"/>
      <c r="H25" s="12"/>
      <c r="I25" s="12"/>
      <c r="J25" s="12"/>
      <c r="K25" s="14">
        <f t="shared" si="15"/>
        <v>0</v>
      </c>
      <c r="L25" s="14">
        <f t="shared" si="16"/>
        <v>0</v>
      </c>
    </row>
    <row r="26" spans="1:14" x14ac:dyDescent="0.25">
      <c r="A26" s="11" t="s">
        <v>21</v>
      </c>
      <c r="B26" s="12"/>
      <c r="C26" s="12"/>
      <c r="D26" s="12"/>
      <c r="E26" s="12"/>
      <c r="F26" s="14">
        <f t="shared" si="14"/>
        <v>0</v>
      </c>
      <c r="G26" s="12"/>
      <c r="H26" s="12"/>
      <c r="I26" s="12"/>
      <c r="J26" s="12"/>
      <c r="K26" s="14">
        <f t="shared" si="15"/>
        <v>0</v>
      </c>
      <c r="L26" s="14">
        <f t="shared" si="16"/>
        <v>0</v>
      </c>
    </row>
    <row r="27" spans="1:14" x14ac:dyDescent="0.25">
      <c r="A27" s="11" t="s">
        <v>11</v>
      </c>
      <c r="B27" s="12"/>
      <c r="C27" s="12"/>
      <c r="D27" s="12"/>
      <c r="E27" s="12"/>
      <c r="F27" s="14">
        <f t="shared" si="14"/>
        <v>0</v>
      </c>
      <c r="G27" s="12"/>
      <c r="H27" s="12"/>
      <c r="I27" s="12"/>
      <c r="J27" s="12"/>
      <c r="K27" s="14">
        <f t="shared" si="15"/>
        <v>0</v>
      </c>
      <c r="L27" s="14">
        <f t="shared" si="16"/>
        <v>0</v>
      </c>
    </row>
    <row r="28" spans="1:14" ht="15.75" thickBot="1" x14ac:dyDescent="0.3">
      <c r="A28" s="11" t="s">
        <v>12</v>
      </c>
      <c r="B28" s="12"/>
      <c r="C28" s="12"/>
      <c r="D28" s="12"/>
      <c r="E28" s="12"/>
      <c r="F28" s="14">
        <f t="shared" si="14"/>
        <v>0</v>
      </c>
      <c r="G28" s="12"/>
      <c r="H28" s="12"/>
      <c r="I28" s="12"/>
      <c r="J28" s="12"/>
      <c r="K28" s="14">
        <f t="shared" si="15"/>
        <v>0</v>
      </c>
      <c r="L28" s="14">
        <f t="shared" si="16"/>
        <v>0</v>
      </c>
    </row>
    <row r="29" spans="1:14" ht="16.5" thickTop="1" thickBot="1" x14ac:dyDescent="0.3">
      <c r="A29" s="15" t="s">
        <v>22</v>
      </c>
      <c r="B29" s="22">
        <f>SUM(B23:B28)</f>
        <v>0</v>
      </c>
      <c r="C29" s="22">
        <f t="shared" ref="C29:L29" si="17">SUM(C23:C28)</f>
        <v>0</v>
      </c>
      <c r="D29" s="22">
        <f t="shared" si="17"/>
        <v>100</v>
      </c>
      <c r="E29" s="22">
        <f t="shared" si="17"/>
        <v>0</v>
      </c>
      <c r="F29" s="22">
        <f t="shared" si="17"/>
        <v>100</v>
      </c>
      <c r="G29" s="22">
        <f t="shared" si="17"/>
        <v>0</v>
      </c>
      <c r="H29" s="22">
        <f t="shared" si="17"/>
        <v>0</v>
      </c>
      <c r="I29" s="22">
        <f t="shared" si="17"/>
        <v>683964.4</v>
      </c>
      <c r="J29" s="22">
        <f t="shared" si="17"/>
        <v>479197.48</v>
      </c>
      <c r="K29" s="22">
        <f t="shared" si="17"/>
        <v>1163161.8799999999</v>
      </c>
      <c r="L29" s="22">
        <f t="shared" si="17"/>
        <v>1163261.8799999999</v>
      </c>
    </row>
    <row r="30" spans="1:14" ht="16.5" thickTop="1" thickBot="1" x14ac:dyDescent="0.3">
      <c r="A30" s="18" t="s">
        <v>14</v>
      </c>
      <c r="B30" s="14">
        <f>+B29/100*B22</f>
        <v>0</v>
      </c>
      <c r="C30" s="14">
        <f t="shared" ref="C30:J30" si="18">+C29/100*C22</f>
        <v>0</v>
      </c>
      <c r="D30" s="14">
        <f t="shared" si="18"/>
        <v>18</v>
      </c>
      <c r="E30" s="14">
        <f t="shared" si="18"/>
        <v>0</v>
      </c>
      <c r="F30" s="14">
        <f>SUM(B30:E30)</f>
        <v>18</v>
      </c>
      <c r="G30" s="14">
        <f t="shared" si="18"/>
        <v>0</v>
      </c>
      <c r="H30" s="14">
        <f t="shared" si="18"/>
        <v>0</v>
      </c>
      <c r="I30" s="14">
        <f t="shared" si="18"/>
        <v>123113.592</v>
      </c>
      <c r="J30" s="14">
        <f t="shared" si="18"/>
        <v>134175.29440000001</v>
      </c>
      <c r="K30" s="14">
        <f>SUM(G30:J30)</f>
        <v>257288.88640000002</v>
      </c>
      <c r="L30" s="14">
        <f>+K30+F30</f>
        <v>257306.88640000002</v>
      </c>
    </row>
    <row r="31" spans="1:14" ht="16.5" thickTop="1" thickBot="1" x14ac:dyDescent="0.3">
      <c r="A31" s="15" t="s">
        <v>23</v>
      </c>
      <c r="B31" s="23">
        <f>+B30+B29</f>
        <v>0</v>
      </c>
      <c r="C31" s="23">
        <f t="shared" ref="C31:K31" si="19">+C30+C29</f>
        <v>0</v>
      </c>
      <c r="D31" s="23">
        <f t="shared" si="19"/>
        <v>118</v>
      </c>
      <c r="E31" s="23">
        <f t="shared" si="19"/>
        <v>0</v>
      </c>
      <c r="F31" s="23">
        <f t="shared" si="19"/>
        <v>118</v>
      </c>
      <c r="G31" s="23">
        <f t="shared" si="19"/>
        <v>0</v>
      </c>
      <c r="H31" s="23">
        <f t="shared" si="19"/>
        <v>0</v>
      </c>
      <c r="I31" s="23">
        <f t="shared" si="19"/>
        <v>807077.99200000009</v>
      </c>
      <c r="J31" s="23">
        <f t="shared" si="19"/>
        <v>613372.77439999999</v>
      </c>
      <c r="K31" s="23">
        <f t="shared" si="19"/>
        <v>1420450.7663999998</v>
      </c>
      <c r="L31" s="23">
        <f>+L30+L29</f>
        <v>1420568.7663999998</v>
      </c>
      <c r="N31" s="24"/>
    </row>
    <row r="32" spans="1:14" ht="15.75" thickTop="1" x14ac:dyDescent="0.25">
      <c r="A32" s="11" t="s">
        <v>16</v>
      </c>
      <c r="B32" s="12">
        <v>0</v>
      </c>
      <c r="C32" s="12">
        <v>0</v>
      </c>
      <c r="D32" s="13">
        <v>0</v>
      </c>
      <c r="E32" s="12">
        <v>0</v>
      </c>
      <c r="F32" s="12">
        <f>SUM(B32:E32)</f>
        <v>0</v>
      </c>
      <c r="G32" s="12">
        <v>0</v>
      </c>
      <c r="H32" s="12">
        <v>0</v>
      </c>
      <c r="I32" s="13">
        <v>0</v>
      </c>
      <c r="J32" s="13">
        <v>0</v>
      </c>
      <c r="K32" s="14">
        <f>SUM(G32:J32)</f>
        <v>0</v>
      </c>
      <c r="L32" s="14">
        <f>+K32+F32</f>
        <v>0</v>
      </c>
    </row>
    <row r="33" spans="1:14" ht="15.75" thickBot="1" x14ac:dyDescent="0.3">
      <c r="A33" s="18" t="s">
        <v>14</v>
      </c>
      <c r="B33" s="14"/>
      <c r="C33" s="14"/>
      <c r="D33" s="25"/>
      <c r="E33" s="14"/>
      <c r="F33" s="14"/>
      <c r="G33" s="14"/>
      <c r="H33" s="14"/>
      <c r="I33" s="25"/>
      <c r="J33" s="25"/>
      <c r="K33" s="14"/>
      <c r="L33" s="14"/>
      <c r="N33" s="24"/>
    </row>
    <row r="34" spans="1:14" ht="16.5" thickTop="1" thickBot="1" x14ac:dyDescent="0.3">
      <c r="A34" s="15" t="s">
        <v>22</v>
      </c>
      <c r="B34" s="16">
        <f>+B32+B33</f>
        <v>0</v>
      </c>
      <c r="C34" s="16">
        <f t="shared" ref="C34:L34" si="20">+C32+C33</f>
        <v>0</v>
      </c>
      <c r="D34" s="16">
        <f t="shared" si="20"/>
        <v>0</v>
      </c>
      <c r="E34" s="16">
        <f t="shared" si="20"/>
        <v>0</v>
      </c>
      <c r="F34" s="16">
        <f t="shared" si="20"/>
        <v>0</v>
      </c>
      <c r="G34" s="16">
        <f t="shared" si="20"/>
        <v>0</v>
      </c>
      <c r="H34" s="16">
        <f t="shared" si="20"/>
        <v>0</v>
      </c>
      <c r="I34" s="16">
        <f t="shared" si="20"/>
        <v>0</v>
      </c>
      <c r="J34" s="16">
        <f t="shared" si="20"/>
        <v>0</v>
      </c>
      <c r="K34" s="16">
        <f t="shared" si="20"/>
        <v>0</v>
      </c>
      <c r="L34" s="16">
        <f t="shared" si="20"/>
        <v>0</v>
      </c>
    </row>
    <row r="35" spans="1:14" ht="15.75" thickTop="1" x14ac:dyDescent="0.25">
      <c r="A35" s="11" t="s">
        <v>17</v>
      </c>
      <c r="B35" s="12">
        <v>0</v>
      </c>
      <c r="C35" s="12">
        <v>0</v>
      </c>
      <c r="D35" s="13">
        <v>0</v>
      </c>
      <c r="E35" s="12">
        <v>0</v>
      </c>
      <c r="F35" s="12">
        <f>SUM(B35:E35)</f>
        <v>0</v>
      </c>
      <c r="G35" s="12">
        <v>0</v>
      </c>
      <c r="H35" s="12">
        <v>0</v>
      </c>
      <c r="I35" s="13">
        <v>0</v>
      </c>
      <c r="J35" s="13">
        <v>0</v>
      </c>
      <c r="K35" s="14">
        <f>SUM(G35:J35)</f>
        <v>0</v>
      </c>
      <c r="L35" s="14">
        <f>+K35+F35</f>
        <v>0</v>
      </c>
    </row>
    <row r="36" spans="1:14" ht="15.75" thickBot="1" x14ac:dyDescent="0.3">
      <c r="A36" s="18" t="s">
        <v>14</v>
      </c>
      <c r="B36" s="14"/>
      <c r="C36" s="14"/>
      <c r="D36" s="25"/>
      <c r="E36" s="14"/>
      <c r="F36" s="14"/>
      <c r="G36" s="14"/>
      <c r="H36" s="14"/>
      <c r="I36" s="25"/>
      <c r="J36" s="25"/>
      <c r="K36" s="14"/>
      <c r="L36" s="14"/>
    </row>
    <row r="37" spans="1:14" ht="16.5" thickTop="1" thickBot="1" x14ac:dyDescent="0.3">
      <c r="A37" s="21" t="s">
        <v>22</v>
      </c>
      <c r="B37" s="16">
        <f>+B35+B36</f>
        <v>0</v>
      </c>
      <c r="C37" s="16">
        <f t="shared" ref="C37:L37" si="21">+C35+C36</f>
        <v>0</v>
      </c>
      <c r="D37" s="16">
        <f t="shared" si="21"/>
        <v>0</v>
      </c>
      <c r="E37" s="16">
        <f t="shared" si="21"/>
        <v>0</v>
      </c>
      <c r="F37" s="16">
        <f t="shared" si="21"/>
        <v>0</v>
      </c>
      <c r="G37" s="16">
        <f t="shared" si="21"/>
        <v>0</v>
      </c>
      <c r="H37" s="16">
        <f t="shared" si="21"/>
        <v>0</v>
      </c>
      <c r="I37" s="16">
        <f t="shared" si="21"/>
        <v>0</v>
      </c>
      <c r="J37" s="16">
        <f t="shared" si="21"/>
        <v>0</v>
      </c>
      <c r="K37" s="16">
        <f t="shared" si="21"/>
        <v>0</v>
      </c>
      <c r="L37" s="16">
        <f t="shared" si="21"/>
        <v>0</v>
      </c>
    </row>
    <row r="38" spans="1:14" ht="16.5" thickTop="1" thickBot="1" x14ac:dyDescent="0.3">
      <c r="A38" s="26" t="s">
        <v>22</v>
      </c>
      <c r="B38" s="27">
        <f>+B31+B34-B37</f>
        <v>0</v>
      </c>
      <c r="C38" s="27">
        <f t="shared" ref="C38:L38" si="22">+C31+C34-C37</f>
        <v>0</v>
      </c>
      <c r="D38" s="27">
        <f t="shared" si="22"/>
        <v>118</v>
      </c>
      <c r="E38" s="27">
        <f t="shared" si="22"/>
        <v>0</v>
      </c>
      <c r="F38" s="27">
        <f t="shared" si="22"/>
        <v>118</v>
      </c>
      <c r="G38" s="27">
        <f t="shared" si="22"/>
        <v>0</v>
      </c>
      <c r="H38" s="27">
        <f t="shared" si="22"/>
        <v>0</v>
      </c>
      <c r="I38" s="27">
        <f t="shared" si="22"/>
        <v>807077.99200000009</v>
      </c>
      <c r="J38" s="27">
        <f t="shared" si="22"/>
        <v>613372.77439999999</v>
      </c>
      <c r="K38" s="27">
        <f t="shared" si="22"/>
        <v>1420450.7663999998</v>
      </c>
      <c r="L38" s="27">
        <f t="shared" si="22"/>
        <v>1420568.7663999998</v>
      </c>
    </row>
    <row r="39" spans="1:14" ht="16.5" customHeight="1" thickTop="1" thickBot="1" x14ac:dyDescent="0.3">
      <c r="A39" s="8" t="s">
        <v>4</v>
      </c>
      <c r="B39" s="94" t="s">
        <v>5</v>
      </c>
      <c r="C39" s="94"/>
      <c r="D39" s="94"/>
      <c r="E39" s="94"/>
      <c r="F39" s="95" t="s">
        <v>6</v>
      </c>
      <c r="G39" s="94" t="s">
        <v>7</v>
      </c>
      <c r="H39" s="94"/>
      <c r="I39" s="94"/>
      <c r="J39" s="94"/>
      <c r="K39" s="95" t="s">
        <v>6</v>
      </c>
      <c r="L39" s="95" t="s">
        <v>6</v>
      </c>
    </row>
    <row r="40" spans="1:14" ht="16.5" thickTop="1" thickBot="1" x14ac:dyDescent="0.3">
      <c r="A40" s="9" t="s">
        <v>8</v>
      </c>
      <c r="B40" s="9">
        <v>5</v>
      </c>
      <c r="C40" s="9">
        <v>12</v>
      </c>
      <c r="D40" s="9">
        <v>18</v>
      </c>
      <c r="E40" s="10">
        <v>28</v>
      </c>
      <c r="F40" s="96"/>
      <c r="G40" s="9">
        <v>5</v>
      </c>
      <c r="H40" s="9">
        <v>12</v>
      </c>
      <c r="I40" s="9">
        <v>18</v>
      </c>
      <c r="J40" s="10">
        <v>28</v>
      </c>
      <c r="K40" s="96"/>
      <c r="L40" s="96"/>
    </row>
    <row r="41" spans="1:14" ht="15.75" thickTop="1" x14ac:dyDescent="0.25">
      <c r="A41" s="11" t="s">
        <v>24</v>
      </c>
      <c r="B41" s="12"/>
      <c r="C41" s="12"/>
      <c r="D41" s="12"/>
      <c r="E41" s="12"/>
      <c r="F41" s="28"/>
      <c r="G41" s="12"/>
      <c r="H41" s="12">
        <v>0</v>
      </c>
      <c r="I41" s="12">
        <v>0</v>
      </c>
      <c r="J41" s="12"/>
      <c r="K41" s="14">
        <f t="shared" ref="K41:K43" si="23">SUM(G41:J41)</f>
        <v>0</v>
      </c>
      <c r="L41" s="14">
        <f>+K41+F41</f>
        <v>0</v>
      </c>
    </row>
    <row r="42" spans="1:14" x14ac:dyDescent="0.25">
      <c r="A42" s="11" t="s">
        <v>25</v>
      </c>
      <c r="B42" s="12"/>
      <c r="C42" s="12"/>
      <c r="D42" s="12"/>
      <c r="E42" s="12"/>
      <c r="F42" s="28"/>
      <c r="G42" s="12"/>
      <c r="H42" s="12"/>
      <c r="I42" s="12"/>
      <c r="J42" s="12"/>
      <c r="K42" s="14">
        <f t="shared" si="23"/>
        <v>0</v>
      </c>
      <c r="L42" s="14">
        <f>+K42+F42</f>
        <v>0</v>
      </c>
    </row>
    <row r="43" spans="1:14" ht="15.75" thickBot="1" x14ac:dyDescent="0.3">
      <c r="A43" s="18" t="s">
        <v>14</v>
      </c>
      <c r="B43" s="28">
        <f>+B42+B41/100*B40</f>
        <v>0</v>
      </c>
      <c r="C43" s="28">
        <f t="shared" ref="C43:E43" si="24">+C42+C41/100*C40</f>
        <v>0</v>
      </c>
      <c r="D43" s="28">
        <f t="shared" si="24"/>
        <v>0</v>
      </c>
      <c r="E43" s="28">
        <f t="shared" si="24"/>
        <v>0</v>
      </c>
      <c r="F43" s="28"/>
      <c r="G43" s="28">
        <f>+G42+G41/100*G40/2</f>
        <v>0</v>
      </c>
      <c r="H43" s="28">
        <f t="shared" ref="H43:J43" si="25">+H42+H41/100*H40/2</f>
        <v>0</v>
      </c>
      <c r="I43" s="28">
        <f t="shared" si="25"/>
        <v>0</v>
      </c>
      <c r="J43" s="28">
        <f t="shared" si="25"/>
        <v>0</v>
      </c>
      <c r="K43" s="14">
        <f t="shared" si="23"/>
        <v>0</v>
      </c>
      <c r="L43" s="14">
        <f>+K43+F43</f>
        <v>0</v>
      </c>
    </row>
    <row r="44" spans="1:14" ht="16.5" thickTop="1" thickBot="1" x14ac:dyDescent="0.3">
      <c r="A44" s="15" t="s">
        <v>22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4" ht="15.75" thickTop="1" x14ac:dyDescent="0.25">
      <c r="A45" s="11" t="s">
        <v>26</v>
      </c>
      <c r="B45" s="12"/>
      <c r="C45" s="12"/>
      <c r="D45" s="12"/>
      <c r="E45" s="12"/>
      <c r="F45" s="28"/>
      <c r="G45" s="12"/>
      <c r="H45" s="12"/>
      <c r="I45" s="12"/>
      <c r="J45" s="12"/>
      <c r="K45" s="14">
        <f t="shared" ref="K45:K47" si="26">SUM(G45:J45)</f>
        <v>0</v>
      </c>
      <c r="L45" s="14">
        <f t="shared" ref="L45:L50" si="27">+K45+F45</f>
        <v>0</v>
      </c>
    </row>
    <row r="46" spans="1:14" x14ac:dyDescent="0.25">
      <c r="A46" s="11" t="s">
        <v>25</v>
      </c>
      <c r="B46" s="12"/>
      <c r="C46" s="12"/>
      <c r="D46" s="12"/>
      <c r="E46" s="12"/>
      <c r="F46" s="28"/>
      <c r="G46" s="12"/>
      <c r="H46" s="12"/>
      <c r="I46" s="12"/>
      <c r="J46" s="12"/>
      <c r="K46" s="14">
        <f t="shared" si="26"/>
        <v>0</v>
      </c>
      <c r="L46" s="14">
        <f t="shared" si="27"/>
        <v>0</v>
      </c>
    </row>
    <row r="47" spans="1:14" ht="15.75" thickBot="1" x14ac:dyDescent="0.3">
      <c r="A47" s="18" t="s">
        <v>14</v>
      </c>
      <c r="B47" s="28">
        <f>+B46+B45/100*B40</f>
        <v>0</v>
      </c>
      <c r="C47" s="28">
        <f t="shared" ref="C47:E47" si="28">+C46+C45/100*C40</f>
        <v>0</v>
      </c>
      <c r="D47" s="28">
        <f t="shared" si="28"/>
        <v>0</v>
      </c>
      <c r="E47" s="28">
        <f t="shared" si="28"/>
        <v>0</v>
      </c>
      <c r="F47" s="28"/>
      <c r="G47" s="28">
        <f>+G45+G46/100*G40</f>
        <v>0</v>
      </c>
      <c r="H47" s="28">
        <f t="shared" ref="H47:J47" si="29">+H45+H46/100*H40</f>
        <v>0</v>
      </c>
      <c r="I47" s="28">
        <f t="shared" si="29"/>
        <v>0</v>
      </c>
      <c r="J47" s="28">
        <f t="shared" si="29"/>
        <v>0</v>
      </c>
      <c r="K47" s="14">
        <f t="shared" si="26"/>
        <v>0</v>
      </c>
      <c r="L47" s="14">
        <f t="shared" si="27"/>
        <v>0</v>
      </c>
    </row>
    <row r="48" spans="1:14" ht="16.5" thickTop="1" thickBot="1" x14ac:dyDescent="0.3">
      <c r="A48" s="15" t="s">
        <v>22</v>
      </c>
      <c r="B48" s="20">
        <f>+B29+B32-B35+B41+B42-B45*B46</f>
        <v>0</v>
      </c>
      <c r="C48" s="20">
        <f t="shared" ref="C48:J48" si="30">+C29+C32-C35+C41+C42-C45*C46</f>
        <v>0</v>
      </c>
      <c r="D48" s="20">
        <f t="shared" si="30"/>
        <v>100</v>
      </c>
      <c r="E48" s="20">
        <f t="shared" si="30"/>
        <v>0</v>
      </c>
      <c r="F48" s="20">
        <f>SUM(B48:E48)</f>
        <v>100</v>
      </c>
      <c r="G48" s="20">
        <f t="shared" si="30"/>
        <v>0</v>
      </c>
      <c r="H48" s="20">
        <f t="shared" si="30"/>
        <v>0</v>
      </c>
      <c r="I48" s="20">
        <f t="shared" si="30"/>
        <v>683964.4</v>
      </c>
      <c r="J48" s="20">
        <f t="shared" si="30"/>
        <v>479197.48</v>
      </c>
      <c r="K48" s="20">
        <f>SUM(G48:J48)</f>
        <v>1163161.8799999999</v>
      </c>
      <c r="L48" s="20">
        <f t="shared" si="27"/>
        <v>1163261.8799999999</v>
      </c>
    </row>
    <row r="49" spans="1:14" ht="16.5" thickTop="1" thickBot="1" x14ac:dyDescent="0.3">
      <c r="A49" s="29" t="s">
        <v>27</v>
      </c>
      <c r="B49" s="20">
        <f>+B30+B33-B36-B43+B47</f>
        <v>0</v>
      </c>
      <c r="C49" s="20">
        <f t="shared" ref="C49:J49" si="31">+C30+C33-C36-C43+C47</f>
        <v>0</v>
      </c>
      <c r="D49" s="20">
        <f t="shared" si="31"/>
        <v>18</v>
      </c>
      <c r="E49" s="20">
        <f t="shared" si="31"/>
        <v>0</v>
      </c>
      <c r="F49" s="20">
        <f t="shared" ref="F49:F50" si="32">SUM(B49:E49)</f>
        <v>18</v>
      </c>
      <c r="G49" s="20">
        <f t="shared" si="31"/>
        <v>0</v>
      </c>
      <c r="H49" s="20">
        <f t="shared" si="31"/>
        <v>0</v>
      </c>
      <c r="I49" s="20">
        <f t="shared" si="31"/>
        <v>123113.592</v>
      </c>
      <c r="J49" s="20">
        <f t="shared" si="31"/>
        <v>134175.29440000001</v>
      </c>
      <c r="K49" s="20">
        <f t="shared" ref="K49:K50" si="33">SUM(G49:J49)</f>
        <v>257288.88640000002</v>
      </c>
      <c r="L49" s="20">
        <f t="shared" si="27"/>
        <v>257306.88640000002</v>
      </c>
    </row>
    <row r="50" spans="1:14" ht="16.5" thickTop="1" thickBot="1" x14ac:dyDescent="0.3">
      <c r="A50" s="29" t="s">
        <v>6</v>
      </c>
      <c r="B50" s="20">
        <f>+B49+B48</f>
        <v>0</v>
      </c>
      <c r="C50" s="20">
        <f t="shared" ref="C50:J50" si="34">+C49+C48</f>
        <v>0</v>
      </c>
      <c r="D50" s="20">
        <f t="shared" si="34"/>
        <v>118</v>
      </c>
      <c r="E50" s="20">
        <f t="shared" si="34"/>
        <v>0</v>
      </c>
      <c r="F50" s="20">
        <f t="shared" si="32"/>
        <v>118</v>
      </c>
      <c r="G50" s="20">
        <f t="shared" si="34"/>
        <v>0</v>
      </c>
      <c r="H50" s="20">
        <f t="shared" si="34"/>
        <v>0</v>
      </c>
      <c r="I50" s="20">
        <f t="shared" si="34"/>
        <v>807077.99200000009</v>
      </c>
      <c r="J50" s="20">
        <f t="shared" si="34"/>
        <v>613372.77439999999</v>
      </c>
      <c r="K50" s="20">
        <f t="shared" si="33"/>
        <v>1420450.7664000001</v>
      </c>
      <c r="L50" s="20">
        <f t="shared" si="27"/>
        <v>1420568.7664000001</v>
      </c>
    </row>
    <row r="51" spans="1:14" ht="16.5" customHeight="1" thickTop="1" thickBot="1" x14ac:dyDescent="0.3">
      <c r="A51" s="8" t="s">
        <v>4</v>
      </c>
      <c r="B51" s="94" t="s">
        <v>5</v>
      </c>
      <c r="C51" s="94"/>
      <c r="D51" s="94"/>
      <c r="E51" s="94"/>
      <c r="F51" s="95" t="s">
        <v>6</v>
      </c>
      <c r="G51" s="94" t="s">
        <v>7</v>
      </c>
      <c r="H51" s="94"/>
      <c r="I51" s="94"/>
      <c r="J51" s="94"/>
      <c r="K51" s="95" t="s">
        <v>6</v>
      </c>
      <c r="L51" s="95" t="s">
        <v>6</v>
      </c>
    </row>
    <row r="52" spans="1:14" ht="16.5" thickTop="1" thickBot="1" x14ac:dyDescent="0.3">
      <c r="A52" s="9" t="s">
        <v>28</v>
      </c>
      <c r="B52" s="9">
        <v>5</v>
      </c>
      <c r="C52" s="9">
        <v>12</v>
      </c>
      <c r="D52" s="9">
        <v>18</v>
      </c>
      <c r="E52" s="10">
        <v>28</v>
      </c>
      <c r="F52" s="96"/>
      <c r="G52" s="9">
        <v>5</v>
      </c>
      <c r="H52" s="9">
        <v>12</v>
      </c>
      <c r="I52" s="9">
        <v>18</v>
      </c>
      <c r="J52" s="10">
        <v>28</v>
      </c>
      <c r="K52" s="96"/>
      <c r="L52" s="96"/>
    </row>
    <row r="53" spans="1:14" ht="15.75" thickTop="1" x14ac:dyDescent="0.25">
      <c r="A53" s="30" t="s">
        <v>29</v>
      </c>
      <c r="B53" s="12">
        <v>0</v>
      </c>
      <c r="C53" s="12">
        <v>0</v>
      </c>
      <c r="D53" s="13">
        <v>0</v>
      </c>
      <c r="E53" s="12">
        <v>0</v>
      </c>
      <c r="F53" s="14">
        <f>SUM(B53:E53)</f>
        <v>0</v>
      </c>
      <c r="G53" s="12">
        <v>0</v>
      </c>
      <c r="H53" s="12">
        <v>0</v>
      </c>
      <c r="I53" s="13">
        <v>0</v>
      </c>
      <c r="J53" s="13">
        <v>0</v>
      </c>
      <c r="K53" s="14">
        <f>SUM(G53:J53)</f>
        <v>0</v>
      </c>
      <c r="L53" s="14">
        <f t="shared" ref="L53:L58" si="35">+K53+F53</f>
        <v>0</v>
      </c>
    </row>
    <row r="54" spans="1:14" x14ac:dyDescent="0.25">
      <c r="A54" s="18" t="s">
        <v>14</v>
      </c>
      <c r="B54" s="14">
        <f>+B53/100*B52</f>
        <v>0</v>
      </c>
      <c r="C54" s="14">
        <f t="shared" ref="C54:E54" si="36">+C53/100*C52</f>
        <v>0</v>
      </c>
      <c r="D54" s="14">
        <f t="shared" si="36"/>
        <v>0</v>
      </c>
      <c r="E54" s="14">
        <f t="shared" si="36"/>
        <v>0</v>
      </c>
      <c r="F54" s="14"/>
      <c r="G54" s="14">
        <f t="shared" ref="G54:J54" si="37">+G53/100*G52</f>
        <v>0</v>
      </c>
      <c r="H54" s="14">
        <f t="shared" si="37"/>
        <v>0</v>
      </c>
      <c r="I54" s="14">
        <f t="shared" si="37"/>
        <v>0</v>
      </c>
      <c r="J54" s="14">
        <f t="shared" si="37"/>
        <v>0</v>
      </c>
      <c r="K54" s="14">
        <f t="shared" ref="K54:K58" si="38">SUM(G54:J54)</f>
        <v>0</v>
      </c>
      <c r="L54" s="14">
        <f t="shared" si="35"/>
        <v>0</v>
      </c>
    </row>
    <row r="55" spans="1:14" x14ac:dyDescent="0.25">
      <c r="A55" s="30" t="s">
        <v>30</v>
      </c>
      <c r="B55" s="14">
        <f>+B54+B53</f>
        <v>0</v>
      </c>
      <c r="C55" s="14">
        <f t="shared" ref="C55:J55" si="39">+C54+C53</f>
        <v>0</v>
      </c>
      <c r="D55" s="14">
        <f t="shared" si="39"/>
        <v>0</v>
      </c>
      <c r="E55" s="14">
        <f t="shared" si="39"/>
        <v>0</v>
      </c>
      <c r="F55" s="14">
        <f t="shared" si="39"/>
        <v>0</v>
      </c>
      <c r="G55" s="14">
        <f t="shared" si="39"/>
        <v>0</v>
      </c>
      <c r="H55" s="14">
        <f t="shared" si="39"/>
        <v>0</v>
      </c>
      <c r="I55" s="14">
        <f t="shared" si="39"/>
        <v>0</v>
      </c>
      <c r="J55" s="14">
        <f t="shared" si="39"/>
        <v>0</v>
      </c>
      <c r="K55" s="14">
        <f t="shared" si="38"/>
        <v>0</v>
      </c>
      <c r="L55" s="14">
        <f t="shared" si="35"/>
        <v>0</v>
      </c>
    </row>
    <row r="56" spans="1:14" x14ac:dyDescent="0.25">
      <c r="A56" s="31" t="s">
        <v>31</v>
      </c>
      <c r="B56" s="12">
        <v>0</v>
      </c>
      <c r="C56" s="12"/>
      <c r="D56" s="12"/>
      <c r="E56" s="12"/>
      <c r="F56" s="14"/>
      <c r="G56" s="12">
        <v>0</v>
      </c>
      <c r="H56" s="12"/>
      <c r="I56" s="12"/>
      <c r="J56" s="12"/>
      <c r="K56" s="14">
        <f t="shared" si="38"/>
        <v>0</v>
      </c>
      <c r="L56" s="14">
        <f t="shared" si="35"/>
        <v>0</v>
      </c>
    </row>
    <row r="57" spans="1:14" x14ac:dyDescent="0.25">
      <c r="A57" s="18" t="s">
        <v>14</v>
      </c>
      <c r="B57" s="14">
        <f>+B56/100*B52</f>
        <v>0</v>
      </c>
      <c r="C57" s="14">
        <f t="shared" ref="C57:E57" si="40">+C56/100*C52</f>
        <v>0</v>
      </c>
      <c r="D57" s="14">
        <f t="shared" si="40"/>
        <v>0</v>
      </c>
      <c r="E57" s="14">
        <f t="shared" si="40"/>
        <v>0</v>
      </c>
      <c r="F57" s="14"/>
      <c r="G57" s="14">
        <f t="shared" ref="G57:J57" si="41">+G56/100*G52</f>
        <v>0</v>
      </c>
      <c r="H57" s="14">
        <f t="shared" si="41"/>
        <v>0</v>
      </c>
      <c r="I57" s="14">
        <f t="shared" si="41"/>
        <v>0</v>
      </c>
      <c r="J57" s="14">
        <f t="shared" si="41"/>
        <v>0</v>
      </c>
      <c r="K57" s="14">
        <f t="shared" si="38"/>
        <v>0</v>
      </c>
      <c r="L57" s="14">
        <f t="shared" si="35"/>
        <v>0</v>
      </c>
    </row>
    <row r="58" spans="1:14" ht="15.75" thickBot="1" x14ac:dyDescent="0.3">
      <c r="A58" s="30" t="s">
        <v>30</v>
      </c>
      <c r="B58" s="14">
        <f>+B57+B56</f>
        <v>0</v>
      </c>
      <c r="C58" s="14">
        <f t="shared" ref="C58:J58" si="42">+C57+C56</f>
        <v>0</v>
      </c>
      <c r="D58" s="14">
        <f t="shared" si="42"/>
        <v>0</v>
      </c>
      <c r="E58" s="14">
        <f t="shared" si="42"/>
        <v>0</v>
      </c>
      <c r="F58" s="14">
        <f t="shared" si="42"/>
        <v>0</v>
      </c>
      <c r="G58" s="14">
        <f t="shared" si="42"/>
        <v>0</v>
      </c>
      <c r="H58" s="14">
        <f t="shared" si="42"/>
        <v>0</v>
      </c>
      <c r="I58" s="14">
        <f t="shared" si="42"/>
        <v>0</v>
      </c>
      <c r="J58" s="14">
        <f t="shared" si="42"/>
        <v>0</v>
      </c>
      <c r="K58" s="14">
        <f t="shared" si="38"/>
        <v>0</v>
      </c>
      <c r="L58" s="14">
        <f t="shared" si="35"/>
        <v>0</v>
      </c>
    </row>
    <row r="59" spans="1:14" ht="16.5" thickTop="1" thickBot="1" x14ac:dyDescent="0.3">
      <c r="A59" s="32" t="s">
        <v>32</v>
      </c>
      <c r="B59" s="33">
        <f t="shared" ref="B59:E59" si="43">+B57-B54</f>
        <v>0</v>
      </c>
      <c r="C59" s="33">
        <f t="shared" si="43"/>
        <v>0</v>
      </c>
      <c r="D59" s="33">
        <f t="shared" si="43"/>
        <v>0</v>
      </c>
      <c r="E59" s="33">
        <f t="shared" si="43"/>
        <v>0</v>
      </c>
      <c r="F59" s="33">
        <f t="shared" ref="F59" si="44">+F54-F57</f>
        <v>0</v>
      </c>
      <c r="G59" s="33">
        <f>+G54-G57</f>
        <v>0</v>
      </c>
      <c r="H59" s="33">
        <f t="shared" ref="H59:J59" si="45">+H57-H54</f>
        <v>0</v>
      </c>
      <c r="I59" s="33">
        <f t="shared" si="45"/>
        <v>0</v>
      </c>
      <c r="J59" s="33">
        <f t="shared" si="45"/>
        <v>0</v>
      </c>
      <c r="K59" s="33">
        <f t="shared" ref="K59:L59" si="46">+K57+K54</f>
        <v>0</v>
      </c>
      <c r="L59" s="33">
        <f t="shared" si="46"/>
        <v>0</v>
      </c>
    </row>
    <row r="60" spans="1:14" ht="15.75" customHeight="1" thickTop="1" thickBot="1" x14ac:dyDescent="0.3">
      <c r="A60" s="34" t="s">
        <v>33</v>
      </c>
      <c r="B60" s="33" t="s">
        <v>34</v>
      </c>
      <c r="C60" s="35" t="s">
        <v>35</v>
      </c>
      <c r="D60" s="35" t="s">
        <v>36</v>
      </c>
      <c r="E60" s="35" t="s">
        <v>37</v>
      </c>
      <c r="F60" s="36" t="s">
        <v>6</v>
      </c>
      <c r="G60" s="37"/>
      <c r="H60" s="81" t="s">
        <v>38</v>
      </c>
      <c r="I60" s="81"/>
      <c r="J60" s="81"/>
      <c r="K60" s="81"/>
      <c r="L60" s="81"/>
    </row>
    <row r="61" spans="1:14" ht="16.5" thickTop="1" thickBot="1" x14ac:dyDescent="0.3">
      <c r="A61" s="34" t="s">
        <v>33</v>
      </c>
      <c r="B61" s="100" t="s">
        <v>39</v>
      </c>
      <c r="C61" s="100"/>
      <c r="D61" s="100">
        <v>1254232.54</v>
      </c>
      <c r="E61" s="100">
        <v>1863133.2</v>
      </c>
      <c r="F61" s="100">
        <f>SUM(C61:E61)</f>
        <v>3117365.74</v>
      </c>
      <c r="G61" s="101"/>
      <c r="H61" s="40" t="s">
        <v>34</v>
      </c>
      <c r="I61" s="35" t="s">
        <v>35</v>
      </c>
      <c r="J61" s="35" t="s">
        <v>36</v>
      </c>
      <c r="K61" s="35" t="s">
        <v>37</v>
      </c>
      <c r="L61" s="36" t="s">
        <v>6</v>
      </c>
      <c r="M61" s="82"/>
      <c r="N61" s="82"/>
    </row>
    <row r="62" spans="1:14" ht="16.5" thickTop="1" thickBot="1" x14ac:dyDescent="0.3">
      <c r="A62" s="41"/>
      <c r="B62" s="38" t="s">
        <v>40</v>
      </c>
      <c r="C62" s="38">
        <f>+F49</f>
        <v>18</v>
      </c>
      <c r="D62" s="38">
        <f>+K49/2</f>
        <v>128644.44320000001</v>
      </c>
      <c r="E62" s="38">
        <f>+D62</f>
        <v>128644.44320000001</v>
      </c>
      <c r="F62" s="38">
        <f>SUM(C62:E62)</f>
        <v>257306.88640000002</v>
      </c>
      <c r="G62" s="39"/>
      <c r="H62" s="42" t="s">
        <v>41</v>
      </c>
      <c r="I62" s="43"/>
      <c r="J62" s="43"/>
      <c r="K62" s="43"/>
      <c r="L62" s="43">
        <f>SUM(I62:K62)</f>
        <v>0</v>
      </c>
      <c r="M62" s="82"/>
      <c r="N62" s="82"/>
    </row>
    <row r="63" spans="1:14" ht="16.5" thickTop="1" thickBot="1" x14ac:dyDescent="0.3">
      <c r="A63" s="104"/>
      <c r="B63" s="102" t="s">
        <v>6</v>
      </c>
      <c r="C63" s="102">
        <f>ROUND(+C62+C61,0)</f>
        <v>18</v>
      </c>
      <c r="D63" s="102">
        <f t="shared" ref="D63:E63" si="47">ROUND(+D62+D61,0)</f>
        <v>1382877</v>
      </c>
      <c r="E63" s="102">
        <f t="shared" si="47"/>
        <v>1991778</v>
      </c>
      <c r="F63" s="102">
        <f>SUM(C63:E63)</f>
        <v>3374673</v>
      </c>
      <c r="G63" s="103"/>
      <c r="H63" s="42" t="s">
        <v>42</v>
      </c>
      <c r="I63" s="43"/>
      <c r="J63" s="43"/>
      <c r="K63" s="43"/>
      <c r="L63" s="43">
        <f>SUM(I63:K63)</f>
        <v>0</v>
      </c>
    </row>
    <row r="64" spans="1:14" ht="16.5" thickTop="1" thickBot="1" x14ac:dyDescent="0.3">
      <c r="A64" s="83" t="s">
        <v>43</v>
      </c>
      <c r="B64" s="83"/>
      <c r="C64" s="83"/>
      <c r="D64" s="83"/>
      <c r="E64" s="83"/>
      <c r="F64" s="83"/>
      <c r="G64" s="83"/>
      <c r="H64" s="42" t="s">
        <v>44</v>
      </c>
      <c r="I64" s="43"/>
      <c r="J64" s="43">
        <v>0</v>
      </c>
      <c r="K64" s="43"/>
      <c r="L64" s="43">
        <f>SUM(I64:K64)</f>
        <v>0</v>
      </c>
    </row>
    <row r="65" spans="1:12" ht="16.5" thickTop="1" thickBot="1" x14ac:dyDescent="0.3">
      <c r="A65" s="84" t="s">
        <v>45</v>
      </c>
      <c r="B65" s="86" t="s">
        <v>46</v>
      </c>
      <c r="C65" s="88" t="s">
        <v>47</v>
      </c>
      <c r="D65" s="88"/>
      <c r="E65" s="88"/>
      <c r="F65" s="89" t="s">
        <v>6</v>
      </c>
      <c r="G65" s="91" t="s">
        <v>48</v>
      </c>
      <c r="H65" s="42" t="s">
        <v>49</v>
      </c>
      <c r="I65" s="43"/>
      <c r="J65" s="43">
        <v>0</v>
      </c>
      <c r="K65" s="43">
        <v>0</v>
      </c>
      <c r="L65" s="43">
        <f>SUM(I65:K65)</f>
        <v>0</v>
      </c>
    </row>
    <row r="66" spans="1:12" ht="16.5" thickTop="1" thickBot="1" x14ac:dyDescent="0.3">
      <c r="A66" s="85"/>
      <c r="B66" s="87"/>
      <c r="C66" s="45" t="s">
        <v>35</v>
      </c>
      <c r="D66" s="45" t="s">
        <v>36</v>
      </c>
      <c r="E66" s="45" t="s">
        <v>37</v>
      </c>
      <c r="F66" s="90"/>
      <c r="G66" s="92"/>
      <c r="H66" s="35" t="s">
        <v>6</v>
      </c>
      <c r="I66" s="46">
        <f>SUM(I62:I65)</f>
        <v>0</v>
      </c>
      <c r="J66" s="46">
        <f t="shared" ref="J66:L66" si="48">SUM(J62:J65)</f>
        <v>0</v>
      </c>
      <c r="K66" s="46">
        <f t="shared" si="48"/>
        <v>0</v>
      </c>
      <c r="L66" s="46">
        <f t="shared" si="48"/>
        <v>0</v>
      </c>
    </row>
    <row r="67" spans="1:12" ht="16.5" thickTop="1" thickBot="1" x14ac:dyDescent="0.3">
      <c r="A67" s="47" t="s">
        <v>50</v>
      </c>
      <c r="B67" s="38">
        <f>ROUND(+F19,0)</f>
        <v>360</v>
      </c>
      <c r="C67" s="79">
        <f>IF(B67&gt;C63,C63,IF(B67&lt;C63,B67))</f>
        <v>18</v>
      </c>
      <c r="D67" s="48">
        <v>0</v>
      </c>
      <c r="E67" s="48"/>
      <c r="F67" s="14">
        <f>SUM(C67:E67)</f>
        <v>18</v>
      </c>
      <c r="G67" s="14">
        <f>+B67-F67</f>
        <v>342</v>
      </c>
      <c r="H67" s="81" t="s">
        <v>51</v>
      </c>
      <c r="I67" s="81"/>
      <c r="J67" s="81"/>
      <c r="K67" s="81"/>
      <c r="L67" s="81"/>
    </row>
    <row r="68" spans="1:12" ht="15.75" thickTop="1" x14ac:dyDescent="0.25">
      <c r="A68" s="47" t="s">
        <v>52</v>
      </c>
      <c r="B68" s="38">
        <f>ROUND(+K19/2,0)</f>
        <v>73333</v>
      </c>
      <c r="C68" s="48">
        <v>0</v>
      </c>
      <c r="D68" s="79">
        <f>IF(B68&gt;D63,D63,IF(B68&lt;D63,B68))</f>
        <v>73333</v>
      </c>
      <c r="E68" s="48"/>
      <c r="F68" s="14">
        <f t="shared" ref="F68:F69" si="49">SUM(C68:E68)</f>
        <v>73333</v>
      </c>
      <c r="G68" s="14">
        <f t="shared" ref="G68:G69" si="50">+B68-F68</f>
        <v>0</v>
      </c>
      <c r="H68" s="42" t="s">
        <v>41</v>
      </c>
      <c r="I68" s="43">
        <f>+B67-F67</f>
        <v>342</v>
      </c>
      <c r="J68" s="43">
        <f>+B68-F68</f>
        <v>0</v>
      </c>
      <c r="K68" s="43">
        <f>+B69-F69</f>
        <v>0</v>
      </c>
      <c r="L68" s="43">
        <f>SUM(I68:K68)</f>
        <v>342</v>
      </c>
    </row>
    <row r="69" spans="1:12" ht="15.75" thickBot="1" x14ac:dyDescent="0.3">
      <c r="A69" s="47" t="s">
        <v>53</v>
      </c>
      <c r="B69" s="38">
        <f>+B68</f>
        <v>73333</v>
      </c>
      <c r="C69" s="48"/>
      <c r="D69" s="48"/>
      <c r="E69" s="79">
        <f>IF(B69&gt;E63,E63,IF(B69&lt;E63,B69))</f>
        <v>73333</v>
      </c>
      <c r="F69" s="14">
        <f t="shared" si="49"/>
        <v>73333</v>
      </c>
      <c r="G69" s="14">
        <f t="shared" si="50"/>
        <v>0</v>
      </c>
      <c r="H69" s="42" t="s">
        <v>42</v>
      </c>
      <c r="I69" s="43">
        <f>+F59</f>
        <v>0</v>
      </c>
      <c r="J69" s="43">
        <f>+K59/2</f>
        <v>0</v>
      </c>
      <c r="K69" s="43">
        <f>+J69</f>
        <v>0</v>
      </c>
      <c r="L69" s="43">
        <f>SUM(I69:K69)</f>
        <v>0</v>
      </c>
    </row>
    <row r="70" spans="1:12" ht="16.5" thickTop="1" thickBot="1" x14ac:dyDescent="0.3">
      <c r="A70" s="49" t="s">
        <v>30</v>
      </c>
      <c r="B70" s="22">
        <f>SUM(B67:B69)</f>
        <v>147026</v>
      </c>
      <c r="C70" s="22">
        <f t="shared" ref="C70:G70" si="51">SUM(C67:C69)</f>
        <v>18</v>
      </c>
      <c r="D70" s="22">
        <f t="shared" si="51"/>
        <v>73333</v>
      </c>
      <c r="E70" s="22">
        <f t="shared" si="51"/>
        <v>73333</v>
      </c>
      <c r="F70" s="22">
        <f t="shared" si="51"/>
        <v>146684</v>
      </c>
      <c r="G70" s="16">
        <f t="shared" si="51"/>
        <v>342</v>
      </c>
      <c r="H70" s="42" t="s">
        <v>44</v>
      </c>
      <c r="I70" s="50">
        <f>ROUND(+IF(G83&gt;0,I68*$G$90*$G$92),0)</f>
        <v>0</v>
      </c>
      <c r="J70" s="50">
        <f t="shared" ref="J70:K70" si="52">ROUND(+IF(H83&gt;0,J68*$G$90*$G$92),0)</f>
        <v>0</v>
      </c>
      <c r="K70" s="50">
        <f t="shared" si="52"/>
        <v>0</v>
      </c>
      <c r="L70" s="43">
        <f>SUM(I70:K70)</f>
        <v>0</v>
      </c>
    </row>
    <row r="71" spans="1:12" ht="16.5" thickTop="1" thickBot="1" x14ac:dyDescent="0.3">
      <c r="A71" s="51" t="s">
        <v>54</v>
      </c>
      <c r="B71" s="52"/>
      <c r="C71" s="52">
        <f>+C63-C70</f>
        <v>0</v>
      </c>
      <c r="D71" s="52">
        <f t="shared" ref="D71:F71" si="53">+D63-D70</f>
        <v>1309544</v>
      </c>
      <c r="E71" s="52">
        <f t="shared" si="53"/>
        <v>1918445</v>
      </c>
      <c r="F71" s="52">
        <f t="shared" si="53"/>
        <v>3227989</v>
      </c>
      <c r="G71" s="52"/>
      <c r="H71" s="42" t="s">
        <v>49</v>
      </c>
      <c r="I71" s="43"/>
      <c r="J71" s="43"/>
      <c r="K71" s="43"/>
      <c r="L71" s="43">
        <f>SUM(I71:K71)</f>
        <v>0</v>
      </c>
    </row>
    <row r="72" spans="1:12" ht="16.5" thickTop="1" thickBot="1" x14ac:dyDescent="0.3">
      <c r="A72" s="93" t="s">
        <v>55</v>
      </c>
      <c r="B72" s="93"/>
      <c r="C72" s="93"/>
      <c r="D72" s="93"/>
      <c r="E72" s="93"/>
      <c r="F72" s="93"/>
      <c r="G72" s="53" t="s">
        <v>44</v>
      </c>
      <c r="H72" s="35" t="s">
        <v>6</v>
      </c>
      <c r="I72" s="46">
        <f>SUM(I68:I71)</f>
        <v>342</v>
      </c>
      <c r="J72" s="46">
        <f t="shared" ref="J72:L72" si="54">SUM(J68:J71)</f>
        <v>0</v>
      </c>
      <c r="K72" s="46">
        <f t="shared" si="54"/>
        <v>0</v>
      </c>
      <c r="L72" s="46">
        <f t="shared" si="54"/>
        <v>342</v>
      </c>
    </row>
    <row r="73" spans="1:12" ht="16.5" thickTop="1" thickBot="1" x14ac:dyDescent="0.3">
      <c r="A73" s="40" t="s">
        <v>34</v>
      </c>
      <c r="B73" s="35" t="s">
        <v>35</v>
      </c>
      <c r="C73" s="35" t="s">
        <v>36</v>
      </c>
      <c r="D73" s="35" t="s">
        <v>37</v>
      </c>
      <c r="E73" s="35" t="s">
        <v>56</v>
      </c>
      <c r="F73" s="36" t="s">
        <v>6</v>
      </c>
      <c r="G73" s="54" t="s">
        <v>57</v>
      </c>
      <c r="H73" s="81" t="s">
        <v>58</v>
      </c>
      <c r="I73" s="81"/>
      <c r="J73" s="81"/>
      <c r="K73" s="81"/>
      <c r="L73" s="81"/>
    </row>
    <row r="74" spans="1:12" ht="15.75" thickTop="1" x14ac:dyDescent="0.25">
      <c r="A74" s="42" t="s">
        <v>41</v>
      </c>
      <c r="B74" s="43"/>
      <c r="C74" s="43"/>
      <c r="D74" s="43"/>
      <c r="E74" s="43"/>
      <c r="F74" s="43">
        <f>SUM(B74:E74)</f>
        <v>0</v>
      </c>
      <c r="G74" s="55">
        <v>43281</v>
      </c>
      <c r="H74" s="42" t="s">
        <v>41</v>
      </c>
      <c r="I74" s="43">
        <f>+I62+I68</f>
        <v>342</v>
      </c>
      <c r="J74" s="43">
        <f t="shared" ref="J74:K74" si="55">+J62+J68</f>
        <v>0</v>
      </c>
      <c r="K74" s="43">
        <f t="shared" si="55"/>
        <v>0</v>
      </c>
      <c r="L74" s="43">
        <f>SUM(I74:K74)</f>
        <v>342</v>
      </c>
    </row>
    <row r="75" spans="1:12" x14ac:dyDescent="0.25">
      <c r="A75" s="42" t="s">
        <v>42</v>
      </c>
      <c r="B75" s="43"/>
      <c r="C75" s="43"/>
      <c r="D75" s="43"/>
      <c r="E75" s="43"/>
      <c r="F75" s="43">
        <f t="shared" ref="F75:F89" si="56">SUM(B75:E75)</f>
        <v>0</v>
      </c>
      <c r="G75" s="56" t="s">
        <v>59</v>
      </c>
      <c r="H75" s="42" t="s">
        <v>42</v>
      </c>
      <c r="I75" s="43">
        <f t="shared" ref="I75:K77" si="57">+I63+I69</f>
        <v>0</v>
      </c>
      <c r="J75" s="43">
        <f t="shared" si="57"/>
        <v>0</v>
      </c>
      <c r="K75" s="43">
        <f t="shared" si="57"/>
        <v>0</v>
      </c>
      <c r="L75" s="43">
        <f>SUM(I75:K75)</f>
        <v>0</v>
      </c>
    </row>
    <row r="76" spans="1:12" x14ac:dyDescent="0.25">
      <c r="A76" s="42" t="s">
        <v>44</v>
      </c>
      <c r="B76" s="43"/>
      <c r="C76" s="43"/>
      <c r="D76" s="43"/>
      <c r="E76" s="43"/>
      <c r="F76" s="43">
        <f t="shared" si="56"/>
        <v>0</v>
      </c>
      <c r="G76" s="55">
        <v>43271</v>
      </c>
      <c r="H76" s="42" t="s">
        <v>44</v>
      </c>
      <c r="I76" s="43">
        <f t="shared" si="57"/>
        <v>0</v>
      </c>
      <c r="J76" s="43">
        <f t="shared" si="57"/>
        <v>0</v>
      </c>
      <c r="K76" s="43">
        <f t="shared" si="57"/>
        <v>0</v>
      </c>
      <c r="L76" s="43">
        <f>SUM(I76:K76)</f>
        <v>0</v>
      </c>
    </row>
    <row r="77" spans="1:12" ht="15.75" thickBot="1" x14ac:dyDescent="0.3">
      <c r="A77" s="42" t="s">
        <v>49</v>
      </c>
      <c r="B77" s="43"/>
      <c r="C77" s="43"/>
      <c r="D77" s="43"/>
      <c r="E77" s="43"/>
      <c r="F77" s="13">
        <f t="shared" si="56"/>
        <v>0</v>
      </c>
      <c r="G77" s="56" t="s">
        <v>60</v>
      </c>
      <c r="H77" s="42" t="s">
        <v>49</v>
      </c>
      <c r="I77" s="43">
        <f t="shared" si="57"/>
        <v>0</v>
      </c>
      <c r="J77" s="43">
        <f t="shared" si="57"/>
        <v>0</v>
      </c>
      <c r="K77" s="43">
        <f t="shared" si="57"/>
        <v>0</v>
      </c>
      <c r="L77" s="43">
        <f>SUM(I77:K77)</f>
        <v>0</v>
      </c>
    </row>
    <row r="78" spans="1:12" ht="16.5" thickTop="1" thickBot="1" x14ac:dyDescent="0.3">
      <c r="A78" s="35" t="s">
        <v>6</v>
      </c>
      <c r="B78" s="57">
        <f>SUM(B74:B77)</f>
        <v>0</v>
      </c>
      <c r="C78" s="57">
        <f t="shared" ref="C78:E78" si="58">SUM(C74:C77)</f>
        <v>0</v>
      </c>
      <c r="D78" s="57">
        <f t="shared" si="58"/>
        <v>0</v>
      </c>
      <c r="E78" s="57">
        <f t="shared" si="58"/>
        <v>0</v>
      </c>
      <c r="F78" s="33">
        <f t="shared" si="56"/>
        <v>0</v>
      </c>
      <c r="G78" s="55">
        <v>43271</v>
      </c>
      <c r="H78" s="35" t="s">
        <v>6</v>
      </c>
      <c r="I78" s="46">
        <f>SUM(I74:I77)</f>
        <v>342</v>
      </c>
      <c r="J78" s="46">
        <f t="shared" ref="J78:L78" si="59">SUM(J74:J77)</f>
        <v>0</v>
      </c>
      <c r="K78" s="46">
        <f t="shared" si="59"/>
        <v>0</v>
      </c>
      <c r="L78" s="46">
        <f t="shared" si="59"/>
        <v>342</v>
      </c>
    </row>
    <row r="79" spans="1:12" ht="16.5" thickTop="1" thickBot="1" x14ac:dyDescent="0.3">
      <c r="A79" s="80" t="s">
        <v>61</v>
      </c>
      <c r="B79" s="80"/>
      <c r="C79" s="80"/>
      <c r="D79" s="80"/>
      <c r="E79" s="80"/>
      <c r="F79" s="80"/>
      <c r="G79" s="58" t="s">
        <v>62</v>
      </c>
      <c r="H79" s="81" t="s">
        <v>63</v>
      </c>
      <c r="I79" s="81"/>
      <c r="J79" s="81"/>
      <c r="K79" s="81"/>
      <c r="L79" s="81"/>
    </row>
    <row r="80" spans="1:12" ht="15.75" thickTop="1" x14ac:dyDescent="0.25">
      <c r="A80" s="42" t="s">
        <v>41</v>
      </c>
      <c r="B80" s="13">
        <v>0</v>
      </c>
      <c r="C80" s="13"/>
      <c r="D80" s="59"/>
      <c r="E80" s="13"/>
      <c r="F80" s="43">
        <f t="shared" si="56"/>
        <v>0</v>
      </c>
      <c r="G80" s="60">
        <f>+G78-G76</f>
        <v>0</v>
      </c>
      <c r="H80" s="42" t="s">
        <v>41</v>
      </c>
      <c r="I80" s="13">
        <v>0</v>
      </c>
      <c r="J80" s="13"/>
      <c r="K80" s="13"/>
      <c r="L80" s="43">
        <f>SUM(I80:K80)</f>
        <v>0</v>
      </c>
    </row>
    <row r="81" spans="1:12" x14ac:dyDescent="0.25">
      <c r="A81" s="42" t="s">
        <v>42</v>
      </c>
      <c r="B81" s="59"/>
      <c r="C81" s="59"/>
      <c r="D81" s="59"/>
      <c r="E81" s="13"/>
      <c r="F81" s="43">
        <f t="shared" si="56"/>
        <v>0</v>
      </c>
      <c r="G81" s="58" t="s">
        <v>64</v>
      </c>
      <c r="H81" s="42" t="s">
        <v>42</v>
      </c>
      <c r="I81" s="13"/>
      <c r="J81" s="13"/>
      <c r="K81" s="13"/>
      <c r="L81" s="43">
        <f>SUM(I81:K81)</f>
        <v>0</v>
      </c>
    </row>
    <row r="82" spans="1:12" x14ac:dyDescent="0.25">
      <c r="A82" s="42" t="s">
        <v>44</v>
      </c>
      <c r="B82" s="13">
        <v>0</v>
      </c>
      <c r="C82" s="13"/>
      <c r="D82" s="13"/>
      <c r="E82" s="13"/>
      <c r="F82" s="43">
        <f t="shared" si="56"/>
        <v>0</v>
      </c>
      <c r="G82" s="61">
        <v>1.4999999999999999E-2</v>
      </c>
      <c r="H82" s="42" t="s">
        <v>44</v>
      </c>
      <c r="I82" s="13"/>
      <c r="J82" s="13"/>
      <c r="K82" s="13"/>
      <c r="L82" s="43">
        <f>SUM(I82:K82)</f>
        <v>0</v>
      </c>
    </row>
    <row r="83" spans="1:12" ht="15.75" thickBot="1" x14ac:dyDescent="0.3">
      <c r="A83" s="42" t="s">
        <v>49</v>
      </c>
      <c r="B83" s="62"/>
      <c r="C83" s="62"/>
      <c r="D83" s="62"/>
      <c r="E83" s="62"/>
      <c r="F83" s="13">
        <f t="shared" si="56"/>
        <v>0</v>
      </c>
      <c r="G83" s="63" t="s">
        <v>65</v>
      </c>
      <c r="H83" s="42" t="s">
        <v>49</v>
      </c>
      <c r="I83" s="13"/>
      <c r="J83" s="13"/>
      <c r="K83" s="13"/>
      <c r="L83" s="43">
        <f>SUM(I83:K83)</f>
        <v>0</v>
      </c>
    </row>
    <row r="84" spans="1:12" ht="16.5" thickTop="1" thickBot="1" x14ac:dyDescent="0.3">
      <c r="A84" s="35" t="s">
        <v>6</v>
      </c>
      <c r="B84" s="57">
        <f>SUM(B80:B83)</f>
        <v>0</v>
      </c>
      <c r="C84" s="57">
        <f t="shared" ref="C84:E84" si="60">SUM(C80:C83)</f>
        <v>0</v>
      </c>
      <c r="D84" s="57">
        <f t="shared" si="60"/>
        <v>0</v>
      </c>
      <c r="E84" s="57">
        <f t="shared" si="60"/>
        <v>0</v>
      </c>
      <c r="F84" s="33">
        <f t="shared" si="56"/>
        <v>0</v>
      </c>
      <c r="G84" s="63">
        <f>ROUNDUP(G80/30,0)</f>
        <v>0</v>
      </c>
      <c r="H84" s="35" t="s">
        <v>6</v>
      </c>
      <c r="I84" s="33">
        <f>SUM(I80:I83)</f>
        <v>0</v>
      </c>
      <c r="J84" s="33">
        <f t="shared" ref="J84:L84" si="61">SUM(J80:J83)</f>
        <v>0</v>
      </c>
      <c r="K84" s="33">
        <f t="shared" si="61"/>
        <v>0</v>
      </c>
      <c r="L84" s="33">
        <f t="shared" si="61"/>
        <v>0</v>
      </c>
    </row>
    <row r="85" spans="1:12" ht="16.5" thickTop="1" thickBot="1" x14ac:dyDescent="0.3">
      <c r="A85" s="80" t="s">
        <v>66</v>
      </c>
      <c r="B85" s="80"/>
      <c r="C85" s="80"/>
      <c r="D85" s="80"/>
      <c r="E85" s="80"/>
      <c r="F85" s="80"/>
      <c r="G85" s="64" t="s">
        <v>67</v>
      </c>
      <c r="H85" s="81" t="s">
        <v>68</v>
      </c>
      <c r="I85" s="81"/>
      <c r="J85" s="81"/>
      <c r="K85" s="81"/>
      <c r="L85" s="81"/>
    </row>
    <row r="86" spans="1:12" ht="15.75" thickTop="1" x14ac:dyDescent="0.25">
      <c r="A86" s="42" t="s">
        <v>41</v>
      </c>
      <c r="B86" s="43">
        <f>+B74+B80-I80</f>
        <v>0</v>
      </c>
      <c r="C86" s="43">
        <f t="shared" ref="C86:D86" si="62">+C74+C80-J80</f>
        <v>0</v>
      </c>
      <c r="D86" s="43">
        <f t="shared" si="62"/>
        <v>0</v>
      </c>
      <c r="E86" s="43"/>
      <c r="F86" s="43">
        <f t="shared" si="56"/>
        <v>0</v>
      </c>
      <c r="G86" s="58" t="s">
        <v>62</v>
      </c>
      <c r="H86" s="42" t="s">
        <v>41</v>
      </c>
      <c r="I86" s="43">
        <f>+I74-I80</f>
        <v>342</v>
      </c>
      <c r="J86" s="43">
        <f>+J74-J80</f>
        <v>0</v>
      </c>
      <c r="K86" s="43">
        <f>+K74-K80</f>
        <v>0</v>
      </c>
      <c r="L86" s="43">
        <f>SUM(I86:K86)</f>
        <v>342</v>
      </c>
    </row>
    <row r="87" spans="1:12" x14ac:dyDescent="0.25">
      <c r="A87" s="42" t="s">
        <v>42</v>
      </c>
      <c r="B87" s="43">
        <f>+B75+B81-I81</f>
        <v>0</v>
      </c>
      <c r="C87" s="43">
        <f t="shared" ref="C87:D87" si="63">+C75+C81-J81</f>
        <v>0</v>
      </c>
      <c r="D87" s="43">
        <f t="shared" si="63"/>
        <v>0</v>
      </c>
      <c r="E87" s="43"/>
      <c r="F87" s="43">
        <f t="shared" si="56"/>
        <v>0</v>
      </c>
      <c r="G87" s="60">
        <f>+G78-G76</f>
        <v>0</v>
      </c>
      <c r="H87" s="42" t="s">
        <v>42</v>
      </c>
      <c r="I87" s="43">
        <f t="shared" ref="I87:K89" si="64">+I75-I81</f>
        <v>0</v>
      </c>
      <c r="J87" s="43">
        <f t="shared" si="64"/>
        <v>0</v>
      </c>
      <c r="K87" s="43">
        <f t="shared" si="64"/>
        <v>0</v>
      </c>
      <c r="L87" s="43">
        <f>SUM(I87:K87)</f>
        <v>0</v>
      </c>
    </row>
    <row r="88" spans="1:12" x14ac:dyDescent="0.25">
      <c r="A88" s="42" t="s">
        <v>44</v>
      </c>
      <c r="B88" s="43">
        <f>+B76+B82-I82</f>
        <v>0</v>
      </c>
      <c r="C88" s="43">
        <f t="shared" ref="C88:D88" si="65">+C76+C82-J82</f>
        <v>0</v>
      </c>
      <c r="D88" s="43">
        <f t="shared" si="65"/>
        <v>0</v>
      </c>
      <c r="E88" s="43"/>
      <c r="F88" s="43">
        <f t="shared" si="56"/>
        <v>0</v>
      </c>
      <c r="G88" s="60">
        <v>25</v>
      </c>
      <c r="H88" s="42" t="s">
        <v>44</v>
      </c>
      <c r="I88" s="43">
        <f t="shared" si="64"/>
        <v>0</v>
      </c>
      <c r="J88" s="43">
        <f t="shared" si="64"/>
        <v>0</v>
      </c>
      <c r="K88" s="43">
        <f t="shared" si="64"/>
        <v>0</v>
      </c>
      <c r="L88" s="43">
        <f>SUM(I88:K88)</f>
        <v>0</v>
      </c>
    </row>
    <row r="89" spans="1:12" ht="15.75" thickBot="1" x14ac:dyDescent="0.3">
      <c r="A89" s="42" t="s">
        <v>49</v>
      </c>
      <c r="B89" s="43">
        <f>+B77+B83-I83</f>
        <v>0</v>
      </c>
      <c r="C89" s="43">
        <f t="shared" ref="C89:D89" si="66">+C77+C83-J83</f>
        <v>0</v>
      </c>
      <c r="D89" s="43">
        <f t="shared" si="66"/>
        <v>0</v>
      </c>
      <c r="E89" s="43"/>
      <c r="F89" s="13">
        <f t="shared" si="56"/>
        <v>0</v>
      </c>
      <c r="G89" s="65">
        <f>+G87*G88</f>
        <v>0</v>
      </c>
      <c r="H89" s="42" t="s">
        <v>49</v>
      </c>
      <c r="I89" s="43">
        <f t="shared" si="64"/>
        <v>0</v>
      </c>
      <c r="J89" s="43">
        <f t="shared" si="64"/>
        <v>0</v>
      </c>
      <c r="K89" s="43">
        <f t="shared" si="64"/>
        <v>0</v>
      </c>
      <c r="L89" s="43">
        <f>SUM(I89:K89)</f>
        <v>0</v>
      </c>
    </row>
    <row r="90" spans="1:12" ht="16.5" thickTop="1" thickBot="1" x14ac:dyDescent="0.3">
      <c r="A90" s="35" t="s">
        <v>6</v>
      </c>
      <c r="B90" s="57">
        <f>SUM(B86:B89)</f>
        <v>0</v>
      </c>
      <c r="C90" s="57">
        <f t="shared" ref="C90:F90" si="67">SUM(C86:C89)</f>
        <v>0</v>
      </c>
      <c r="D90" s="57">
        <f t="shared" si="67"/>
        <v>0</v>
      </c>
      <c r="E90" s="57">
        <f t="shared" si="67"/>
        <v>0</v>
      </c>
      <c r="F90" s="57">
        <f t="shared" si="67"/>
        <v>0</v>
      </c>
      <c r="G90" s="66"/>
      <c r="H90" s="35" t="s">
        <v>6</v>
      </c>
      <c r="I90" s="46">
        <f>SUM(I86:I89)</f>
        <v>342</v>
      </c>
      <c r="J90" s="46">
        <f t="shared" ref="J90:L90" si="68">SUM(J86:J89)</f>
        <v>0</v>
      </c>
      <c r="K90" s="46">
        <f t="shared" si="68"/>
        <v>0</v>
      </c>
      <c r="L90" s="46">
        <f t="shared" si="68"/>
        <v>342</v>
      </c>
    </row>
    <row r="91" spans="1:12" ht="15.75" thickTop="1" x14ac:dyDescent="0.25"/>
  </sheetData>
  <mergeCells count="37">
    <mergeCell ref="A1:L1"/>
    <mergeCell ref="B3:E3"/>
    <mergeCell ref="F3:F4"/>
    <mergeCell ref="G3:J3"/>
    <mergeCell ref="K3:K4"/>
    <mergeCell ref="L3:L4"/>
    <mergeCell ref="H60:L60"/>
    <mergeCell ref="B21:E21"/>
    <mergeCell ref="F21:F22"/>
    <mergeCell ref="G21:J21"/>
    <mergeCell ref="K21:K22"/>
    <mergeCell ref="L21:L22"/>
    <mergeCell ref="B39:E39"/>
    <mergeCell ref="F39:F40"/>
    <mergeCell ref="G39:J39"/>
    <mergeCell ref="K39:K40"/>
    <mergeCell ref="L39:L40"/>
    <mergeCell ref="B51:E51"/>
    <mergeCell ref="F51:F52"/>
    <mergeCell ref="G51:J51"/>
    <mergeCell ref="K51:K52"/>
    <mergeCell ref="L51:L52"/>
    <mergeCell ref="A85:F85"/>
    <mergeCell ref="H85:L85"/>
    <mergeCell ref="M61:M62"/>
    <mergeCell ref="N61:N62"/>
    <mergeCell ref="A64:G64"/>
    <mergeCell ref="A65:A66"/>
    <mergeCell ref="B65:B66"/>
    <mergeCell ref="C65:E65"/>
    <mergeCell ref="F65:F66"/>
    <mergeCell ref="G65:G66"/>
    <mergeCell ref="H67:L67"/>
    <mergeCell ref="A72:F72"/>
    <mergeCell ref="H73:L73"/>
    <mergeCell ref="A79:F79"/>
    <mergeCell ref="H79:L79"/>
  </mergeCells>
  <conditionalFormatting sqref="A90:B90 A89">
    <cfRule type="cellIs" dxfId="11" priority="1" operator="equal">
      <formula>"SUCCESS"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opLeftCell="F64" workbookViewId="0">
      <selection activeCell="L64" sqref="L1:L1048576"/>
    </sheetView>
  </sheetViews>
  <sheetFormatPr defaultRowHeight="15" x14ac:dyDescent="0.25"/>
  <cols>
    <col min="1" max="1" width="29.85546875" customWidth="1"/>
    <col min="2" max="2" width="14.85546875" customWidth="1"/>
    <col min="3" max="3" width="12.140625" customWidth="1"/>
    <col min="4" max="4" width="13.140625" customWidth="1"/>
    <col min="5" max="5" width="14" customWidth="1"/>
    <col min="6" max="6" width="14.28515625" customWidth="1"/>
    <col min="7" max="7" width="12.42578125" customWidth="1"/>
    <col min="8" max="8" width="12" customWidth="1"/>
    <col min="9" max="9" width="13.85546875" customWidth="1"/>
    <col min="10" max="11" width="14.28515625" customWidth="1"/>
    <col min="12" max="12" width="14.28515625" bestFit="1" customWidth="1"/>
    <col min="14" max="14" width="10.7109375" bestFit="1" customWidth="1"/>
  </cols>
  <sheetData>
    <row r="1" spans="1:12" ht="35.25" thickTop="1" thickBot="1" x14ac:dyDescent="0.3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9"/>
    </row>
    <row r="2" spans="1:12" s="7" customFormat="1" ht="16.5" thickTop="1" thickBot="1" x14ac:dyDescent="0.3">
      <c r="A2" s="1" t="s">
        <v>1</v>
      </c>
      <c r="B2" s="1"/>
      <c r="C2" s="1"/>
      <c r="D2" s="2" t="s">
        <v>70</v>
      </c>
      <c r="E2" s="1"/>
      <c r="F2" s="3"/>
      <c r="G2" s="3"/>
      <c r="H2" s="4" t="s">
        <v>2</v>
      </c>
      <c r="I2" s="5" t="s">
        <v>69</v>
      </c>
      <c r="J2" s="6" t="s">
        <v>3</v>
      </c>
      <c r="K2" s="5">
        <v>2018</v>
      </c>
      <c r="L2" s="3"/>
    </row>
    <row r="3" spans="1:12" ht="16.5" thickTop="1" thickBot="1" x14ac:dyDescent="0.3">
      <c r="A3" s="8" t="s">
        <v>4</v>
      </c>
      <c r="B3" s="94" t="s">
        <v>5</v>
      </c>
      <c r="C3" s="94"/>
      <c r="D3" s="94"/>
      <c r="E3" s="94"/>
      <c r="F3" s="95" t="s">
        <v>6</v>
      </c>
      <c r="G3" s="94" t="s">
        <v>7</v>
      </c>
      <c r="H3" s="94"/>
      <c r="I3" s="94"/>
      <c r="J3" s="94"/>
      <c r="K3" s="95" t="s">
        <v>6</v>
      </c>
      <c r="L3" s="95" t="s">
        <v>6</v>
      </c>
    </row>
    <row r="4" spans="1:12" ht="16.5" thickTop="1" thickBot="1" x14ac:dyDescent="0.3">
      <c r="A4" s="9" t="s">
        <v>8</v>
      </c>
      <c r="B4" s="9">
        <v>5</v>
      </c>
      <c r="C4" s="9">
        <v>12</v>
      </c>
      <c r="D4" s="9">
        <v>18</v>
      </c>
      <c r="E4" s="10">
        <v>28</v>
      </c>
      <c r="F4" s="96"/>
      <c r="G4" s="9">
        <v>5</v>
      </c>
      <c r="H4" s="9">
        <v>12</v>
      </c>
      <c r="I4" s="9">
        <v>18</v>
      </c>
      <c r="J4" s="10">
        <v>28</v>
      </c>
      <c r="K4" s="96"/>
      <c r="L4" s="96"/>
    </row>
    <row r="5" spans="1:12" ht="15.75" thickTop="1" x14ac:dyDescent="0.25">
      <c r="A5" s="11" t="s">
        <v>9</v>
      </c>
      <c r="B5" s="70">
        <v>0</v>
      </c>
      <c r="C5" s="13">
        <v>0</v>
      </c>
      <c r="D5" s="13">
        <v>0</v>
      </c>
      <c r="E5" s="13">
        <v>0</v>
      </c>
      <c r="F5" s="28">
        <f>SUM(B5:E5)</f>
        <v>0</v>
      </c>
      <c r="G5" s="70">
        <v>0</v>
      </c>
      <c r="H5" s="13"/>
      <c r="I5" s="13"/>
      <c r="J5" s="13">
        <v>0</v>
      </c>
      <c r="K5" s="14">
        <f>SUM(G5:J5)</f>
        <v>0</v>
      </c>
      <c r="L5" s="14" t="e">
        <f>+K5+F5+#REF!</f>
        <v>#REF!</v>
      </c>
    </row>
    <row r="6" spans="1:12" x14ac:dyDescent="0.25">
      <c r="A6" s="11" t="s">
        <v>10</v>
      </c>
      <c r="B6" s="12"/>
      <c r="C6" s="12"/>
      <c r="D6" s="12"/>
      <c r="E6" s="12"/>
      <c r="F6" s="28"/>
      <c r="G6" s="12"/>
      <c r="H6" s="12"/>
      <c r="I6" s="12"/>
      <c r="J6" s="12"/>
      <c r="K6" s="14">
        <f t="shared" ref="K6:K10" si="0">SUM(G6:J6)</f>
        <v>0</v>
      </c>
      <c r="L6" s="14" t="e">
        <f>+K6+F6+#REF!</f>
        <v>#REF!</v>
      </c>
    </row>
    <row r="7" spans="1:12" x14ac:dyDescent="0.25">
      <c r="A7" s="11" t="s">
        <v>11</v>
      </c>
      <c r="B7" s="12"/>
      <c r="C7" s="12"/>
      <c r="D7" s="12"/>
      <c r="E7" s="12"/>
      <c r="F7" s="28"/>
      <c r="G7" s="12"/>
      <c r="H7" s="12"/>
      <c r="I7" s="12"/>
      <c r="J7" s="12"/>
      <c r="K7" s="14">
        <f t="shared" si="0"/>
        <v>0</v>
      </c>
      <c r="L7" s="14" t="e">
        <f>+K7+F7+#REF!</f>
        <v>#REF!</v>
      </c>
    </row>
    <row r="8" spans="1:12" ht="15.75" thickBot="1" x14ac:dyDescent="0.3">
      <c r="A8" s="11" t="s">
        <v>12</v>
      </c>
      <c r="B8" s="12"/>
      <c r="C8" s="12"/>
      <c r="D8" s="12"/>
      <c r="E8" s="12"/>
      <c r="F8" s="28"/>
      <c r="G8" s="12"/>
      <c r="H8" s="12"/>
      <c r="I8" s="12"/>
      <c r="J8" s="12"/>
      <c r="K8" s="14">
        <f t="shared" si="0"/>
        <v>0</v>
      </c>
      <c r="L8" s="14" t="e">
        <f>+K8+F8+#REF!</f>
        <v>#REF!</v>
      </c>
    </row>
    <row r="9" spans="1:12" ht="17.25" thickTop="1" thickBot="1" x14ac:dyDescent="0.3">
      <c r="A9" s="15" t="s">
        <v>13</v>
      </c>
      <c r="B9" s="16">
        <f>SUM(B5:B8)</f>
        <v>0</v>
      </c>
      <c r="C9" s="17">
        <f t="shared" ref="C9:L9" si="1">SUM(C5:C8)</f>
        <v>0</v>
      </c>
      <c r="D9" s="17">
        <f t="shared" si="1"/>
        <v>0</v>
      </c>
      <c r="E9" s="17">
        <f t="shared" si="1"/>
        <v>0</v>
      </c>
      <c r="F9" s="17">
        <f t="shared" si="1"/>
        <v>0</v>
      </c>
      <c r="G9" s="17">
        <f t="shared" si="1"/>
        <v>0</v>
      </c>
      <c r="H9" s="17">
        <f t="shared" si="1"/>
        <v>0</v>
      </c>
      <c r="I9" s="17">
        <f t="shared" si="1"/>
        <v>0</v>
      </c>
      <c r="J9" s="17">
        <f t="shared" si="1"/>
        <v>0</v>
      </c>
      <c r="K9" s="17">
        <f t="shared" si="1"/>
        <v>0</v>
      </c>
      <c r="L9" s="17" t="e">
        <f t="shared" si="1"/>
        <v>#REF!</v>
      </c>
    </row>
    <row r="10" spans="1:12" ht="17.25" thickTop="1" thickBot="1" x14ac:dyDescent="0.3">
      <c r="A10" s="18" t="s">
        <v>14</v>
      </c>
      <c r="B10" s="14">
        <f>+B9/100*B4</f>
        <v>0</v>
      </c>
      <c r="C10" s="14">
        <f t="shared" ref="C10:J10" si="2">+C9/100*C4</f>
        <v>0</v>
      </c>
      <c r="D10" s="14">
        <f t="shared" si="2"/>
        <v>0</v>
      </c>
      <c r="E10" s="14">
        <f t="shared" si="2"/>
        <v>0</v>
      </c>
      <c r="F10" s="19">
        <f>SUM(B10:E10)</f>
        <v>0</v>
      </c>
      <c r="G10" s="14">
        <f t="shared" si="2"/>
        <v>0</v>
      </c>
      <c r="H10" s="14">
        <f t="shared" si="2"/>
        <v>0</v>
      </c>
      <c r="I10" s="14">
        <f t="shared" si="2"/>
        <v>0</v>
      </c>
      <c r="J10" s="14">
        <f t="shared" si="2"/>
        <v>0</v>
      </c>
      <c r="K10" s="14">
        <f t="shared" si="0"/>
        <v>0</v>
      </c>
      <c r="L10" s="14">
        <f>+K10+F10</f>
        <v>0</v>
      </c>
    </row>
    <row r="11" spans="1:12" ht="16.5" thickTop="1" thickBot="1" x14ac:dyDescent="0.3">
      <c r="A11" s="15" t="s">
        <v>15</v>
      </c>
      <c r="B11" s="20">
        <f>+B10+B9</f>
        <v>0</v>
      </c>
      <c r="C11" s="20">
        <f t="shared" ref="C11:L11" si="3">+C10+C9</f>
        <v>0</v>
      </c>
      <c r="D11" s="20">
        <f t="shared" si="3"/>
        <v>0</v>
      </c>
      <c r="E11" s="20">
        <f t="shared" si="3"/>
        <v>0</v>
      </c>
      <c r="F11" s="20">
        <f t="shared" si="3"/>
        <v>0</v>
      </c>
      <c r="G11" s="20">
        <f t="shared" si="3"/>
        <v>0</v>
      </c>
      <c r="H11" s="20">
        <f t="shared" si="3"/>
        <v>0</v>
      </c>
      <c r="I11" s="20">
        <f t="shared" si="3"/>
        <v>0</v>
      </c>
      <c r="J11" s="20">
        <f t="shared" si="3"/>
        <v>0</v>
      </c>
      <c r="K11" s="20">
        <f t="shared" si="3"/>
        <v>0</v>
      </c>
      <c r="L11" s="20" t="e">
        <f t="shared" si="3"/>
        <v>#REF!</v>
      </c>
    </row>
    <row r="12" spans="1:12" ht="16.5" thickTop="1" x14ac:dyDescent="0.25">
      <c r="A12" s="11" t="s">
        <v>16</v>
      </c>
      <c r="B12" s="12">
        <v>0</v>
      </c>
      <c r="C12" s="12">
        <v>0</v>
      </c>
      <c r="D12" s="13">
        <v>0</v>
      </c>
      <c r="E12" s="13"/>
      <c r="F12" s="67">
        <f t="shared" ref="F12:F17" si="4">SUM(B12:E12)</f>
        <v>0</v>
      </c>
      <c r="G12" s="12">
        <v>0</v>
      </c>
      <c r="H12" s="12">
        <v>0</v>
      </c>
      <c r="I12" s="13">
        <v>0</v>
      </c>
      <c r="J12" s="13">
        <v>0</v>
      </c>
      <c r="K12" s="14">
        <f>SUM(G12:J12)</f>
        <v>0</v>
      </c>
      <c r="L12" s="14">
        <f t="shared" ref="L12:L20" si="5">+K12+F12</f>
        <v>0</v>
      </c>
    </row>
    <row r="13" spans="1:12" ht="16.5" thickBot="1" x14ac:dyDescent="0.3">
      <c r="A13" s="18" t="s">
        <v>14</v>
      </c>
      <c r="B13" s="14">
        <f>+B12/100*B4</f>
        <v>0</v>
      </c>
      <c r="C13" s="14">
        <f>+C12/100*C4</f>
        <v>0</v>
      </c>
      <c r="D13" s="14">
        <f>+D12/100*D4</f>
        <v>0</v>
      </c>
      <c r="E13" s="14">
        <f>+E12/100*E4</f>
        <v>0</v>
      </c>
      <c r="F13" s="67">
        <f t="shared" si="4"/>
        <v>0</v>
      </c>
      <c r="G13" s="14">
        <f>+G12/100*G4</f>
        <v>0</v>
      </c>
      <c r="H13" s="14">
        <f>+H12/100*H4</f>
        <v>0</v>
      </c>
      <c r="I13" s="14">
        <f>+I12/100*I4</f>
        <v>0</v>
      </c>
      <c r="J13" s="14">
        <f>+J12/100*J4</f>
        <v>0</v>
      </c>
      <c r="K13" s="14">
        <f>SUM(G13:J13)</f>
        <v>0</v>
      </c>
      <c r="L13" s="14">
        <f t="shared" si="5"/>
        <v>0</v>
      </c>
    </row>
    <row r="14" spans="1:12" ht="17.25" thickTop="1" thickBot="1" x14ac:dyDescent="0.3">
      <c r="A14" s="21" t="s">
        <v>15</v>
      </c>
      <c r="B14" s="17">
        <f>SUM(B12:B13)</f>
        <v>0</v>
      </c>
      <c r="C14" s="17">
        <f t="shared" ref="C14:K14" si="6">SUM(C12:C13)</f>
        <v>0</v>
      </c>
      <c r="D14" s="17">
        <f t="shared" si="6"/>
        <v>0</v>
      </c>
      <c r="E14" s="17">
        <f t="shared" si="6"/>
        <v>0</v>
      </c>
      <c r="F14" s="68">
        <f t="shared" si="4"/>
        <v>0</v>
      </c>
      <c r="G14" s="17">
        <f t="shared" si="6"/>
        <v>0</v>
      </c>
      <c r="H14" s="17">
        <f t="shared" si="6"/>
        <v>0</v>
      </c>
      <c r="I14" s="17">
        <f t="shared" si="6"/>
        <v>0</v>
      </c>
      <c r="J14" s="17">
        <f t="shared" si="6"/>
        <v>0</v>
      </c>
      <c r="K14" s="17">
        <f t="shared" si="6"/>
        <v>0</v>
      </c>
      <c r="L14" s="16">
        <f t="shared" si="5"/>
        <v>0</v>
      </c>
    </row>
    <row r="15" spans="1:12" ht="17.25" thickTop="1" thickBot="1" x14ac:dyDescent="0.3">
      <c r="A15" s="11" t="s">
        <v>17</v>
      </c>
      <c r="B15" s="12">
        <v>0</v>
      </c>
      <c r="C15" s="12">
        <v>0</v>
      </c>
      <c r="D15" s="69">
        <v>0</v>
      </c>
      <c r="E15" s="69">
        <v>0</v>
      </c>
      <c r="F15" s="67">
        <f t="shared" si="4"/>
        <v>0</v>
      </c>
      <c r="G15" s="12">
        <v>0</v>
      </c>
      <c r="H15" s="12">
        <v>0</v>
      </c>
      <c r="I15" s="13">
        <v>0</v>
      </c>
      <c r="J15" s="69">
        <v>0</v>
      </c>
      <c r="K15" s="14">
        <f>SUM(G15:J15)</f>
        <v>0</v>
      </c>
      <c r="L15" s="14">
        <f t="shared" si="5"/>
        <v>0</v>
      </c>
    </row>
    <row r="16" spans="1:12" ht="17.25" thickTop="1" thickBot="1" x14ac:dyDescent="0.3">
      <c r="A16" s="18" t="s">
        <v>14</v>
      </c>
      <c r="B16" s="14">
        <f>+B15/100*B4</f>
        <v>0</v>
      </c>
      <c r="C16" s="14">
        <f t="shared" ref="C16:E16" si="7">+C15/100*C4</f>
        <v>0</v>
      </c>
      <c r="D16" s="14">
        <f t="shared" si="7"/>
        <v>0</v>
      </c>
      <c r="E16" s="75">
        <f t="shared" si="7"/>
        <v>0</v>
      </c>
      <c r="F16" s="67">
        <f t="shared" si="4"/>
        <v>0</v>
      </c>
      <c r="G16" s="14">
        <f>+G15/100*G4</f>
        <v>0</v>
      </c>
      <c r="H16" s="14">
        <f>+H15/100*H4</f>
        <v>0</v>
      </c>
      <c r="I16" s="14">
        <f>+I15/100*I4</f>
        <v>0</v>
      </c>
      <c r="J16" s="14">
        <f>+J15/100*J4</f>
        <v>0</v>
      </c>
      <c r="K16" s="14">
        <f>SUM(G16:J16)</f>
        <v>0</v>
      </c>
      <c r="L16" s="14">
        <f t="shared" si="5"/>
        <v>0</v>
      </c>
    </row>
    <row r="17" spans="1:14" ht="17.25" thickTop="1" thickBot="1" x14ac:dyDescent="0.3">
      <c r="A17" s="21" t="s">
        <v>15</v>
      </c>
      <c r="B17" s="17">
        <f>SUM(B15:B16)</f>
        <v>0</v>
      </c>
      <c r="C17" s="17">
        <f t="shared" ref="C17:K17" si="8">SUM(C15:C16)</f>
        <v>0</v>
      </c>
      <c r="D17" s="17">
        <f t="shared" si="8"/>
        <v>0</v>
      </c>
      <c r="E17" s="17">
        <f t="shared" si="8"/>
        <v>0</v>
      </c>
      <c r="F17" s="68">
        <f t="shared" si="4"/>
        <v>0</v>
      </c>
      <c r="G17" s="17">
        <f t="shared" si="8"/>
        <v>0</v>
      </c>
      <c r="H17" s="17">
        <f t="shared" si="8"/>
        <v>0</v>
      </c>
      <c r="I17" s="17">
        <f t="shared" si="8"/>
        <v>0</v>
      </c>
      <c r="J17" s="17">
        <f t="shared" si="8"/>
        <v>0</v>
      </c>
      <c r="K17" s="17">
        <f t="shared" si="8"/>
        <v>0</v>
      </c>
      <c r="L17" s="16">
        <f t="shared" si="5"/>
        <v>0</v>
      </c>
    </row>
    <row r="18" spans="1:14" ht="16.5" thickTop="1" thickBot="1" x14ac:dyDescent="0.3">
      <c r="A18" s="15" t="s">
        <v>13</v>
      </c>
      <c r="B18" s="20">
        <f>+B9+B12-B15</f>
        <v>0</v>
      </c>
      <c r="C18" s="20">
        <f t="shared" ref="C18:J19" si="9">+C9+C12-C15</f>
        <v>0</v>
      </c>
      <c r="D18" s="20">
        <f t="shared" si="9"/>
        <v>0</v>
      </c>
      <c r="E18" s="20">
        <f t="shared" si="9"/>
        <v>0</v>
      </c>
      <c r="F18" s="20">
        <f>SUM(B18:E18)</f>
        <v>0</v>
      </c>
      <c r="G18" s="20">
        <f t="shared" si="9"/>
        <v>0</v>
      </c>
      <c r="H18" s="20">
        <f t="shared" si="9"/>
        <v>0</v>
      </c>
      <c r="I18" s="20">
        <f t="shared" si="9"/>
        <v>0</v>
      </c>
      <c r="J18" s="20">
        <f t="shared" si="9"/>
        <v>0</v>
      </c>
      <c r="K18" s="20">
        <f>SUM(G18:J18)</f>
        <v>0</v>
      </c>
      <c r="L18" s="20">
        <f t="shared" si="5"/>
        <v>0</v>
      </c>
    </row>
    <row r="19" spans="1:14" ht="16.5" thickTop="1" thickBot="1" x14ac:dyDescent="0.3">
      <c r="A19" s="15" t="s">
        <v>18</v>
      </c>
      <c r="B19" s="20">
        <f>+B10+B13-B16</f>
        <v>0</v>
      </c>
      <c r="C19" s="20">
        <f t="shared" si="9"/>
        <v>0</v>
      </c>
      <c r="D19" s="20">
        <f t="shared" si="9"/>
        <v>0</v>
      </c>
      <c r="E19" s="20">
        <f t="shared" si="9"/>
        <v>0</v>
      </c>
      <c r="F19" s="20">
        <f t="shared" ref="F19:F20" si="10">SUM(B19:E19)</f>
        <v>0</v>
      </c>
      <c r="G19" s="20">
        <f t="shared" si="9"/>
        <v>0</v>
      </c>
      <c r="H19" s="20">
        <f t="shared" si="9"/>
        <v>0</v>
      </c>
      <c r="I19" s="20">
        <f t="shared" si="9"/>
        <v>0</v>
      </c>
      <c r="J19" s="20">
        <f t="shared" si="9"/>
        <v>0</v>
      </c>
      <c r="K19" s="20">
        <f t="shared" ref="K19:K20" si="11">SUM(G19:J19)</f>
        <v>0</v>
      </c>
      <c r="L19" s="20">
        <f t="shared" si="5"/>
        <v>0</v>
      </c>
    </row>
    <row r="20" spans="1:14" ht="16.5" thickTop="1" thickBot="1" x14ac:dyDescent="0.3">
      <c r="A20" s="15" t="s">
        <v>6</v>
      </c>
      <c r="B20" s="20">
        <f>+B19+B18</f>
        <v>0</v>
      </c>
      <c r="C20" s="20">
        <f t="shared" ref="C20:J20" si="12">+C19+C18</f>
        <v>0</v>
      </c>
      <c r="D20" s="20">
        <f t="shared" si="12"/>
        <v>0</v>
      </c>
      <c r="E20" s="20">
        <f t="shared" si="12"/>
        <v>0</v>
      </c>
      <c r="F20" s="20">
        <f t="shared" si="10"/>
        <v>0</v>
      </c>
      <c r="G20" s="20">
        <f t="shared" si="12"/>
        <v>0</v>
      </c>
      <c r="H20" s="20">
        <f t="shared" si="12"/>
        <v>0</v>
      </c>
      <c r="I20" s="20">
        <f t="shared" si="12"/>
        <v>0</v>
      </c>
      <c r="J20" s="20">
        <f t="shared" si="12"/>
        <v>0</v>
      </c>
      <c r="K20" s="20">
        <f t="shared" si="11"/>
        <v>0</v>
      </c>
      <c r="L20" s="20">
        <f t="shared" si="5"/>
        <v>0</v>
      </c>
    </row>
    <row r="21" spans="1:14" ht="16.5" customHeight="1" thickTop="1" thickBot="1" x14ac:dyDescent="0.3">
      <c r="A21" s="8" t="s">
        <v>4</v>
      </c>
      <c r="B21" s="94" t="s">
        <v>5</v>
      </c>
      <c r="C21" s="94"/>
      <c r="D21" s="94"/>
      <c r="E21" s="94"/>
      <c r="F21" s="95" t="s">
        <v>6</v>
      </c>
      <c r="G21" s="94" t="s">
        <v>7</v>
      </c>
      <c r="H21" s="94"/>
      <c r="I21" s="94"/>
      <c r="J21" s="94"/>
      <c r="K21" s="95" t="s">
        <v>6</v>
      </c>
      <c r="L21" s="95" t="s">
        <v>6</v>
      </c>
    </row>
    <row r="22" spans="1:14" ht="16.5" thickTop="1" thickBot="1" x14ac:dyDescent="0.3">
      <c r="A22" s="9" t="s">
        <v>8</v>
      </c>
      <c r="B22" s="9">
        <v>5</v>
      </c>
      <c r="C22" s="9">
        <v>12</v>
      </c>
      <c r="D22" s="9">
        <v>18</v>
      </c>
      <c r="E22" s="10">
        <v>28</v>
      </c>
      <c r="F22" s="96"/>
      <c r="G22" s="9">
        <v>5</v>
      </c>
      <c r="H22" s="9">
        <v>12</v>
      </c>
      <c r="I22" s="9">
        <v>18</v>
      </c>
      <c r="J22" s="10">
        <v>28</v>
      </c>
      <c r="K22" s="96"/>
      <c r="L22" s="96"/>
    </row>
    <row r="23" spans="1:14" ht="15.75" thickTop="1" x14ac:dyDescent="0.25">
      <c r="A23" s="11" t="s">
        <v>19</v>
      </c>
      <c r="B23" s="70"/>
      <c r="C23" s="13"/>
      <c r="D23" s="13"/>
      <c r="E23" s="13">
        <v>0</v>
      </c>
      <c r="F23" s="14">
        <f>SUM(B23:E23)</f>
        <v>0</v>
      </c>
      <c r="G23" s="70"/>
      <c r="H23" s="13"/>
      <c r="I23" s="13"/>
      <c r="J23" s="13"/>
      <c r="K23" s="14">
        <f>SUM(G23:J23)</f>
        <v>0</v>
      </c>
      <c r="L23" s="14" t="e">
        <f>+K23+F23+#REF!</f>
        <v>#REF!</v>
      </c>
    </row>
    <row r="24" spans="1:14" x14ac:dyDescent="0.25">
      <c r="A24" s="11" t="s">
        <v>10</v>
      </c>
      <c r="B24" s="12"/>
      <c r="C24" s="13"/>
      <c r="D24" s="12"/>
      <c r="E24" s="12"/>
      <c r="F24" s="14">
        <f t="shared" ref="F24:F28" si="13">SUM(B24:E24)</f>
        <v>0</v>
      </c>
      <c r="G24" s="12"/>
      <c r="H24" s="13"/>
      <c r="I24" s="12"/>
      <c r="J24" s="12"/>
      <c r="K24" s="14">
        <f t="shared" ref="K24:K28" si="14">SUM(G24:J24)</f>
        <v>0</v>
      </c>
      <c r="L24" s="14" t="e">
        <f>+K24+F24+#REF!</f>
        <v>#REF!</v>
      </c>
    </row>
    <row r="25" spans="1:14" x14ac:dyDescent="0.25">
      <c r="A25" s="11" t="s">
        <v>20</v>
      </c>
      <c r="B25" s="12"/>
      <c r="C25" s="12"/>
      <c r="D25" s="13"/>
      <c r="E25" s="12"/>
      <c r="F25" s="14">
        <f t="shared" si="13"/>
        <v>0</v>
      </c>
      <c r="G25" s="12"/>
      <c r="H25" s="12"/>
      <c r="I25" s="12"/>
      <c r="J25" s="12"/>
      <c r="K25" s="14">
        <f t="shared" si="14"/>
        <v>0</v>
      </c>
      <c r="L25" s="14" t="e">
        <f>+K25+F25+#REF!</f>
        <v>#REF!</v>
      </c>
    </row>
    <row r="26" spans="1:14" x14ac:dyDescent="0.25">
      <c r="A26" s="11" t="s">
        <v>21</v>
      </c>
      <c r="B26" s="12"/>
      <c r="C26" s="12"/>
      <c r="D26" s="12"/>
      <c r="E26" s="12"/>
      <c r="F26" s="14">
        <f t="shared" si="13"/>
        <v>0</v>
      </c>
      <c r="G26" s="12"/>
      <c r="H26" s="12"/>
      <c r="I26" s="12"/>
      <c r="J26" s="12"/>
      <c r="K26" s="14">
        <f t="shared" si="14"/>
        <v>0</v>
      </c>
      <c r="L26" s="14" t="e">
        <f>+K26+F26+#REF!</f>
        <v>#REF!</v>
      </c>
    </row>
    <row r="27" spans="1:14" x14ac:dyDescent="0.25">
      <c r="A27" s="11" t="s">
        <v>11</v>
      </c>
      <c r="B27" s="12"/>
      <c r="C27" s="12"/>
      <c r="D27" s="12"/>
      <c r="E27" s="12"/>
      <c r="F27" s="14">
        <f t="shared" si="13"/>
        <v>0</v>
      </c>
      <c r="G27" s="12"/>
      <c r="H27" s="12"/>
      <c r="I27" s="12"/>
      <c r="J27" s="12"/>
      <c r="K27" s="14">
        <f t="shared" si="14"/>
        <v>0</v>
      </c>
      <c r="L27" s="14" t="e">
        <f>+K27+F27+#REF!</f>
        <v>#REF!</v>
      </c>
      <c r="M27" s="25" t="s">
        <v>74</v>
      </c>
    </row>
    <row r="28" spans="1:14" ht="15.75" thickBot="1" x14ac:dyDescent="0.3">
      <c r="A28" s="11" t="s">
        <v>12</v>
      </c>
      <c r="B28" s="12"/>
      <c r="C28" s="12"/>
      <c r="D28" s="12"/>
      <c r="E28" s="12"/>
      <c r="F28" s="14">
        <f t="shared" si="13"/>
        <v>0</v>
      </c>
      <c r="G28" s="12"/>
      <c r="H28" s="12"/>
      <c r="I28" s="12"/>
      <c r="J28" s="12"/>
      <c r="K28" s="14">
        <f t="shared" si="14"/>
        <v>0</v>
      </c>
      <c r="L28" s="14" t="e">
        <f>+K28+F28+#REF!</f>
        <v>#REF!</v>
      </c>
      <c r="M28" s="77"/>
      <c r="N28" s="76"/>
    </row>
    <row r="29" spans="1:14" ht="16.5" thickTop="1" thickBot="1" x14ac:dyDescent="0.3">
      <c r="A29" s="15" t="s">
        <v>22</v>
      </c>
      <c r="B29" s="22">
        <f>SUM(B23:B28)</f>
        <v>0</v>
      </c>
      <c r="C29" s="22">
        <f t="shared" ref="C29:L29" si="15">SUM(C23:C28)</f>
        <v>0</v>
      </c>
      <c r="D29" s="22">
        <f t="shared" si="15"/>
        <v>0</v>
      </c>
      <c r="E29" s="22">
        <f t="shared" si="15"/>
        <v>0</v>
      </c>
      <c r="F29" s="22">
        <f t="shared" si="15"/>
        <v>0</v>
      </c>
      <c r="G29" s="22">
        <f t="shared" si="15"/>
        <v>0</v>
      </c>
      <c r="H29" s="22">
        <f t="shared" si="15"/>
        <v>0</v>
      </c>
      <c r="I29" s="22">
        <f t="shared" si="15"/>
        <v>0</v>
      </c>
      <c r="J29" s="22">
        <f t="shared" si="15"/>
        <v>0</v>
      </c>
      <c r="K29" s="22">
        <f t="shared" si="15"/>
        <v>0</v>
      </c>
      <c r="L29" s="22" t="e">
        <f t="shared" si="15"/>
        <v>#REF!</v>
      </c>
      <c r="M29" s="78"/>
    </row>
    <row r="30" spans="1:14" ht="16.5" thickTop="1" thickBot="1" x14ac:dyDescent="0.3">
      <c r="A30" s="18" t="s">
        <v>14</v>
      </c>
      <c r="B30" s="14">
        <f>+B29/100*B22</f>
        <v>0</v>
      </c>
      <c r="C30" s="14">
        <f t="shared" ref="C30:J30" si="16">+C29/100*C22</f>
        <v>0</v>
      </c>
      <c r="D30" s="14">
        <f t="shared" si="16"/>
        <v>0</v>
      </c>
      <c r="E30" s="14">
        <f t="shared" si="16"/>
        <v>0</v>
      </c>
      <c r="F30" s="14">
        <f>SUM(B30:E30)</f>
        <v>0</v>
      </c>
      <c r="G30" s="14">
        <f t="shared" si="16"/>
        <v>0</v>
      </c>
      <c r="H30" s="14">
        <f t="shared" si="16"/>
        <v>0</v>
      </c>
      <c r="I30" s="14">
        <f t="shared" si="16"/>
        <v>0</v>
      </c>
      <c r="J30" s="14">
        <f t="shared" si="16"/>
        <v>0</v>
      </c>
      <c r="K30" s="14">
        <f>SUM(G30:J30)</f>
        <v>0</v>
      </c>
      <c r="L30" s="14">
        <f>+K30+F30</f>
        <v>0</v>
      </c>
    </row>
    <row r="31" spans="1:14" ht="16.5" thickTop="1" thickBot="1" x14ac:dyDescent="0.3">
      <c r="A31" s="15" t="s">
        <v>23</v>
      </c>
      <c r="B31" s="23">
        <f>+B30+B29</f>
        <v>0</v>
      </c>
      <c r="C31" s="23">
        <f t="shared" ref="C31:K31" si="17">+C30+C29</f>
        <v>0</v>
      </c>
      <c r="D31" s="23">
        <f t="shared" si="17"/>
        <v>0</v>
      </c>
      <c r="E31" s="23">
        <f t="shared" si="17"/>
        <v>0</v>
      </c>
      <c r="F31" s="23">
        <f t="shared" si="17"/>
        <v>0</v>
      </c>
      <c r="G31" s="23">
        <f t="shared" si="17"/>
        <v>0</v>
      </c>
      <c r="H31" s="23">
        <f t="shared" si="17"/>
        <v>0</v>
      </c>
      <c r="I31" s="23">
        <f t="shared" si="17"/>
        <v>0</v>
      </c>
      <c r="J31" s="23">
        <f t="shared" si="17"/>
        <v>0</v>
      </c>
      <c r="K31" s="23">
        <f t="shared" si="17"/>
        <v>0</v>
      </c>
      <c r="L31" s="23" t="e">
        <f>+K31+F31+#REF!</f>
        <v>#REF!</v>
      </c>
      <c r="N31" s="24"/>
    </row>
    <row r="32" spans="1:14" ht="15.75" thickTop="1" x14ac:dyDescent="0.25">
      <c r="A32" s="11" t="s">
        <v>16</v>
      </c>
      <c r="B32" s="12">
        <v>0</v>
      </c>
      <c r="C32" s="12">
        <v>0</v>
      </c>
      <c r="D32" s="13">
        <v>0</v>
      </c>
      <c r="E32" s="12">
        <v>0</v>
      </c>
      <c r="F32" s="12">
        <f>SUM(B32:E32)</f>
        <v>0</v>
      </c>
      <c r="G32" s="12">
        <v>0</v>
      </c>
      <c r="H32" s="12">
        <v>0</v>
      </c>
      <c r="I32" s="13">
        <v>0</v>
      </c>
      <c r="J32" s="13">
        <v>0</v>
      </c>
      <c r="K32" s="14">
        <f>SUM(G32:J32)</f>
        <v>0</v>
      </c>
      <c r="L32" s="14">
        <f>+K32+F32</f>
        <v>0</v>
      </c>
    </row>
    <row r="33" spans="1:14" ht="15.75" thickBot="1" x14ac:dyDescent="0.3">
      <c r="A33" s="18" t="s">
        <v>14</v>
      </c>
      <c r="B33" s="14">
        <f>+B32/100*B22</f>
        <v>0</v>
      </c>
      <c r="C33" s="14">
        <f t="shared" ref="C33:E33" si="18">+C32/100*C22</f>
        <v>0</v>
      </c>
      <c r="D33" s="14">
        <f t="shared" si="18"/>
        <v>0</v>
      </c>
      <c r="E33" s="14">
        <f t="shared" si="18"/>
        <v>0</v>
      </c>
      <c r="F33" s="28">
        <f>SUM(B33:E33)</f>
        <v>0</v>
      </c>
      <c r="G33" s="14">
        <f t="shared" ref="G33:J33" si="19">+G32/100*G22</f>
        <v>0</v>
      </c>
      <c r="H33" s="14">
        <f t="shared" si="19"/>
        <v>0</v>
      </c>
      <c r="I33" s="14">
        <f t="shared" si="19"/>
        <v>0</v>
      </c>
      <c r="J33" s="14">
        <f t="shared" si="19"/>
        <v>0</v>
      </c>
      <c r="K33" s="14">
        <f>SUM(G33:J33)</f>
        <v>0</v>
      </c>
      <c r="L33" s="14">
        <f>+K33+F33</f>
        <v>0</v>
      </c>
      <c r="N33" s="24"/>
    </row>
    <row r="34" spans="1:14" ht="16.5" thickTop="1" thickBot="1" x14ac:dyDescent="0.3">
      <c r="A34" s="15" t="s">
        <v>22</v>
      </c>
      <c r="B34" s="16">
        <f>+B32+B33</f>
        <v>0</v>
      </c>
      <c r="C34" s="16">
        <f t="shared" ref="C34:L34" si="20">+C32+C33</f>
        <v>0</v>
      </c>
      <c r="D34" s="16">
        <f t="shared" si="20"/>
        <v>0</v>
      </c>
      <c r="E34" s="16">
        <f t="shared" si="20"/>
        <v>0</v>
      </c>
      <c r="F34" s="16">
        <f t="shared" si="20"/>
        <v>0</v>
      </c>
      <c r="G34" s="16">
        <f t="shared" si="20"/>
        <v>0</v>
      </c>
      <c r="H34" s="16">
        <f t="shared" si="20"/>
        <v>0</v>
      </c>
      <c r="I34" s="16">
        <f t="shared" si="20"/>
        <v>0</v>
      </c>
      <c r="J34" s="16">
        <f t="shared" si="20"/>
        <v>0</v>
      </c>
      <c r="K34" s="16">
        <f t="shared" si="20"/>
        <v>0</v>
      </c>
      <c r="L34" s="16">
        <f t="shared" si="20"/>
        <v>0</v>
      </c>
    </row>
    <row r="35" spans="1:14" ht="15.75" thickTop="1" x14ac:dyDescent="0.25">
      <c r="A35" s="11" t="s">
        <v>17</v>
      </c>
      <c r="B35" s="12">
        <v>0</v>
      </c>
      <c r="C35" s="12">
        <v>0</v>
      </c>
      <c r="D35" s="13">
        <v>0</v>
      </c>
      <c r="E35" s="12">
        <v>0</v>
      </c>
      <c r="F35" s="12">
        <f>SUM(B35:E35)</f>
        <v>0</v>
      </c>
      <c r="G35" s="12">
        <v>0</v>
      </c>
      <c r="H35" s="12">
        <v>0</v>
      </c>
      <c r="I35" s="13">
        <v>0</v>
      </c>
      <c r="J35" s="13">
        <v>0</v>
      </c>
      <c r="K35" s="14">
        <f>SUM(G35:J35)</f>
        <v>0</v>
      </c>
      <c r="L35" s="14">
        <f>+K35+F35</f>
        <v>0</v>
      </c>
    </row>
    <row r="36" spans="1:14" ht="15.75" thickBot="1" x14ac:dyDescent="0.3">
      <c r="A36" s="18" t="s">
        <v>14</v>
      </c>
      <c r="B36" s="14">
        <f>+B35/100*B22</f>
        <v>0</v>
      </c>
      <c r="C36" s="14">
        <f t="shared" ref="C36:E36" si="21">+C35/100*C22</f>
        <v>0</v>
      </c>
      <c r="D36" s="14">
        <f t="shared" si="21"/>
        <v>0</v>
      </c>
      <c r="E36" s="14">
        <f t="shared" si="21"/>
        <v>0</v>
      </c>
      <c r="F36" s="14"/>
      <c r="G36" s="14">
        <f t="shared" ref="G36:J36" si="22">+G35/100*G22</f>
        <v>0</v>
      </c>
      <c r="H36" s="14">
        <f t="shared" si="22"/>
        <v>0</v>
      </c>
      <c r="I36" s="14">
        <f t="shared" si="22"/>
        <v>0</v>
      </c>
      <c r="J36" s="14">
        <f t="shared" si="22"/>
        <v>0</v>
      </c>
      <c r="K36" s="14">
        <f>SUM(G36:J36)</f>
        <v>0</v>
      </c>
      <c r="L36" s="14">
        <f>+K36+F36</f>
        <v>0</v>
      </c>
    </row>
    <row r="37" spans="1:14" ht="16.5" thickTop="1" thickBot="1" x14ac:dyDescent="0.3">
      <c r="A37" s="21" t="s">
        <v>22</v>
      </c>
      <c r="B37" s="16">
        <f>+B35+B36</f>
        <v>0</v>
      </c>
      <c r="C37" s="16">
        <f t="shared" ref="C37:L37" si="23">+C35+C36</f>
        <v>0</v>
      </c>
      <c r="D37" s="16">
        <f t="shared" si="23"/>
        <v>0</v>
      </c>
      <c r="E37" s="16">
        <f t="shared" si="23"/>
        <v>0</v>
      </c>
      <c r="F37" s="16">
        <f t="shared" si="23"/>
        <v>0</v>
      </c>
      <c r="G37" s="16">
        <f t="shared" si="23"/>
        <v>0</v>
      </c>
      <c r="H37" s="16">
        <f t="shared" si="23"/>
        <v>0</v>
      </c>
      <c r="I37" s="16">
        <f t="shared" si="23"/>
        <v>0</v>
      </c>
      <c r="J37" s="16">
        <f t="shared" si="23"/>
        <v>0</v>
      </c>
      <c r="K37" s="16">
        <f t="shared" si="23"/>
        <v>0</v>
      </c>
      <c r="L37" s="16">
        <f t="shared" si="23"/>
        <v>0</v>
      </c>
    </row>
    <row r="38" spans="1:14" ht="16.5" thickTop="1" thickBot="1" x14ac:dyDescent="0.3">
      <c r="A38" s="26" t="s">
        <v>22</v>
      </c>
      <c r="B38" s="27">
        <f>+B31+B34-B37</f>
        <v>0</v>
      </c>
      <c r="C38" s="27">
        <f t="shared" ref="C38:L38" si="24">+C31+C34-C37</f>
        <v>0</v>
      </c>
      <c r="D38" s="27">
        <f t="shared" si="24"/>
        <v>0</v>
      </c>
      <c r="E38" s="27">
        <f t="shared" si="24"/>
        <v>0</v>
      </c>
      <c r="F38" s="27">
        <f t="shared" si="24"/>
        <v>0</v>
      </c>
      <c r="G38" s="27">
        <f t="shared" si="24"/>
        <v>0</v>
      </c>
      <c r="H38" s="27">
        <f t="shared" si="24"/>
        <v>0</v>
      </c>
      <c r="I38" s="27">
        <f t="shared" si="24"/>
        <v>0</v>
      </c>
      <c r="J38" s="27">
        <f t="shared" si="24"/>
        <v>0</v>
      </c>
      <c r="K38" s="27">
        <f t="shared" si="24"/>
        <v>0</v>
      </c>
      <c r="L38" s="27" t="e">
        <f t="shared" si="24"/>
        <v>#REF!</v>
      </c>
    </row>
    <row r="39" spans="1:14" ht="16.5" customHeight="1" thickTop="1" thickBot="1" x14ac:dyDescent="0.3">
      <c r="A39" s="8" t="s">
        <v>4</v>
      </c>
      <c r="B39" s="94" t="s">
        <v>5</v>
      </c>
      <c r="C39" s="94"/>
      <c r="D39" s="94"/>
      <c r="E39" s="94"/>
      <c r="F39" s="95" t="s">
        <v>6</v>
      </c>
      <c r="G39" s="94" t="s">
        <v>7</v>
      </c>
      <c r="H39" s="94"/>
      <c r="I39" s="94"/>
      <c r="J39" s="94"/>
      <c r="K39" s="95" t="s">
        <v>6</v>
      </c>
      <c r="L39" s="95" t="s">
        <v>6</v>
      </c>
    </row>
    <row r="40" spans="1:14" ht="16.5" thickTop="1" thickBot="1" x14ac:dyDescent="0.3">
      <c r="A40" s="9" t="s">
        <v>8</v>
      </c>
      <c r="B40" s="9">
        <v>5</v>
      </c>
      <c r="C40" s="9">
        <v>12</v>
      </c>
      <c r="D40" s="9">
        <v>18</v>
      </c>
      <c r="E40" s="10">
        <v>28</v>
      </c>
      <c r="F40" s="96"/>
      <c r="G40" s="9">
        <v>5</v>
      </c>
      <c r="H40" s="9">
        <v>12</v>
      </c>
      <c r="I40" s="9">
        <v>18</v>
      </c>
      <c r="J40" s="10">
        <v>28</v>
      </c>
      <c r="K40" s="96"/>
      <c r="L40" s="96"/>
    </row>
    <row r="41" spans="1:14" ht="15.75" thickTop="1" x14ac:dyDescent="0.25">
      <c r="A41" s="11" t="s">
        <v>24</v>
      </c>
      <c r="B41" s="12"/>
      <c r="C41" s="12"/>
      <c r="D41" s="12"/>
      <c r="E41" s="12"/>
      <c r="F41" s="28"/>
      <c r="G41" s="12"/>
      <c r="H41" s="12">
        <v>0</v>
      </c>
      <c r="I41" s="12">
        <v>0</v>
      </c>
      <c r="J41" s="12"/>
      <c r="K41" s="14">
        <f t="shared" ref="K41:K43" si="25">SUM(G41:J41)</f>
        <v>0</v>
      </c>
      <c r="L41" s="14">
        <f>+K41+F41</f>
        <v>0</v>
      </c>
    </row>
    <row r="42" spans="1:14" x14ac:dyDescent="0.25">
      <c r="A42" s="11" t="s">
        <v>25</v>
      </c>
      <c r="B42" s="12"/>
      <c r="C42" s="12"/>
      <c r="D42" s="12"/>
      <c r="E42" s="12"/>
      <c r="F42" s="28"/>
      <c r="G42" s="12"/>
      <c r="H42" s="12"/>
      <c r="I42" s="12"/>
      <c r="J42" s="12"/>
      <c r="K42" s="14">
        <f t="shared" si="25"/>
        <v>0</v>
      </c>
      <c r="L42" s="14">
        <f>+K42+F42</f>
        <v>0</v>
      </c>
    </row>
    <row r="43" spans="1:14" ht="15.75" thickBot="1" x14ac:dyDescent="0.3">
      <c r="A43" s="18" t="s">
        <v>14</v>
      </c>
      <c r="B43" s="28">
        <f>+B42+B41/100*B40</f>
        <v>0</v>
      </c>
      <c r="C43" s="28">
        <f t="shared" ref="C43:E43" si="26">+C42+C41/100*C40</f>
        <v>0</v>
      </c>
      <c r="D43" s="28">
        <f t="shared" si="26"/>
        <v>0</v>
      </c>
      <c r="E43" s="28">
        <f t="shared" si="26"/>
        <v>0</v>
      </c>
      <c r="F43" s="28"/>
      <c r="G43" s="28">
        <f>+G42+G41/100*G40/2</f>
        <v>0</v>
      </c>
      <c r="H43" s="28">
        <f t="shared" ref="H43:J43" si="27">+H42+H41/100*H40/2</f>
        <v>0</v>
      </c>
      <c r="I43" s="28">
        <f t="shared" si="27"/>
        <v>0</v>
      </c>
      <c r="J43" s="28">
        <f t="shared" si="27"/>
        <v>0</v>
      </c>
      <c r="K43" s="14">
        <f t="shared" si="25"/>
        <v>0</v>
      </c>
      <c r="L43" s="14">
        <f>+K43+F43</f>
        <v>0</v>
      </c>
    </row>
    <row r="44" spans="1:14" ht="16.5" thickTop="1" thickBot="1" x14ac:dyDescent="0.3">
      <c r="A44" s="15" t="s">
        <v>22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4" ht="15.75" thickTop="1" x14ac:dyDescent="0.25">
      <c r="A45" s="11" t="s">
        <v>26</v>
      </c>
      <c r="B45" s="12"/>
      <c r="C45" s="12"/>
      <c r="D45" s="12"/>
      <c r="E45" s="12"/>
      <c r="F45" s="28"/>
      <c r="G45" s="12"/>
      <c r="H45" s="12"/>
      <c r="I45" s="12"/>
      <c r="J45" s="12"/>
      <c r="K45" s="14">
        <f t="shared" ref="K45:K47" si="28">SUM(G45:J45)</f>
        <v>0</v>
      </c>
      <c r="L45" s="14">
        <f t="shared" ref="L45:L50" si="29">+K45+F45</f>
        <v>0</v>
      </c>
    </row>
    <row r="46" spans="1:14" x14ac:dyDescent="0.25">
      <c r="A46" s="11" t="s">
        <v>25</v>
      </c>
      <c r="B46" s="12"/>
      <c r="C46" s="12"/>
      <c r="D46" s="12"/>
      <c r="E46" s="12"/>
      <c r="F46" s="28"/>
      <c r="G46" s="12"/>
      <c r="H46" s="12"/>
      <c r="I46" s="12"/>
      <c r="J46" s="12"/>
      <c r="K46" s="14">
        <f t="shared" si="28"/>
        <v>0</v>
      </c>
      <c r="L46" s="14">
        <f t="shared" si="29"/>
        <v>0</v>
      </c>
    </row>
    <row r="47" spans="1:14" ht="15.75" thickBot="1" x14ac:dyDescent="0.3">
      <c r="A47" s="18" t="s">
        <v>14</v>
      </c>
      <c r="B47" s="28">
        <f>+B46+B45/100*B40</f>
        <v>0</v>
      </c>
      <c r="C47" s="28">
        <f t="shared" ref="C47:E47" si="30">+C46+C45/100*C40</f>
        <v>0</v>
      </c>
      <c r="D47" s="28">
        <f t="shared" si="30"/>
        <v>0</v>
      </c>
      <c r="E47" s="28">
        <f t="shared" si="30"/>
        <v>0</v>
      </c>
      <c r="F47" s="28"/>
      <c r="G47" s="28">
        <f>+G45+G46/100*G40</f>
        <v>0</v>
      </c>
      <c r="H47" s="28">
        <f t="shared" ref="H47:J47" si="31">+H45+H46/100*H40</f>
        <v>0</v>
      </c>
      <c r="I47" s="28">
        <f t="shared" si="31"/>
        <v>0</v>
      </c>
      <c r="J47" s="28">
        <f t="shared" si="31"/>
        <v>0</v>
      </c>
      <c r="K47" s="14">
        <f t="shared" si="28"/>
        <v>0</v>
      </c>
      <c r="L47" s="14">
        <f t="shared" si="29"/>
        <v>0</v>
      </c>
    </row>
    <row r="48" spans="1:14" ht="16.5" thickTop="1" thickBot="1" x14ac:dyDescent="0.3">
      <c r="A48" s="15" t="s">
        <v>22</v>
      </c>
      <c r="B48" s="20">
        <f>+B29+B32-B35+B41+B42-B45*B46</f>
        <v>0</v>
      </c>
      <c r="C48" s="20">
        <f t="shared" ref="C48:J48" si="32">+C29+C32-C35+C41+C42-C45*C46</f>
        <v>0</v>
      </c>
      <c r="D48" s="20">
        <f t="shared" si="32"/>
        <v>0</v>
      </c>
      <c r="E48" s="20">
        <f t="shared" si="32"/>
        <v>0</v>
      </c>
      <c r="F48" s="20">
        <f>SUM(B48:E48)</f>
        <v>0</v>
      </c>
      <c r="G48" s="20">
        <f t="shared" si="32"/>
        <v>0</v>
      </c>
      <c r="H48" s="20">
        <f t="shared" si="32"/>
        <v>0</v>
      </c>
      <c r="I48" s="20">
        <f t="shared" si="32"/>
        <v>0</v>
      </c>
      <c r="J48" s="20">
        <f t="shared" si="32"/>
        <v>0</v>
      </c>
      <c r="K48" s="20">
        <f>SUM(G48:J48)</f>
        <v>0</v>
      </c>
      <c r="L48" s="20">
        <f t="shared" si="29"/>
        <v>0</v>
      </c>
    </row>
    <row r="49" spans="1:14" ht="16.5" thickTop="1" thickBot="1" x14ac:dyDescent="0.3">
      <c r="A49" s="29" t="s">
        <v>27</v>
      </c>
      <c r="B49" s="20">
        <f>+B30+B33-B36-B43+B47</f>
        <v>0</v>
      </c>
      <c r="C49" s="20">
        <f t="shared" ref="C49:J49" si="33">+C30+C33-C36-C43+C47</f>
        <v>0</v>
      </c>
      <c r="D49" s="20">
        <f t="shared" si="33"/>
        <v>0</v>
      </c>
      <c r="E49" s="20">
        <f t="shared" si="33"/>
        <v>0</v>
      </c>
      <c r="F49" s="20">
        <f t="shared" ref="F49:F50" si="34">SUM(B49:E49)</f>
        <v>0</v>
      </c>
      <c r="G49" s="20">
        <f t="shared" si="33"/>
        <v>0</v>
      </c>
      <c r="H49" s="20">
        <f t="shared" si="33"/>
        <v>0</v>
      </c>
      <c r="I49" s="20">
        <f t="shared" si="33"/>
        <v>0</v>
      </c>
      <c r="J49" s="20">
        <f t="shared" si="33"/>
        <v>0</v>
      </c>
      <c r="K49" s="20">
        <f t="shared" ref="K49:K50" si="35">SUM(G49:J49)</f>
        <v>0</v>
      </c>
      <c r="L49" s="20">
        <f t="shared" si="29"/>
        <v>0</v>
      </c>
    </row>
    <row r="50" spans="1:14" ht="16.5" thickTop="1" thickBot="1" x14ac:dyDescent="0.3">
      <c r="A50" s="29" t="s">
        <v>6</v>
      </c>
      <c r="B50" s="20">
        <f>+B49+B48</f>
        <v>0</v>
      </c>
      <c r="C50" s="20">
        <f t="shared" ref="C50:J50" si="36">+C49+C48</f>
        <v>0</v>
      </c>
      <c r="D50" s="20">
        <f t="shared" si="36"/>
        <v>0</v>
      </c>
      <c r="E50" s="20">
        <f t="shared" si="36"/>
        <v>0</v>
      </c>
      <c r="F50" s="20">
        <f t="shared" si="34"/>
        <v>0</v>
      </c>
      <c r="G50" s="20">
        <f t="shared" si="36"/>
        <v>0</v>
      </c>
      <c r="H50" s="20">
        <f t="shared" si="36"/>
        <v>0</v>
      </c>
      <c r="I50" s="20">
        <f t="shared" si="36"/>
        <v>0</v>
      </c>
      <c r="J50" s="20">
        <f t="shared" si="36"/>
        <v>0</v>
      </c>
      <c r="K50" s="20">
        <f t="shared" si="35"/>
        <v>0</v>
      </c>
      <c r="L50" s="20">
        <f t="shared" si="29"/>
        <v>0</v>
      </c>
    </row>
    <row r="51" spans="1:14" ht="16.5" customHeight="1" thickTop="1" thickBot="1" x14ac:dyDescent="0.3">
      <c r="A51" s="8" t="s">
        <v>4</v>
      </c>
      <c r="B51" s="94" t="s">
        <v>5</v>
      </c>
      <c r="C51" s="94"/>
      <c r="D51" s="94"/>
      <c r="E51" s="94"/>
      <c r="F51" s="95" t="s">
        <v>6</v>
      </c>
      <c r="G51" s="94" t="s">
        <v>7</v>
      </c>
      <c r="H51" s="94"/>
      <c r="I51" s="94"/>
      <c r="J51" s="94"/>
      <c r="K51" s="95" t="s">
        <v>6</v>
      </c>
      <c r="L51" s="95" t="s">
        <v>6</v>
      </c>
    </row>
    <row r="52" spans="1:14" ht="16.5" thickTop="1" thickBot="1" x14ac:dyDescent="0.3">
      <c r="A52" s="9" t="s">
        <v>28</v>
      </c>
      <c r="B52" s="9">
        <v>5</v>
      </c>
      <c r="C52" s="9">
        <v>12</v>
      </c>
      <c r="D52" s="9">
        <v>18</v>
      </c>
      <c r="E52" s="10">
        <v>28</v>
      </c>
      <c r="F52" s="96"/>
      <c r="G52" s="9">
        <v>5</v>
      </c>
      <c r="H52" s="9">
        <v>12</v>
      </c>
      <c r="I52" s="9">
        <v>18</v>
      </c>
      <c r="J52" s="10">
        <v>28</v>
      </c>
      <c r="K52" s="96"/>
      <c r="L52" s="96"/>
    </row>
    <row r="53" spans="1:14" ht="15.75" thickTop="1" x14ac:dyDescent="0.25">
      <c r="A53" s="30" t="s">
        <v>29</v>
      </c>
      <c r="B53" s="12">
        <v>0</v>
      </c>
      <c r="C53" s="12">
        <v>0</v>
      </c>
      <c r="D53" s="13">
        <v>0</v>
      </c>
      <c r="E53" s="12">
        <v>0</v>
      </c>
      <c r="F53" s="14">
        <f>SUM(B53:E53)</f>
        <v>0</v>
      </c>
      <c r="G53" s="12">
        <v>0</v>
      </c>
      <c r="H53" s="12">
        <v>0</v>
      </c>
      <c r="I53" s="13">
        <v>0</v>
      </c>
      <c r="J53" s="13">
        <v>0</v>
      </c>
      <c r="K53" s="14">
        <f>SUM(G53:J53)</f>
        <v>0</v>
      </c>
      <c r="L53" s="14">
        <f t="shared" ref="L53:L58" si="37">+K53+F53</f>
        <v>0</v>
      </c>
    </row>
    <row r="54" spans="1:14" x14ac:dyDescent="0.25">
      <c r="A54" s="18" t="s">
        <v>14</v>
      </c>
      <c r="B54" s="14">
        <f>+B53/100*B52</f>
        <v>0</v>
      </c>
      <c r="C54" s="14">
        <f t="shared" ref="C54:E54" si="38">+C53/100*C52</f>
        <v>0</v>
      </c>
      <c r="D54" s="14">
        <f t="shared" si="38"/>
        <v>0</v>
      </c>
      <c r="E54" s="14">
        <f t="shared" si="38"/>
        <v>0</v>
      </c>
      <c r="F54" s="14"/>
      <c r="G54" s="14">
        <f t="shared" ref="G54:J54" si="39">+G53/100*G52</f>
        <v>0</v>
      </c>
      <c r="H54" s="14">
        <f t="shared" si="39"/>
        <v>0</v>
      </c>
      <c r="I54" s="14">
        <f t="shared" si="39"/>
        <v>0</v>
      </c>
      <c r="J54" s="14">
        <f t="shared" si="39"/>
        <v>0</v>
      </c>
      <c r="K54" s="14">
        <f t="shared" ref="K54:K59" si="40">SUM(G54:J54)</f>
        <v>0</v>
      </c>
      <c r="L54" s="14">
        <f t="shared" si="37"/>
        <v>0</v>
      </c>
    </row>
    <row r="55" spans="1:14" ht="15.75" thickBot="1" x14ac:dyDescent="0.3">
      <c r="A55" s="30" t="s">
        <v>30</v>
      </c>
      <c r="B55" s="14">
        <f>+B54+B53</f>
        <v>0</v>
      </c>
      <c r="C55" s="14">
        <f t="shared" ref="C55:J55" si="41">+C54+C53</f>
        <v>0</v>
      </c>
      <c r="D55" s="14">
        <f t="shared" si="41"/>
        <v>0</v>
      </c>
      <c r="E55" s="14">
        <f t="shared" si="41"/>
        <v>0</v>
      </c>
      <c r="F55" s="14">
        <f t="shared" si="41"/>
        <v>0</v>
      </c>
      <c r="G55" s="14">
        <f t="shared" si="41"/>
        <v>0</v>
      </c>
      <c r="H55" s="14">
        <f t="shared" si="41"/>
        <v>0</v>
      </c>
      <c r="I55" s="14">
        <f t="shared" si="41"/>
        <v>0</v>
      </c>
      <c r="J55" s="14">
        <f t="shared" si="41"/>
        <v>0</v>
      </c>
      <c r="K55" s="14">
        <f t="shared" si="40"/>
        <v>0</v>
      </c>
      <c r="L55" s="14">
        <f t="shared" si="37"/>
        <v>0</v>
      </c>
    </row>
    <row r="56" spans="1:14" ht="16.5" thickTop="1" thickBot="1" x14ac:dyDescent="0.3">
      <c r="A56" s="72" t="s">
        <v>31</v>
      </c>
      <c r="B56" s="73">
        <v>0</v>
      </c>
      <c r="C56" s="73"/>
      <c r="D56" s="73"/>
      <c r="E56" s="73"/>
      <c r="F56" s="16"/>
      <c r="G56" s="73">
        <v>0</v>
      </c>
      <c r="H56" s="73"/>
      <c r="I56" s="73"/>
      <c r="J56" s="73"/>
      <c r="K56" s="16">
        <f t="shared" si="40"/>
        <v>0</v>
      </c>
      <c r="L56" s="16">
        <f t="shared" si="37"/>
        <v>0</v>
      </c>
    </row>
    <row r="57" spans="1:14" ht="15.75" thickTop="1" x14ac:dyDescent="0.25">
      <c r="A57" s="18" t="s">
        <v>14</v>
      </c>
      <c r="B57" s="14">
        <f>+B56/100*B52</f>
        <v>0</v>
      </c>
      <c r="C57" s="14">
        <f t="shared" ref="C57:E57" si="42">+C56/100*C52</f>
        <v>0</v>
      </c>
      <c r="D57" s="14">
        <f t="shared" si="42"/>
        <v>0</v>
      </c>
      <c r="E57" s="14">
        <f t="shared" si="42"/>
        <v>0</v>
      </c>
      <c r="F57" s="14"/>
      <c r="G57" s="14">
        <f t="shared" ref="G57:J57" si="43">+G56/100*G52</f>
        <v>0</v>
      </c>
      <c r="H57" s="14">
        <f t="shared" si="43"/>
        <v>0</v>
      </c>
      <c r="I57" s="14">
        <f t="shared" si="43"/>
        <v>0</v>
      </c>
      <c r="J57" s="14">
        <f t="shared" si="43"/>
        <v>0</v>
      </c>
      <c r="K57" s="14">
        <f t="shared" si="40"/>
        <v>0</v>
      </c>
      <c r="L57" s="14">
        <f t="shared" si="37"/>
        <v>0</v>
      </c>
    </row>
    <row r="58" spans="1:14" ht="15.75" thickBot="1" x14ac:dyDescent="0.3">
      <c r="A58" s="30" t="s">
        <v>30</v>
      </c>
      <c r="B58" s="14">
        <f>+B57+B56</f>
        <v>0</v>
      </c>
      <c r="C58" s="14">
        <f t="shared" ref="C58:J58" si="44">+C57+C56</f>
        <v>0</v>
      </c>
      <c r="D58" s="14">
        <f t="shared" si="44"/>
        <v>0</v>
      </c>
      <c r="E58" s="14">
        <f t="shared" si="44"/>
        <v>0</v>
      </c>
      <c r="F58" s="14">
        <f t="shared" si="44"/>
        <v>0</v>
      </c>
      <c r="G58" s="14">
        <f t="shared" si="44"/>
        <v>0</v>
      </c>
      <c r="H58" s="14">
        <f t="shared" si="44"/>
        <v>0</v>
      </c>
      <c r="I58" s="14">
        <f t="shared" si="44"/>
        <v>0</v>
      </c>
      <c r="J58" s="14">
        <f t="shared" si="44"/>
        <v>0</v>
      </c>
      <c r="K58" s="14">
        <f t="shared" si="40"/>
        <v>0</v>
      </c>
      <c r="L58" s="14">
        <f t="shared" si="37"/>
        <v>0</v>
      </c>
    </row>
    <row r="59" spans="1:14" ht="16.5" thickTop="1" thickBot="1" x14ac:dyDescent="0.3">
      <c r="A59" s="32" t="s">
        <v>32</v>
      </c>
      <c r="B59" s="33">
        <f t="shared" ref="B59:E59" si="45">+B57-B54</f>
        <v>0</v>
      </c>
      <c r="C59" s="33">
        <f t="shared" si="45"/>
        <v>0</v>
      </c>
      <c r="D59" s="33">
        <f t="shared" si="45"/>
        <v>0</v>
      </c>
      <c r="E59" s="33">
        <f t="shared" si="45"/>
        <v>0</v>
      </c>
      <c r="F59" s="33">
        <f t="shared" ref="F59" si="46">+F54-F57</f>
        <v>0</v>
      </c>
      <c r="G59" s="33">
        <f>+G54-G57</f>
        <v>0</v>
      </c>
      <c r="H59" s="33">
        <f t="shared" ref="H59:J59" si="47">+H54-H57</f>
        <v>0</v>
      </c>
      <c r="I59" s="33">
        <f t="shared" si="47"/>
        <v>0</v>
      </c>
      <c r="J59" s="33">
        <f t="shared" si="47"/>
        <v>0</v>
      </c>
      <c r="K59" s="14">
        <f t="shared" si="40"/>
        <v>0</v>
      </c>
      <c r="L59" s="33">
        <f>+L54-L57</f>
        <v>0</v>
      </c>
    </row>
    <row r="60" spans="1:14" ht="15.75" customHeight="1" thickTop="1" thickBot="1" x14ac:dyDescent="0.3">
      <c r="A60" s="34" t="s">
        <v>33</v>
      </c>
      <c r="B60" s="22" t="s">
        <v>34</v>
      </c>
      <c r="C60" s="35" t="s">
        <v>35</v>
      </c>
      <c r="D60" s="35" t="s">
        <v>36</v>
      </c>
      <c r="E60" s="35" t="s">
        <v>37</v>
      </c>
      <c r="F60" s="36" t="s">
        <v>6</v>
      </c>
      <c r="G60" s="37"/>
      <c r="H60" s="81" t="s">
        <v>38</v>
      </c>
      <c r="I60" s="81"/>
      <c r="J60" s="81"/>
      <c r="K60" s="81"/>
      <c r="L60" s="81"/>
    </row>
    <row r="61" spans="1:14" ht="16.5" thickTop="1" thickBot="1" x14ac:dyDescent="0.3">
      <c r="A61" s="34" t="s">
        <v>33</v>
      </c>
      <c r="B61" s="38" t="s">
        <v>39</v>
      </c>
      <c r="C61" s="38">
        <f>+'DEC18'!C71</f>
        <v>99993</v>
      </c>
      <c r="D61" s="38">
        <f>+'DEC18'!D71</f>
        <v>1365828</v>
      </c>
      <c r="E61" s="38">
        <f>+'DEC18'!E71</f>
        <v>1974729</v>
      </c>
      <c r="F61" s="38">
        <f>SUM(C61:E61)</f>
        <v>3440550</v>
      </c>
      <c r="G61" s="39"/>
      <c r="H61" s="36" t="s">
        <v>34</v>
      </c>
      <c r="I61" s="35" t="s">
        <v>35</v>
      </c>
      <c r="J61" s="35" t="s">
        <v>36</v>
      </c>
      <c r="K61" s="35" t="s">
        <v>37</v>
      </c>
      <c r="L61" s="36" t="s">
        <v>6</v>
      </c>
      <c r="M61" s="82"/>
      <c r="N61" s="82"/>
    </row>
    <row r="62" spans="1:14" ht="16.5" thickTop="1" thickBot="1" x14ac:dyDescent="0.3">
      <c r="A62" s="41"/>
      <c r="B62" s="38" t="s">
        <v>40</v>
      </c>
      <c r="C62" s="38">
        <f>+F49</f>
        <v>0</v>
      </c>
      <c r="D62" s="38">
        <f>+K49/2</f>
        <v>0</v>
      </c>
      <c r="E62" s="38">
        <f>+D62</f>
        <v>0</v>
      </c>
      <c r="F62" s="38">
        <f>SUM(C62:E62)</f>
        <v>0</v>
      </c>
      <c r="G62" s="39"/>
      <c r="H62" s="42" t="s">
        <v>41</v>
      </c>
      <c r="I62" s="43">
        <f>+'DEC18'!I86</f>
        <v>78797</v>
      </c>
      <c r="J62" s="43">
        <f>+'DEC18'!J86</f>
        <v>-3281</v>
      </c>
      <c r="K62" s="43">
        <f>+'DEC18'!K86</f>
        <v>-3281</v>
      </c>
      <c r="L62" s="43">
        <f>SUM(I62:K62)</f>
        <v>72235</v>
      </c>
      <c r="M62" s="82"/>
      <c r="N62" s="82"/>
    </row>
    <row r="63" spans="1:14" ht="16.5" thickTop="1" thickBot="1" x14ac:dyDescent="0.3">
      <c r="A63" s="44"/>
      <c r="B63" s="22" t="s">
        <v>6</v>
      </c>
      <c r="C63" s="22">
        <f>ROUND(+C62+C61,0)</f>
        <v>99993</v>
      </c>
      <c r="D63" s="22">
        <f t="shared" ref="D63:E63" si="48">ROUND(+D62+D61,0)</f>
        <v>1365828</v>
      </c>
      <c r="E63" s="22">
        <f t="shared" si="48"/>
        <v>1974729</v>
      </c>
      <c r="F63" s="22">
        <f>SUM(C63:E63)</f>
        <v>3440550</v>
      </c>
      <c r="G63" s="37"/>
      <c r="H63" s="42" t="s">
        <v>42</v>
      </c>
      <c r="I63" s="43">
        <f>+'DEC18'!I87</f>
        <v>0</v>
      </c>
      <c r="J63" s="43">
        <f>+'DEC18'!J87</f>
        <v>0</v>
      </c>
      <c r="K63" s="43">
        <f>+'DEC18'!K87</f>
        <v>0</v>
      </c>
      <c r="L63" s="43">
        <f>SUM(I63:K63)</f>
        <v>0</v>
      </c>
    </row>
    <row r="64" spans="1:14" ht="16.5" thickTop="1" thickBot="1" x14ac:dyDescent="0.3">
      <c r="A64" s="83" t="s">
        <v>43</v>
      </c>
      <c r="B64" s="83"/>
      <c r="C64" s="83"/>
      <c r="D64" s="83"/>
      <c r="E64" s="83"/>
      <c r="F64" s="83"/>
      <c r="G64" s="83"/>
      <c r="H64" s="42" t="s">
        <v>44</v>
      </c>
      <c r="I64" s="43">
        <f>+'DEC18'!I88</f>
        <v>0</v>
      </c>
      <c r="J64" s="43">
        <f>+'DEC18'!J88</f>
        <v>0</v>
      </c>
      <c r="K64" s="43">
        <f>+'DEC18'!K88</f>
        <v>0</v>
      </c>
      <c r="L64" s="43">
        <f>SUM(I64:K64)</f>
        <v>0</v>
      </c>
    </row>
    <row r="65" spans="1:12" ht="16.5" thickTop="1" thickBot="1" x14ac:dyDescent="0.3">
      <c r="A65" s="84" t="s">
        <v>45</v>
      </c>
      <c r="B65" s="86" t="s">
        <v>46</v>
      </c>
      <c r="C65" s="88" t="s">
        <v>47</v>
      </c>
      <c r="D65" s="88"/>
      <c r="E65" s="88"/>
      <c r="F65" s="89" t="s">
        <v>6</v>
      </c>
      <c r="G65" s="91" t="s">
        <v>48</v>
      </c>
      <c r="H65" s="42" t="s">
        <v>49</v>
      </c>
      <c r="I65" s="43">
        <f>+'DEC18'!I89</f>
        <v>0</v>
      </c>
      <c r="J65" s="43">
        <f>+'DEC18'!J89</f>
        <v>0</v>
      </c>
      <c r="K65" s="43">
        <f>+'DEC18'!K89</f>
        <v>0</v>
      </c>
      <c r="L65" s="43">
        <f>SUM(I65:K65)</f>
        <v>0</v>
      </c>
    </row>
    <row r="66" spans="1:12" ht="16.5" thickTop="1" thickBot="1" x14ac:dyDescent="0.3">
      <c r="A66" s="85"/>
      <c r="B66" s="87"/>
      <c r="C66" s="74" t="s">
        <v>35</v>
      </c>
      <c r="D66" s="74" t="s">
        <v>36</v>
      </c>
      <c r="E66" s="74" t="s">
        <v>37</v>
      </c>
      <c r="F66" s="90"/>
      <c r="G66" s="92"/>
      <c r="H66" s="35" t="s">
        <v>6</v>
      </c>
      <c r="I66" s="46">
        <f>SUM(I62:I65)</f>
        <v>78797</v>
      </c>
      <c r="J66" s="46">
        <f t="shared" ref="J66:L66" si="49">SUM(J62:J65)</f>
        <v>-3281</v>
      </c>
      <c r="K66" s="46">
        <f t="shared" si="49"/>
        <v>-3281</v>
      </c>
      <c r="L66" s="46">
        <f t="shared" si="49"/>
        <v>72235</v>
      </c>
    </row>
    <row r="67" spans="1:12" ht="16.5" thickTop="1" thickBot="1" x14ac:dyDescent="0.3">
      <c r="A67" s="47" t="s">
        <v>50</v>
      </c>
      <c r="B67" s="38">
        <f>ROUND(+F19,0)</f>
        <v>0</v>
      </c>
      <c r="C67" s="48"/>
      <c r="D67" s="48"/>
      <c r="E67" s="48"/>
      <c r="F67" s="14">
        <f>SUM(C67:E67)</f>
        <v>0</v>
      </c>
      <c r="G67" s="14">
        <f>+B67-F67</f>
        <v>0</v>
      </c>
      <c r="H67" s="81" t="s">
        <v>51</v>
      </c>
      <c r="I67" s="81"/>
      <c r="J67" s="81"/>
      <c r="K67" s="81"/>
      <c r="L67" s="81"/>
    </row>
    <row r="68" spans="1:12" ht="15.75" thickTop="1" x14ac:dyDescent="0.25">
      <c r="A68" s="47" t="s">
        <v>52</v>
      </c>
      <c r="B68" s="38">
        <f>ROUND(+K19/2,0)</f>
        <v>0</v>
      </c>
      <c r="C68" s="48"/>
      <c r="D68" s="48"/>
      <c r="E68" s="48"/>
      <c r="F68" s="14">
        <f t="shared" ref="F68:F69" si="50">SUM(C68:E68)</f>
        <v>0</v>
      </c>
      <c r="G68" s="14">
        <f t="shared" ref="G68:G69" si="51">+B68-F68</f>
        <v>0</v>
      </c>
      <c r="H68" s="42" t="s">
        <v>41</v>
      </c>
      <c r="I68" s="43">
        <f>+B67-F67</f>
        <v>0</v>
      </c>
      <c r="J68" s="43">
        <f>+B68-F68</f>
        <v>0</v>
      </c>
      <c r="K68" s="43">
        <f>+B69-F69</f>
        <v>0</v>
      </c>
      <c r="L68" s="43">
        <f>SUM(I68:K68)</f>
        <v>0</v>
      </c>
    </row>
    <row r="69" spans="1:12" ht="15.75" thickBot="1" x14ac:dyDescent="0.3">
      <c r="A69" s="47" t="s">
        <v>53</v>
      </c>
      <c r="B69" s="38">
        <f>+B68</f>
        <v>0</v>
      </c>
      <c r="C69" s="48"/>
      <c r="D69" s="48"/>
      <c r="E69" s="48"/>
      <c r="F69" s="14">
        <f t="shared" si="50"/>
        <v>0</v>
      </c>
      <c r="G69" s="14">
        <f t="shared" si="51"/>
        <v>0</v>
      </c>
      <c r="H69" s="42" t="s">
        <v>42</v>
      </c>
      <c r="I69" s="43">
        <f>+F59</f>
        <v>0</v>
      </c>
      <c r="J69" s="43">
        <f>+K59/2</f>
        <v>0</v>
      </c>
      <c r="K69" s="43">
        <f>+J69</f>
        <v>0</v>
      </c>
      <c r="L69" s="43">
        <f>SUM(I69:K69)</f>
        <v>0</v>
      </c>
    </row>
    <row r="70" spans="1:12" ht="16.5" thickTop="1" thickBot="1" x14ac:dyDescent="0.3">
      <c r="A70" s="49" t="s">
        <v>30</v>
      </c>
      <c r="B70" s="22">
        <f>SUM(B67:B69)</f>
        <v>0</v>
      </c>
      <c r="C70" s="16">
        <f t="shared" ref="C70:G70" si="52">SUM(C67:C69)</f>
        <v>0</v>
      </c>
      <c r="D70" s="16">
        <f t="shared" si="52"/>
        <v>0</v>
      </c>
      <c r="E70" s="16">
        <f t="shared" si="52"/>
        <v>0</v>
      </c>
      <c r="F70" s="16">
        <f t="shared" si="52"/>
        <v>0</v>
      </c>
      <c r="G70" s="16">
        <f t="shared" si="52"/>
        <v>0</v>
      </c>
      <c r="H70" s="42" t="s">
        <v>44</v>
      </c>
      <c r="I70" s="50">
        <f>ROUND(+IF(G83&gt;0,I68*$G$90*$G$92),0)</f>
        <v>0</v>
      </c>
      <c r="J70" s="50">
        <f t="shared" ref="J70:K70" si="53">ROUND(+IF(H83&gt;0,J68*$G$90*$G$92),0)</f>
        <v>0</v>
      </c>
      <c r="K70" s="50">
        <f t="shared" si="53"/>
        <v>0</v>
      </c>
      <c r="L70" s="43">
        <f>SUM(I70:K70)</f>
        <v>0</v>
      </c>
    </row>
    <row r="71" spans="1:12" ht="16.5" thickTop="1" thickBot="1" x14ac:dyDescent="0.3">
      <c r="A71" s="51" t="s">
        <v>54</v>
      </c>
      <c r="B71" s="52"/>
      <c r="C71" s="52">
        <f>+C63-C70</f>
        <v>99993</v>
      </c>
      <c r="D71" s="52">
        <f t="shared" ref="D71:F71" si="54">+D63-D70</f>
        <v>1365828</v>
      </c>
      <c r="E71" s="52">
        <f t="shared" si="54"/>
        <v>1974729</v>
      </c>
      <c r="F71" s="52">
        <f t="shared" si="54"/>
        <v>3440550</v>
      </c>
      <c r="G71" s="16"/>
      <c r="H71" s="42" t="s">
        <v>49</v>
      </c>
      <c r="I71" s="43"/>
      <c r="J71" s="43"/>
      <c r="K71" s="43"/>
      <c r="L71" s="43">
        <f>SUM(I71:K71)</f>
        <v>0</v>
      </c>
    </row>
    <row r="72" spans="1:12" ht="16.5" thickTop="1" thickBot="1" x14ac:dyDescent="0.3">
      <c r="A72" s="93" t="s">
        <v>55</v>
      </c>
      <c r="B72" s="93"/>
      <c r="C72" s="93"/>
      <c r="D72" s="93"/>
      <c r="E72" s="93"/>
      <c r="F72" s="93"/>
      <c r="G72" s="53" t="s">
        <v>44</v>
      </c>
      <c r="H72" s="35" t="s">
        <v>6</v>
      </c>
      <c r="I72" s="46">
        <f>SUM(I68:I71)</f>
        <v>0</v>
      </c>
      <c r="J72" s="46">
        <f t="shared" ref="J72:L72" si="55">SUM(J68:J71)</f>
        <v>0</v>
      </c>
      <c r="K72" s="46">
        <f t="shared" si="55"/>
        <v>0</v>
      </c>
      <c r="L72" s="46">
        <f t="shared" si="55"/>
        <v>0</v>
      </c>
    </row>
    <row r="73" spans="1:12" ht="16.5" thickTop="1" thickBot="1" x14ac:dyDescent="0.3">
      <c r="A73" s="40" t="s">
        <v>34</v>
      </c>
      <c r="B73" s="35" t="s">
        <v>35</v>
      </c>
      <c r="C73" s="35" t="s">
        <v>36</v>
      </c>
      <c r="D73" s="35" t="s">
        <v>37</v>
      </c>
      <c r="E73" s="35" t="s">
        <v>56</v>
      </c>
      <c r="F73" s="36" t="s">
        <v>6</v>
      </c>
      <c r="G73" s="54" t="s">
        <v>57</v>
      </c>
      <c r="H73" s="81" t="s">
        <v>58</v>
      </c>
      <c r="I73" s="81"/>
      <c r="J73" s="81"/>
      <c r="K73" s="81"/>
      <c r="L73" s="81"/>
    </row>
    <row r="74" spans="1:12" ht="15.75" thickTop="1" x14ac:dyDescent="0.25">
      <c r="A74" s="42" t="s">
        <v>41</v>
      </c>
      <c r="B74" s="43">
        <f>+'DEC18'!B86</f>
        <v>0</v>
      </c>
      <c r="C74" s="43">
        <f>+'DEC18'!C86</f>
        <v>0</v>
      </c>
      <c r="D74" s="43">
        <f>+'DEC18'!D86</f>
        <v>0</v>
      </c>
      <c r="E74" s="43">
        <f>+'DEC18'!E86</f>
        <v>0</v>
      </c>
      <c r="F74" s="43">
        <f>SUM(B74:E74)</f>
        <v>0</v>
      </c>
      <c r="G74" s="55">
        <v>43281</v>
      </c>
      <c r="H74" s="42" t="s">
        <v>41</v>
      </c>
      <c r="I74" s="43">
        <f>+I62+I68</f>
        <v>78797</v>
      </c>
      <c r="J74" s="43">
        <f t="shared" ref="J74:K74" si="56">+J62+J68</f>
        <v>-3281</v>
      </c>
      <c r="K74" s="43">
        <f t="shared" si="56"/>
        <v>-3281</v>
      </c>
      <c r="L74" s="43">
        <f>SUM(I74:K74)</f>
        <v>72235</v>
      </c>
    </row>
    <row r="75" spans="1:12" x14ac:dyDescent="0.25">
      <c r="A75" s="42" t="s">
        <v>42</v>
      </c>
      <c r="B75" s="43">
        <f>+'DEC18'!B87</f>
        <v>0</v>
      </c>
      <c r="C75" s="43">
        <f>+'DEC18'!C87</f>
        <v>0</v>
      </c>
      <c r="D75" s="43">
        <f>+'DEC18'!D87</f>
        <v>0</v>
      </c>
      <c r="E75" s="43">
        <f>+'DEC18'!E87</f>
        <v>0</v>
      </c>
      <c r="F75" s="43">
        <f t="shared" ref="F75:F89" si="57">SUM(B75:E75)</f>
        <v>0</v>
      </c>
      <c r="G75" s="56" t="s">
        <v>59</v>
      </c>
      <c r="H75" s="42" t="s">
        <v>42</v>
      </c>
      <c r="I75" s="43">
        <f t="shared" ref="I75:K77" si="58">+I63+I69</f>
        <v>0</v>
      </c>
      <c r="J75" s="43">
        <f t="shared" si="58"/>
        <v>0</v>
      </c>
      <c r="K75" s="43">
        <f t="shared" si="58"/>
        <v>0</v>
      </c>
      <c r="L75" s="43">
        <f>SUM(I75:K75)</f>
        <v>0</v>
      </c>
    </row>
    <row r="76" spans="1:12" x14ac:dyDescent="0.25">
      <c r="A76" s="42" t="s">
        <v>44</v>
      </c>
      <c r="B76" s="43">
        <f>+'DEC18'!B88</f>
        <v>0</v>
      </c>
      <c r="C76" s="43">
        <f>+'DEC18'!C88</f>
        <v>0</v>
      </c>
      <c r="D76" s="43">
        <f>+'DEC18'!D88</f>
        <v>0</v>
      </c>
      <c r="E76" s="43">
        <f>+'DEC18'!E88</f>
        <v>0</v>
      </c>
      <c r="F76" s="43">
        <f t="shared" si="57"/>
        <v>0</v>
      </c>
      <c r="G76" s="55">
        <v>43271</v>
      </c>
      <c r="H76" s="42" t="s">
        <v>44</v>
      </c>
      <c r="I76" s="43">
        <f t="shared" si="58"/>
        <v>0</v>
      </c>
      <c r="J76" s="43">
        <f t="shared" si="58"/>
        <v>0</v>
      </c>
      <c r="K76" s="43">
        <f t="shared" si="58"/>
        <v>0</v>
      </c>
      <c r="L76" s="43">
        <f>SUM(I76:K76)</f>
        <v>0</v>
      </c>
    </row>
    <row r="77" spans="1:12" ht="15.75" thickBot="1" x14ac:dyDescent="0.3">
      <c r="A77" s="42" t="s">
        <v>49</v>
      </c>
      <c r="B77" s="43">
        <f>+'DEC18'!B89</f>
        <v>0</v>
      </c>
      <c r="C77" s="43">
        <f>+'DEC18'!C89</f>
        <v>0</v>
      </c>
      <c r="D77" s="43">
        <f>+'DEC18'!D89</f>
        <v>0</v>
      </c>
      <c r="E77" s="43">
        <f>+'DEC18'!E89</f>
        <v>0</v>
      </c>
      <c r="F77" s="13">
        <f t="shared" si="57"/>
        <v>0</v>
      </c>
      <c r="G77" s="56" t="s">
        <v>60</v>
      </c>
      <c r="H77" s="42" t="s">
        <v>49</v>
      </c>
      <c r="I77" s="43">
        <f t="shared" si="58"/>
        <v>0</v>
      </c>
      <c r="J77" s="43">
        <f t="shared" si="58"/>
        <v>0</v>
      </c>
      <c r="K77" s="43">
        <f t="shared" si="58"/>
        <v>0</v>
      </c>
      <c r="L77" s="43">
        <f>SUM(I77:K77)</f>
        <v>0</v>
      </c>
    </row>
    <row r="78" spans="1:12" ht="16.5" thickTop="1" thickBot="1" x14ac:dyDescent="0.3">
      <c r="A78" s="35" t="s">
        <v>6</v>
      </c>
      <c r="B78" s="57">
        <f>SUM(B74:B77)</f>
        <v>0</v>
      </c>
      <c r="C78" s="57">
        <f t="shared" ref="C78:E78" si="59">SUM(C74:C77)</f>
        <v>0</v>
      </c>
      <c r="D78" s="57">
        <f t="shared" si="59"/>
        <v>0</v>
      </c>
      <c r="E78" s="57">
        <f t="shared" si="59"/>
        <v>0</v>
      </c>
      <c r="F78" s="33">
        <f t="shared" si="57"/>
        <v>0</v>
      </c>
      <c r="G78" s="55">
        <v>43271</v>
      </c>
      <c r="H78" s="35" t="s">
        <v>6</v>
      </c>
      <c r="I78" s="46">
        <f>SUM(I74:I77)</f>
        <v>78797</v>
      </c>
      <c r="J78" s="46">
        <f t="shared" ref="J78:L78" si="60">SUM(J74:J77)</f>
        <v>-3281</v>
      </c>
      <c r="K78" s="46">
        <f t="shared" si="60"/>
        <v>-3281</v>
      </c>
      <c r="L78" s="46">
        <f t="shared" si="60"/>
        <v>72235</v>
      </c>
    </row>
    <row r="79" spans="1:12" ht="16.5" thickTop="1" thickBot="1" x14ac:dyDescent="0.3">
      <c r="A79" s="80" t="s">
        <v>61</v>
      </c>
      <c r="B79" s="80"/>
      <c r="C79" s="80"/>
      <c r="D79" s="80"/>
      <c r="E79" s="80"/>
      <c r="F79" s="80"/>
      <c r="G79" s="58" t="s">
        <v>62</v>
      </c>
      <c r="H79" s="81" t="s">
        <v>63</v>
      </c>
      <c r="I79" s="81"/>
      <c r="J79" s="81"/>
      <c r="K79" s="81"/>
      <c r="L79" s="81"/>
    </row>
    <row r="80" spans="1:12" ht="15.75" thickTop="1" x14ac:dyDescent="0.25">
      <c r="A80" s="42" t="s">
        <v>41</v>
      </c>
      <c r="B80" s="13"/>
      <c r="C80" s="13"/>
      <c r="D80" s="59"/>
      <c r="E80" s="13"/>
      <c r="F80" s="43">
        <f t="shared" si="57"/>
        <v>0</v>
      </c>
      <c r="G80" s="60">
        <f>+G78-G76</f>
        <v>0</v>
      </c>
      <c r="H80" s="42" t="s">
        <v>41</v>
      </c>
      <c r="I80" s="13"/>
      <c r="J80" s="13"/>
      <c r="K80" s="13"/>
      <c r="L80" s="43">
        <f>SUM(I80:K80)</f>
        <v>0</v>
      </c>
    </row>
    <row r="81" spans="1:12" x14ac:dyDescent="0.25">
      <c r="A81" s="42" t="s">
        <v>42</v>
      </c>
      <c r="B81" s="59"/>
      <c r="C81" s="59"/>
      <c r="D81" s="59"/>
      <c r="E81" s="13"/>
      <c r="F81" s="43">
        <f t="shared" si="57"/>
        <v>0</v>
      </c>
      <c r="G81" s="58" t="s">
        <v>64</v>
      </c>
      <c r="H81" s="42" t="s">
        <v>42</v>
      </c>
      <c r="I81" s="13"/>
      <c r="J81" s="13"/>
      <c r="K81" s="13"/>
      <c r="L81" s="43">
        <f>SUM(I81:K81)</f>
        <v>0</v>
      </c>
    </row>
    <row r="82" spans="1:12" x14ac:dyDescent="0.25">
      <c r="A82" s="42" t="s">
        <v>44</v>
      </c>
      <c r="B82" s="13">
        <v>0</v>
      </c>
      <c r="C82" s="13"/>
      <c r="D82" s="13"/>
      <c r="E82" s="13"/>
      <c r="F82" s="43">
        <f t="shared" si="57"/>
        <v>0</v>
      </c>
      <c r="G82" s="61">
        <v>1.4999999999999999E-2</v>
      </c>
      <c r="H82" s="42" t="s">
        <v>44</v>
      </c>
      <c r="I82" s="13"/>
      <c r="J82" s="13"/>
      <c r="K82" s="13"/>
      <c r="L82" s="43">
        <f>SUM(I82:K82)</f>
        <v>0</v>
      </c>
    </row>
    <row r="83" spans="1:12" ht="15.75" thickBot="1" x14ac:dyDescent="0.3">
      <c r="A83" s="42" t="s">
        <v>49</v>
      </c>
      <c r="B83" s="62"/>
      <c r="C83" s="62"/>
      <c r="D83" s="62"/>
      <c r="E83" s="62"/>
      <c r="F83" s="13">
        <f t="shared" si="57"/>
        <v>0</v>
      </c>
      <c r="G83" s="63" t="s">
        <v>65</v>
      </c>
      <c r="H83" s="42" t="s">
        <v>49</v>
      </c>
      <c r="I83" s="13"/>
      <c r="J83" s="13"/>
      <c r="K83" s="13"/>
      <c r="L83" s="43">
        <f>SUM(I83:K83)</f>
        <v>0</v>
      </c>
    </row>
    <row r="84" spans="1:12" ht="16.5" thickTop="1" thickBot="1" x14ac:dyDescent="0.3">
      <c r="A84" s="35" t="s">
        <v>6</v>
      </c>
      <c r="B84" s="57">
        <f>SUM(B80:B83)</f>
        <v>0</v>
      </c>
      <c r="C84" s="57">
        <f t="shared" ref="C84:E84" si="61">SUM(C80:C83)</f>
        <v>0</v>
      </c>
      <c r="D84" s="57">
        <f t="shared" si="61"/>
        <v>0</v>
      </c>
      <c r="E84" s="57">
        <f t="shared" si="61"/>
        <v>0</v>
      </c>
      <c r="F84" s="33">
        <f t="shared" si="57"/>
        <v>0</v>
      </c>
      <c r="G84" s="63">
        <f>ROUNDUP(G80/30,0)</f>
        <v>0</v>
      </c>
      <c r="H84" s="35" t="s">
        <v>6</v>
      </c>
      <c r="I84" s="33">
        <f>SUM(I80:I83)</f>
        <v>0</v>
      </c>
      <c r="J84" s="33">
        <f t="shared" ref="J84:L84" si="62">SUM(J80:J83)</f>
        <v>0</v>
      </c>
      <c r="K84" s="33">
        <f t="shared" si="62"/>
        <v>0</v>
      </c>
      <c r="L84" s="33">
        <f t="shared" si="62"/>
        <v>0</v>
      </c>
    </row>
    <row r="85" spans="1:12" ht="16.5" thickTop="1" thickBot="1" x14ac:dyDescent="0.3">
      <c r="A85" s="80" t="s">
        <v>66</v>
      </c>
      <c r="B85" s="80"/>
      <c r="C85" s="80"/>
      <c r="D85" s="80"/>
      <c r="E85" s="80"/>
      <c r="F85" s="80"/>
      <c r="G85" s="64" t="s">
        <v>67</v>
      </c>
      <c r="H85" s="81" t="s">
        <v>68</v>
      </c>
      <c r="I85" s="81"/>
      <c r="J85" s="81"/>
      <c r="K85" s="81"/>
      <c r="L85" s="81"/>
    </row>
    <row r="86" spans="1:12" ht="15.75" thickTop="1" x14ac:dyDescent="0.25">
      <c r="A86" s="42" t="s">
        <v>41</v>
      </c>
      <c r="B86" s="43">
        <f>+B74+B80-I80</f>
        <v>0</v>
      </c>
      <c r="C86" s="43">
        <f t="shared" ref="C86:D89" si="63">+C74+C80-J80</f>
        <v>0</v>
      </c>
      <c r="D86" s="43">
        <f t="shared" si="63"/>
        <v>0</v>
      </c>
      <c r="E86" s="43"/>
      <c r="F86" s="43">
        <f t="shared" si="57"/>
        <v>0</v>
      </c>
      <c r="G86" s="58" t="s">
        <v>62</v>
      </c>
      <c r="H86" s="42" t="s">
        <v>41</v>
      </c>
      <c r="I86" s="43">
        <f>+I74-I80</f>
        <v>78797</v>
      </c>
      <c r="J86" s="43">
        <f>+J74-J80</f>
        <v>-3281</v>
      </c>
      <c r="K86" s="43">
        <f>+K74-K80</f>
        <v>-3281</v>
      </c>
      <c r="L86" s="43">
        <f>SUM(I86:K86)</f>
        <v>72235</v>
      </c>
    </row>
    <row r="87" spans="1:12" x14ac:dyDescent="0.25">
      <c r="A87" s="42" t="s">
        <v>42</v>
      </c>
      <c r="B87" s="43">
        <f>+B75+B81-I81</f>
        <v>0</v>
      </c>
      <c r="C87" s="43">
        <f t="shared" si="63"/>
        <v>0</v>
      </c>
      <c r="D87" s="43">
        <f t="shared" si="63"/>
        <v>0</v>
      </c>
      <c r="E87" s="43"/>
      <c r="F87" s="43">
        <f t="shared" si="57"/>
        <v>0</v>
      </c>
      <c r="G87" s="60">
        <f>+G78-G76</f>
        <v>0</v>
      </c>
      <c r="H87" s="42" t="s">
        <v>42</v>
      </c>
      <c r="I87" s="43">
        <f t="shared" ref="I87:K89" si="64">+I75-I81</f>
        <v>0</v>
      </c>
      <c r="J87" s="43">
        <f t="shared" si="64"/>
        <v>0</v>
      </c>
      <c r="K87" s="43">
        <f t="shared" si="64"/>
        <v>0</v>
      </c>
      <c r="L87" s="43">
        <f>SUM(I87:K87)</f>
        <v>0</v>
      </c>
    </row>
    <row r="88" spans="1:12" x14ac:dyDescent="0.25">
      <c r="A88" s="42" t="s">
        <v>44</v>
      </c>
      <c r="B88" s="43">
        <f>+B76+B82-I82</f>
        <v>0</v>
      </c>
      <c r="C88" s="43">
        <f t="shared" si="63"/>
        <v>0</v>
      </c>
      <c r="D88" s="43">
        <f t="shared" si="63"/>
        <v>0</v>
      </c>
      <c r="E88" s="43"/>
      <c r="F88" s="43">
        <f t="shared" si="57"/>
        <v>0</v>
      </c>
      <c r="G88" s="60">
        <v>25</v>
      </c>
      <c r="H88" s="42" t="s">
        <v>44</v>
      </c>
      <c r="I88" s="43">
        <f t="shared" si="64"/>
        <v>0</v>
      </c>
      <c r="J88" s="43">
        <f t="shared" si="64"/>
        <v>0</v>
      </c>
      <c r="K88" s="43">
        <f t="shared" si="64"/>
        <v>0</v>
      </c>
      <c r="L88" s="43">
        <f>SUM(I88:K88)</f>
        <v>0</v>
      </c>
    </row>
    <row r="89" spans="1:12" ht="15.75" thickBot="1" x14ac:dyDescent="0.3">
      <c r="A89" s="42" t="s">
        <v>49</v>
      </c>
      <c r="B89" s="43">
        <f>+B77+B83-I83</f>
        <v>0</v>
      </c>
      <c r="C89" s="43">
        <f t="shared" si="63"/>
        <v>0</v>
      </c>
      <c r="D89" s="43">
        <f t="shared" si="63"/>
        <v>0</v>
      </c>
      <c r="E89" s="43"/>
      <c r="F89" s="13">
        <f t="shared" si="57"/>
        <v>0</v>
      </c>
      <c r="G89" s="65">
        <f>+G87*G88</f>
        <v>0</v>
      </c>
      <c r="H89" s="42" t="s">
        <v>49</v>
      </c>
      <c r="I89" s="43">
        <f t="shared" si="64"/>
        <v>0</v>
      </c>
      <c r="J89" s="43">
        <f t="shared" si="64"/>
        <v>0</v>
      </c>
      <c r="K89" s="43">
        <f t="shared" si="64"/>
        <v>0</v>
      </c>
      <c r="L89" s="43">
        <f>SUM(I89:K89)</f>
        <v>0</v>
      </c>
    </row>
    <row r="90" spans="1:12" ht="16.5" thickTop="1" thickBot="1" x14ac:dyDescent="0.3">
      <c r="A90" s="35" t="s">
        <v>6</v>
      </c>
      <c r="B90" s="57">
        <f>SUM(B86:B89)</f>
        <v>0</v>
      </c>
      <c r="C90" s="57">
        <f t="shared" ref="C90:F90" si="65">SUM(C86:C89)</f>
        <v>0</v>
      </c>
      <c r="D90" s="57">
        <f t="shared" si="65"/>
        <v>0</v>
      </c>
      <c r="E90" s="57">
        <f t="shared" si="65"/>
        <v>0</v>
      </c>
      <c r="F90" s="57">
        <f t="shared" si="65"/>
        <v>0</v>
      </c>
      <c r="G90" s="66"/>
      <c r="H90" s="35" t="s">
        <v>6</v>
      </c>
      <c r="I90" s="46">
        <f>SUM(I86:I89)</f>
        <v>78797</v>
      </c>
      <c r="J90" s="46">
        <f t="shared" ref="J90:L90" si="66">SUM(J86:J89)</f>
        <v>-3281</v>
      </c>
      <c r="K90" s="46">
        <f t="shared" si="66"/>
        <v>-3281</v>
      </c>
      <c r="L90" s="46">
        <f t="shared" si="66"/>
        <v>72235</v>
      </c>
    </row>
    <row r="91" spans="1:12" ht="15.75" thickTop="1" x14ac:dyDescent="0.25"/>
    <row r="93" spans="1:12" x14ac:dyDescent="0.25">
      <c r="F93" s="24" t="s">
        <v>75</v>
      </c>
    </row>
    <row r="98" spans="6:6" x14ac:dyDescent="0.25">
      <c r="F98" s="24"/>
    </row>
  </sheetData>
  <mergeCells count="37">
    <mergeCell ref="A1:L1"/>
    <mergeCell ref="B3:E3"/>
    <mergeCell ref="F3:F4"/>
    <mergeCell ref="G3:J3"/>
    <mergeCell ref="K3:K4"/>
    <mergeCell ref="L3:L4"/>
    <mergeCell ref="H60:L60"/>
    <mergeCell ref="B21:E21"/>
    <mergeCell ref="F21:F22"/>
    <mergeCell ref="G21:J21"/>
    <mergeCell ref="K21:K22"/>
    <mergeCell ref="L21:L22"/>
    <mergeCell ref="B39:E39"/>
    <mergeCell ref="F39:F40"/>
    <mergeCell ref="G39:J39"/>
    <mergeCell ref="K39:K40"/>
    <mergeCell ref="L39:L40"/>
    <mergeCell ref="B51:E51"/>
    <mergeCell ref="F51:F52"/>
    <mergeCell ref="G51:J51"/>
    <mergeCell ref="K51:K52"/>
    <mergeCell ref="L51:L52"/>
    <mergeCell ref="A85:F85"/>
    <mergeCell ref="H85:L85"/>
    <mergeCell ref="M61:M62"/>
    <mergeCell ref="N61:N62"/>
    <mergeCell ref="A64:G64"/>
    <mergeCell ref="A65:A66"/>
    <mergeCell ref="B65:B66"/>
    <mergeCell ref="C65:E65"/>
    <mergeCell ref="F65:F66"/>
    <mergeCell ref="G65:G66"/>
    <mergeCell ref="H67:L67"/>
    <mergeCell ref="A72:F72"/>
    <mergeCell ref="H73:L73"/>
    <mergeCell ref="A79:F79"/>
    <mergeCell ref="H79:L79"/>
  </mergeCells>
  <conditionalFormatting sqref="A90:B90 A89">
    <cfRule type="cellIs" dxfId="2" priority="1" operator="equal">
      <formula>"SUCCESS"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opLeftCell="F78" workbookViewId="0">
      <selection activeCell="L78" sqref="L1:L1048576"/>
    </sheetView>
  </sheetViews>
  <sheetFormatPr defaultRowHeight="15" x14ac:dyDescent="0.25"/>
  <cols>
    <col min="1" max="1" width="29.85546875" customWidth="1"/>
    <col min="2" max="2" width="14.85546875" customWidth="1"/>
    <col min="3" max="3" width="12.140625" customWidth="1"/>
    <col min="4" max="4" width="13.140625" customWidth="1"/>
    <col min="5" max="5" width="14" customWidth="1"/>
    <col min="6" max="6" width="14.28515625" customWidth="1"/>
    <col min="7" max="7" width="12.42578125" customWidth="1"/>
    <col min="8" max="8" width="12" customWidth="1"/>
    <col min="9" max="9" width="13.85546875" customWidth="1"/>
    <col min="10" max="11" width="14.28515625" customWidth="1"/>
    <col min="12" max="12" width="14.28515625" bestFit="1" customWidth="1"/>
    <col min="14" max="14" width="10.7109375" bestFit="1" customWidth="1"/>
  </cols>
  <sheetData>
    <row r="1" spans="1:12" ht="35.25" thickTop="1" thickBot="1" x14ac:dyDescent="0.3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9"/>
    </row>
    <row r="2" spans="1:12" s="7" customFormat="1" ht="16.5" thickTop="1" thickBot="1" x14ac:dyDescent="0.3">
      <c r="A2" s="1" t="s">
        <v>1</v>
      </c>
      <c r="B2" s="1"/>
      <c r="C2" s="1"/>
      <c r="D2" s="2" t="s">
        <v>70</v>
      </c>
      <c r="E2" s="1"/>
      <c r="F2" s="3"/>
      <c r="G2" s="3"/>
      <c r="H2" s="4" t="s">
        <v>2</v>
      </c>
      <c r="I2" s="5" t="s">
        <v>69</v>
      </c>
      <c r="J2" s="6" t="s">
        <v>3</v>
      </c>
      <c r="K2" s="5">
        <v>2018</v>
      </c>
      <c r="L2" s="3"/>
    </row>
    <row r="3" spans="1:12" ht="16.5" thickTop="1" thickBot="1" x14ac:dyDescent="0.3">
      <c r="A3" s="8" t="s">
        <v>4</v>
      </c>
      <c r="B3" s="94" t="s">
        <v>5</v>
      </c>
      <c r="C3" s="94"/>
      <c r="D3" s="94"/>
      <c r="E3" s="94"/>
      <c r="F3" s="95" t="s">
        <v>6</v>
      </c>
      <c r="G3" s="94" t="s">
        <v>7</v>
      </c>
      <c r="H3" s="94"/>
      <c r="I3" s="94"/>
      <c r="J3" s="94"/>
      <c r="K3" s="95" t="s">
        <v>6</v>
      </c>
      <c r="L3" s="95" t="s">
        <v>6</v>
      </c>
    </row>
    <row r="4" spans="1:12" ht="16.5" thickTop="1" thickBot="1" x14ac:dyDescent="0.3">
      <c r="A4" s="9" t="s">
        <v>8</v>
      </c>
      <c r="B4" s="9">
        <v>5</v>
      </c>
      <c r="C4" s="9">
        <v>12</v>
      </c>
      <c r="D4" s="9">
        <v>18</v>
      </c>
      <c r="E4" s="10">
        <v>28</v>
      </c>
      <c r="F4" s="96"/>
      <c r="G4" s="9">
        <v>5</v>
      </c>
      <c r="H4" s="9">
        <v>12</v>
      </c>
      <c r="I4" s="9">
        <v>18</v>
      </c>
      <c r="J4" s="10">
        <v>28</v>
      </c>
      <c r="K4" s="96"/>
      <c r="L4" s="96"/>
    </row>
    <row r="5" spans="1:12" ht="15.75" thickTop="1" x14ac:dyDescent="0.25">
      <c r="A5" s="11" t="s">
        <v>9</v>
      </c>
      <c r="B5" s="70">
        <v>0</v>
      </c>
      <c r="C5" s="13">
        <v>0</v>
      </c>
      <c r="D5" s="13">
        <v>0</v>
      </c>
      <c r="E5" s="13">
        <v>0</v>
      </c>
      <c r="F5" s="28">
        <f>SUM(B5:E5)</f>
        <v>0</v>
      </c>
      <c r="G5" s="70">
        <v>0</v>
      </c>
      <c r="H5" s="13"/>
      <c r="I5" s="13"/>
      <c r="J5" s="13">
        <v>0</v>
      </c>
      <c r="K5" s="14">
        <f>SUM(G5:J5)</f>
        <v>0</v>
      </c>
      <c r="L5" s="14" t="e">
        <f>+K5+F5+#REF!</f>
        <v>#REF!</v>
      </c>
    </row>
    <row r="6" spans="1:12" x14ac:dyDescent="0.25">
      <c r="A6" s="11" t="s">
        <v>10</v>
      </c>
      <c r="B6" s="12"/>
      <c r="C6" s="12"/>
      <c r="D6" s="12"/>
      <c r="E6" s="12"/>
      <c r="F6" s="28"/>
      <c r="G6" s="12"/>
      <c r="H6" s="12"/>
      <c r="I6" s="12"/>
      <c r="J6" s="12"/>
      <c r="K6" s="14">
        <f t="shared" ref="K6:K10" si="0">SUM(G6:J6)</f>
        <v>0</v>
      </c>
      <c r="L6" s="14" t="e">
        <f>+K6+F6+#REF!</f>
        <v>#REF!</v>
      </c>
    </row>
    <row r="7" spans="1:12" x14ac:dyDescent="0.25">
      <c r="A7" s="11" t="s">
        <v>11</v>
      </c>
      <c r="B7" s="12"/>
      <c r="C7" s="12"/>
      <c r="D7" s="12"/>
      <c r="E7" s="12"/>
      <c r="F7" s="28"/>
      <c r="G7" s="12"/>
      <c r="H7" s="12"/>
      <c r="I7" s="12"/>
      <c r="J7" s="12"/>
      <c r="K7" s="14">
        <f t="shared" si="0"/>
        <v>0</v>
      </c>
      <c r="L7" s="14" t="e">
        <f>+K7+F7+#REF!</f>
        <v>#REF!</v>
      </c>
    </row>
    <row r="8" spans="1:12" ht="15.75" thickBot="1" x14ac:dyDescent="0.3">
      <c r="A8" s="11" t="s">
        <v>12</v>
      </c>
      <c r="B8" s="12"/>
      <c r="C8" s="12"/>
      <c r="D8" s="12"/>
      <c r="E8" s="12"/>
      <c r="F8" s="28"/>
      <c r="G8" s="12"/>
      <c r="H8" s="12"/>
      <c r="I8" s="12"/>
      <c r="J8" s="12"/>
      <c r="K8" s="14">
        <f t="shared" si="0"/>
        <v>0</v>
      </c>
      <c r="L8" s="14" t="e">
        <f>+K8+F8+#REF!</f>
        <v>#REF!</v>
      </c>
    </row>
    <row r="9" spans="1:12" ht="17.25" thickTop="1" thickBot="1" x14ac:dyDescent="0.3">
      <c r="A9" s="15" t="s">
        <v>13</v>
      </c>
      <c r="B9" s="16">
        <f>SUM(B5:B8)</f>
        <v>0</v>
      </c>
      <c r="C9" s="17">
        <f t="shared" ref="C9:L9" si="1">SUM(C5:C8)</f>
        <v>0</v>
      </c>
      <c r="D9" s="17">
        <f t="shared" si="1"/>
        <v>0</v>
      </c>
      <c r="E9" s="17">
        <f t="shared" si="1"/>
        <v>0</v>
      </c>
      <c r="F9" s="17">
        <f t="shared" si="1"/>
        <v>0</v>
      </c>
      <c r="G9" s="17">
        <f t="shared" si="1"/>
        <v>0</v>
      </c>
      <c r="H9" s="17">
        <f t="shared" si="1"/>
        <v>0</v>
      </c>
      <c r="I9" s="17">
        <f t="shared" si="1"/>
        <v>0</v>
      </c>
      <c r="J9" s="17">
        <f t="shared" si="1"/>
        <v>0</v>
      </c>
      <c r="K9" s="17">
        <f t="shared" si="1"/>
        <v>0</v>
      </c>
      <c r="L9" s="17" t="e">
        <f t="shared" si="1"/>
        <v>#REF!</v>
      </c>
    </row>
    <row r="10" spans="1:12" ht="17.25" thickTop="1" thickBot="1" x14ac:dyDescent="0.3">
      <c r="A10" s="18" t="s">
        <v>14</v>
      </c>
      <c r="B10" s="14">
        <f>+B9/100*B4</f>
        <v>0</v>
      </c>
      <c r="C10" s="14">
        <f t="shared" ref="C10:J10" si="2">+C9/100*C4</f>
        <v>0</v>
      </c>
      <c r="D10" s="14">
        <f t="shared" si="2"/>
        <v>0</v>
      </c>
      <c r="E10" s="14">
        <f t="shared" si="2"/>
        <v>0</v>
      </c>
      <c r="F10" s="19">
        <f>SUM(B10:E10)</f>
        <v>0</v>
      </c>
      <c r="G10" s="14">
        <f t="shared" si="2"/>
        <v>0</v>
      </c>
      <c r="H10" s="14">
        <f t="shared" si="2"/>
        <v>0</v>
      </c>
      <c r="I10" s="14">
        <f t="shared" si="2"/>
        <v>0</v>
      </c>
      <c r="J10" s="14">
        <f t="shared" si="2"/>
        <v>0</v>
      </c>
      <c r="K10" s="14">
        <f t="shared" si="0"/>
        <v>0</v>
      </c>
      <c r="L10" s="14">
        <f>+K10+F10</f>
        <v>0</v>
      </c>
    </row>
    <row r="11" spans="1:12" ht="16.5" thickTop="1" thickBot="1" x14ac:dyDescent="0.3">
      <c r="A11" s="15" t="s">
        <v>15</v>
      </c>
      <c r="B11" s="20">
        <f>+B10+B9</f>
        <v>0</v>
      </c>
      <c r="C11" s="20">
        <f t="shared" ref="C11:L11" si="3">+C10+C9</f>
        <v>0</v>
      </c>
      <c r="D11" s="20">
        <f t="shared" si="3"/>
        <v>0</v>
      </c>
      <c r="E11" s="20">
        <f t="shared" si="3"/>
        <v>0</v>
      </c>
      <c r="F11" s="20">
        <f t="shared" si="3"/>
        <v>0</v>
      </c>
      <c r="G11" s="20">
        <f t="shared" si="3"/>
        <v>0</v>
      </c>
      <c r="H11" s="20">
        <f t="shared" si="3"/>
        <v>0</v>
      </c>
      <c r="I11" s="20">
        <f t="shared" si="3"/>
        <v>0</v>
      </c>
      <c r="J11" s="20">
        <f t="shared" si="3"/>
        <v>0</v>
      </c>
      <c r="K11" s="20">
        <f t="shared" si="3"/>
        <v>0</v>
      </c>
      <c r="L11" s="20" t="e">
        <f t="shared" si="3"/>
        <v>#REF!</v>
      </c>
    </row>
    <row r="12" spans="1:12" ht="16.5" thickTop="1" x14ac:dyDescent="0.25">
      <c r="A12" s="11" t="s">
        <v>16</v>
      </c>
      <c r="B12" s="12">
        <v>0</v>
      </c>
      <c r="C12" s="12">
        <v>0</v>
      </c>
      <c r="D12" s="13">
        <v>0</v>
      </c>
      <c r="E12" s="13"/>
      <c r="F12" s="67">
        <f t="shared" ref="F12:F17" si="4">SUM(B12:E12)</f>
        <v>0</v>
      </c>
      <c r="G12" s="12">
        <v>0</v>
      </c>
      <c r="H12" s="12">
        <v>0</v>
      </c>
      <c r="I12" s="13">
        <v>0</v>
      </c>
      <c r="J12" s="13">
        <v>0</v>
      </c>
      <c r="K12" s="14">
        <f>SUM(G12:J12)</f>
        <v>0</v>
      </c>
      <c r="L12" s="14">
        <f t="shared" ref="L12:L20" si="5">+K12+F12</f>
        <v>0</v>
      </c>
    </row>
    <row r="13" spans="1:12" ht="16.5" thickBot="1" x14ac:dyDescent="0.3">
      <c r="A13" s="18" t="s">
        <v>14</v>
      </c>
      <c r="B13" s="14">
        <f>+B12/100*B4</f>
        <v>0</v>
      </c>
      <c r="C13" s="14">
        <f>+C12/100*C4</f>
        <v>0</v>
      </c>
      <c r="D13" s="14">
        <f>+D12/100*D4</f>
        <v>0</v>
      </c>
      <c r="E13" s="14">
        <f>+E12/100*E4</f>
        <v>0</v>
      </c>
      <c r="F13" s="67">
        <f t="shared" si="4"/>
        <v>0</v>
      </c>
      <c r="G13" s="14">
        <f>+G12/100*G4</f>
        <v>0</v>
      </c>
      <c r="H13" s="14">
        <f>+H12/100*H4</f>
        <v>0</v>
      </c>
      <c r="I13" s="14">
        <f>+I12/100*I4</f>
        <v>0</v>
      </c>
      <c r="J13" s="14">
        <f>+J12/100*J4</f>
        <v>0</v>
      </c>
      <c r="K13" s="14">
        <f>SUM(G13:J13)</f>
        <v>0</v>
      </c>
      <c r="L13" s="14">
        <f t="shared" si="5"/>
        <v>0</v>
      </c>
    </row>
    <row r="14" spans="1:12" ht="17.25" thickTop="1" thickBot="1" x14ac:dyDescent="0.3">
      <c r="A14" s="21" t="s">
        <v>15</v>
      </c>
      <c r="B14" s="17">
        <f>SUM(B12:B13)</f>
        <v>0</v>
      </c>
      <c r="C14" s="17">
        <f t="shared" ref="C14:K14" si="6">SUM(C12:C13)</f>
        <v>0</v>
      </c>
      <c r="D14" s="17">
        <f t="shared" si="6"/>
        <v>0</v>
      </c>
      <c r="E14" s="17">
        <f t="shared" si="6"/>
        <v>0</v>
      </c>
      <c r="F14" s="68">
        <f t="shared" si="4"/>
        <v>0</v>
      </c>
      <c r="G14" s="17">
        <f t="shared" si="6"/>
        <v>0</v>
      </c>
      <c r="H14" s="17">
        <f t="shared" si="6"/>
        <v>0</v>
      </c>
      <c r="I14" s="17">
        <f t="shared" si="6"/>
        <v>0</v>
      </c>
      <c r="J14" s="17">
        <f t="shared" si="6"/>
        <v>0</v>
      </c>
      <c r="K14" s="17">
        <f t="shared" si="6"/>
        <v>0</v>
      </c>
      <c r="L14" s="16">
        <f t="shared" si="5"/>
        <v>0</v>
      </c>
    </row>
    <row r="15" spans="1:12" ht="17.25" thickTop="1" thickBot="1" x14ac:dyDescent="0.3">
      <c r="A15" s="11" t="s">
        <v>17</v>
      </c>
      <c r="B15" s="12">
        <v>0</v>
      </c>
      <c r="C15" s="12">
        <v>0</v>
      </c>
      <c r="D15" s="69">
        <v>0</v>
      </c>
      <c r="E15" s="69">
        <v>325.70999999999998</v>
      </c>
      <c r="F15" s="67">
        <f t="shared" si="4"/>
        <v>325.70999999999998</v>
      </c>
      <c r="G15" s="12">
        <v>0</v>
      </c>
      <c r="H15" s="12">
        <v>0</v>
      </c>
      <c r="I15" s="13">
        <v>0</v>
      </c>
      <c r="J15" s="69">
        <v>0</v>
      </c>
      <c r="K15" s="14">
        <f>SUM(G15:J15)</f>
        <v>0</v>
      </c>
      <c r="L15" s="14">
        <f t="shared" si="5"/>
        <v>325.70999999999998</v>
      </c>
    </row>
    <row r="16" spans="1:12" ht="17.25" thickTop="1" thickBot="1" x14ac:dyDescent="0.3">
      <c r="A16" s="18" t="s">
        <v>14</v>
      </c>
      <c r="B16" s="14">
        <f>+B15/100*B4</f>
        <v>0</v>
      </c>
      <c r="C16" s="14">
        <f t="shared" ref="C16:E16" si="7">+C15/100*C4</f>
        <v>0</v>
      </c>
      <c r="D16" s="14">
        <f t="shared" si="7"/>
        <v>0</v>
      </c>
      <c r="E16" s="75">
        <f t="shared" si="7"/>
        <v>91.198799999999991</v>
      </c>
      <c r="F16" s="67">
        <f t="shared" si="4"/>
        <v>91.198799999999991</v>
      </c>
      <c r="G16" s="14">
        <f>+G15/100*G4</f>
        <v>0</v>
      </c>
      <c r="H16" s="14">
        <f>+H15/100*H4</f>
        <v>0</v>
      </c>
      <c r="I16" s="14">
        <f>+I15/100*I4</f>
        <v>0</v>
      </c>
      <c r="J16" s="14">
        <f>+J15/100*J4</f>
        <v>0</v>
      </c>
      <c r="K16" s="14">
        <f>SUM(G16:J16)</f>
        <v>0</v>
      </c>
      <c r="L16" s="14">
        <f t="shared" si="5"/>
        <v>91.198799999999991</v>
      </c>
    </row>
    <row r="17" spans="1:14" ht="17.25" thickTop="1" thickBot="1" x14ac:dyDescent="0.3">
      <c r="A17" s="21" t="s">
        <v>15</v>
      </c>
      <c r="B17" s="17">
        <f>SUM(B15:B16)</f>
        <v>0</v>
      </c>
      <c r="C17" s="17">
        <f t="shared" ref="C17:K17" si="8">SUM(C15:C16)</f>
        <v>0</v>
      </c>
      <c r="D17" s="17">
        <f t="shared" si="8"/>
        <v>0</v>
      </c>
      <c r="E17" s="17">
        <f t="shared" si="8"/>
        <v>416.90879999999999</v>
      </c>
      <c r="F17" s="68">
        <f t="shared" si="4"/>
        <v>416.90879999999999</v>
      </c>
      <c r="G17" s="17">
        <f t="shared" si="8"/>
        <v>0</v>
      </c>
      <c r="H17" s="17">
        <f t="shared" si="8"/>
        <v>0</v>
      </c>
      <c r="I17" s="17">
        <f t="shared" si="8"/>
        <v>0</v>
      </c>
      <c r="J17" s="17">
        <f t="shared" si="8"/>
        <v>0</v>
      </c>
      <c r="K17" s="17">
        <f t="shared" si="8"/>
        <v>0</v>
      </c>
      <c r="L17" s="16">
        <f t="shared" si="5"/>
        <v>416.90879999999999</v>
      </c>
    </row>
    <row r="18" spans="1:14" ht="16.5" thickTop="1" thickBot="1" x14ac:dyDescent="0.3">
      <c r="A18" s="15" t="s">
        <v>13</v>
      </c>
      <c r="B18" s="20">
        <f>+B9+B12-B15</f>
        <v>0</v>
      </c>
      <c r="C18" s="20">
        <f t="shared" ref="C18:J19" si="9">+C9+C12-C15</f>
        <v>0</v>
      </c>
      <c r="D18" s="20">
        <f t="shared" si="9"/>
        <v>0</v>
      </c>
      <c r="E18" s="20">
        <f t="shared" si="9"/>
        <v>-325.70999999999998</v>
      </c>
      <c r="F18" s="20">
        <f>SUM(B18:E18)</f>
        <v>-325.70999999999998</v>
      </c>
      <c r="G18" s="20">
        <f t="shared" si="9"/>
        <v>0</v>
      </c>
      <c r="H18" s="20">
        <f t="shared" si="9"/>
        <v>0</v>
      </c>
      <c r="I18" s="20">
        <f t="shared" si="9"/>
        <v>0</v>
      </c>
      <c r="J18" s="20">
        <f t="shared" si="9"/>
        <v>0</v>
      </c>
      <c r="K18" s="20">
        <f>SUM(G18:J18)</f>
        <v>0</v>
      </c>
      <c r="L18" s="20">
        <f t="shared" si="5"/>
        <v>-325.70999999999998</v>
      </c>
    </row>
    <row r="19" spans="1:14" ht="16.5" thickTop="1" thickBot="1" x14ac:dyDescent="0.3">
      <c r="A19" s="15" t="s">
        <v>18</v>
      </c>
      <c r="B19" s="20">
        <f>+B10+B13-B16</f>
        <v>0</v>
      </c>
      <c r="C19" s="20">
        <f t="shared" si="9"/>
        <v>0</v>
      </c>
      <c r="D19" s="20">
        <f t="shared" si="9"/>
        <v>0</v>
      </c>
      <c r="E19" s="20">
        <f t="shared" si="9"/>
        <v>-91.198799999999991</v>
      </c>
      <c r="F19" s="20">
        <f t="shared" ref="F19:F20" si="10">SUM(B19:E19)</f>
        <v>-91.198799999999991</v>
      </c>
      <c r="G19" s="20">
        <f t="shared" si="9"/>
        <v>0</v>
      </c>
      <c r="H19" s="20">
        <f t="shared" si="9"/>
        <v>0</v>
      </c>
      <c r="I19" s="20">
        <f t="shared" si="9"/>
        <v>0</v>
      </c>
      <c r="J19" s="20">
        <f t="shared" si="9"/>
        <v>0</v>
      </c>
      <c r="K19" s="20">
        <f t="shared" ref="K19:K20" si="11">SUM(G19:J19)</f>
        <v>0</v>
      </c>
      <c r="L19" s="20">
        <f t="shared" si="5"/>
        <v>-91.198799999999991</v>
      </c>
    </row>
    <row r="20" spans="1:14" ht="16.5" thickTop="1" thickBot="1" x14ac:dyDescent="0.3">
      <c r="A20" s="15" t="s">
        <v>6</v>
      </c>
      <c r="B20" s="20">
        <f>+B19+B18</f>
        <v>0</v>
      </c>
      <c r="C20" s="20">
        <f t="shared" ref="C20:J20" si="12">+C19+C18</f>
        <v>0</v>
      </c>
      <c r="D20" s="20">
        <f t="shared" si="12"/>
        <v>0</v>
      </c>
      <c r="E20" s="20">
        <f t="shared" si="12"/>
        <v>-416.90879999999999</v>
      </c>
      <c r="F20" s="20">
        <f t="shared" si="10"/>
        <v>-416.90879999999999</v>
      </c>
      <c r="G20" s="20">
        <f t="shared" si="12"/>
        <v>0</v>
      </c>
      <c r="H20" s="20">
        <f t="shared" si="12"/>
        <v>0</v>
      </c>
      <c r="I20" s="20">
        <f t="shared" si="12"/>
        <v>0</v>
      </c>
      <c r="J20" s="20">
        <f t="shared" si="12"/>
        <v>0</v>
      </c>
      <c r="K20" s="20">
        <f t="shared" si="11"/>
        <v>0</v>
      </c>
      <c r="L20" s="20">
        <f t="shared" si="5"/>
        <v>-416.90879999999999</v>
      </c>
    </row>
    <row r="21" spans="1:14" ht="16.5" customHeight="1" thickTop="1" thickBot="1" x14ac:dyDescent="0.3">
      <c r="A21" s="8" t="s">
        <v>4</v>
      </c>
      <c r="B21" s="94" t="s">
        <v>5</v>
      </c>
      <c r="C21" s="94"/>
      <c r="D21" s="94"/>
      <c r="E21" s="94"/>
      <c r="F21" s="95" t="s">
        <v>6</v>
      </c>
      <c r="G21" s="94" t="s">
        <v>7</v>
      </c>
      <c r="H21" s="94"/>
      <c r="I21" s="94"/>
      <c r="J21" s="94"/>
      <c r="K21" s="95" t="s">
        <v>6</v>
      </c>
      <c r="L21" s="95" t="s">
        <v>6</v>
      </c>
    </row>
    <row r="22" spans="1:14" ht="16.5" thickTop="1" thickBot="1" x14ac:dyDescent="0.3">
      <c r="A22" s="9" t="s">
        <v>8</v>
      </c>
      <c r="B22" s="9">
        <v>5</v>
      </c>
      <c r="C22" s="9">
        <v>12</v>
      </c>
      <c r="D22" s="9">
        <v>18</v>
      </c>
      <c r="E22" s="10">
        <v>28</v>
      </c>
      <c r="F22" s="96"/>
      <c r="G22" s="9">
        <v>5</v>
      </c>
      <c r="H22" s="9">
        <v>12</v>
      </c>
      <c r="I22" s="9">
        <v>18</v>
      </c>
      <c r="J22" s="10">
        <v>28</v>
      </c>
      <c r="K22" s="96"/>
      <c r="L22" s="96"/>
    </row>
    <row r="23" spans="1:14" ht="15.75" thickTop="1" x14ac:dyDescent="0.25">
      <c r="A23" s="11" t="s">
        <v>19</v>
      </c>
      <c r="B23" s="70"/>
      <c r="C23" s="13"/>
      <c r="D23" s="13"/>
      <c r="E23" s="13">
        <v>0</v>
      </c>
      <c r="F23" s="14">
        <f>SUM(B23:E23)</f>
        <v>0</v>
      </c>
      <c r="G23" s="70"/>
      <c r="H23" s="13"/>
      <c r="I23" s="13"/>
      <c r="J23" s="13"/>
      <c r="K23" s="14">
        <f>SUM(G23:J23)</f>
        <v>0</v>
      </c>
      <c r="L23" s="14" t="e">
        <f>+K23+F23+#REF!</f>
        <v>#REF!</v>
      </c>
    </row>
    <row r="24" spans="1:14" x14ac:dyDescent="0.25">
      <c r="A24" s="11" t="s">
        <v>10</v>
      </c>
      <c r="B24" s="12"/>
      <c r="C24" s="13"/>
      <c r="D24" s="12"/>
      <c r="E24" s="12"/>
      <c r="F24" s="14">
        <f t="shared" ref="F24:F28" si="13">SUM(B24:E24)</f>
        <v>0</v>
      </c>
      <c r="G24" s="12"/>
      <c r="H24" s="13"/>
      <c r="I24" s="12"/>
      <c r="J24" s="12"/>
      <c r="K24" s="14">
        <f t="shared" ref="K24:K28" si="14">SUM(G24:J24)</f>
        <v>0</v>
      </c>
      <c r="L24" s="14" t="e">
        <f>+K24+F24+#REF!</f>
        <v>#REF!</v>
      </c>
    </row>
    <row r="25" spans="1:14" x14ac:dyDescent="0.25">
      <c r="A25" s="11" t="s">
        <v>20</v>
      </c>
      <c r="B25" s="12"/>
      <c r="C25" s="12"/>
      <c r="D25" s="13"/>
      <c r="E25" s="12"/>
      <c r="F25" s="14">
        <f t="shared" si="13"/>
        <v>0</v>
      </c>
      <c r="G25" s="12"/>
      <c r="H25" s="12"/>
      <c r="I25" s="12"/>
      <c r="J25" s="12"/>
      <c r="K25" s="14">
        <f t="shared" si="14"/>
        <v>0</v>
      </c>
      <c r="L25" s="14" t="e">
        <f>+K25+F25+#REF!</f>
        <v>#REF!</v>
      </c>
    </row>
    <row r="26" spans="1:14" x14ac:dyDescent="0.25">
      <c r="A26" s="11" t="s">
        <v>21</v>
      </c>
      <c r="B26" s="12"/>
      <c r="C26" s="12"/>
      <c r="D26" s="12"/>
      <c r="E26" s="12"/>
      <c r="F26" s="14">
        <f t="shared" si="13"/>
        <v>0</v>
      </c>
      <c r="G26" s="12"/>
      <c r="H26" s="12"/>
      <c r="I26" s="12"/>
      <c r="J26" s="12"/>
      <c r="K26" s="14">
        <f t="shared" si="14"/>
        <v>0</v>
      </c>
      <c r="L26" s="14" t="e">
        <f>+K26+F26+#REF!</f>
        <v>#REF!</v>
      </c>
    </row>
    <row r="27" spans="1:14" x14ac:dyDescent="0.25">
      <c r="A27" s="11" t="s">
        <v>11</v>
      </c>
      <c r="B27" s="12"/>
      <c r="C27" s="12"/>
      <c r="D27" s="12"/>
      <c r="E27" s="12"/>
      <c r="F27" s="14">
        <f t="shared" si="13"/>
        <v>0</v>
      </c>
      <c r="G27" s="12"/>
      <c r="H27" s="12"/>
      <c r="I27" s="12"/>
      <c r="J27" s="12"/>
      <c r="K27" s="14">
        <f t="shared" si="14"/>
        <v>0</v>
      </c>
      <c r="L27" s="14" t="e">
        <f>+K27+F27+#REF!</f>
        <v>#REF!</v>
      </c>
      <c r="M27" s="25" t="s">
        <v>74</v>
      </c>
    </row>
    <row r="28" spans="1:14" ht="15.75" thickBot="1" x14ac:dyDescent="0.3">
      <c r="A28" s="11" t="s">
        <v>12</v>
      </c>
      <c r="B28" s="12"/>
      <c r="C28" s="12"/>
      <c r="D28" s="12"/>
      <c r="E28" s="12"/>
      <c r="F28" s="14">
        <f t="shared" si="13"/>
        <v>0</v>
      </c>
      <c r="G28" s="12"/>
      <c r="H28" s="12"/>
      <c r="I28" s="12"/>
      <c r="J28" s="12"/>
      <c r="K28" s="14">
        <f t="shared" si="14"/>
        <v>0</v>
      </c>
      <c r="L28" s="14" t="e">
        <f>+K28+F28+#REF!</f>
        <v>#REF!</v>
      </c>
      <c r="M28" s="77"/>
      <c r="N28" s="76"/>
    </row>
    <row r="29" spans="1:14" ht="16.5" thickTop="1" thickBot="1" x14ac:dyDescent="0.3">
      <c r="A29" s="15" t="s">
        <v>22</v>
      </c>
      <c r="B29" s="22">
        <f>SUM(B23:B28)</f>
        <v>0</v>
      </c>
      <c r="C29" s="22">
        <f t="shared" ref="C29:L29" si="15">SUM(C23:C28)</f>
        <v>0</v>
      </c>
      <c r="D29" s="22">
        <f t="shared" si="15"/>
        <v>0</v>
      </c>
      <c r="E29" s="22">
        <f t="shared" si="15"/>
        <v>0</v>
      </c>
      <c r="F29" s="22">
        <f t="shared" si="15"/>
        <v>0</v>
      </c>
      <c r="G29" s="22">
        <f t="shared" si="15"/>
        <v>0</v>
      </c>
      <c r="H29" s="22">
        <f t="shared" si="15"/>
        <v>0</v>
      </c>
      <c r="I29" s="22">
        <f t="shared" si="15"/>
        <v>0</v>
      </c>
      <c r="J29" s="22">
        <f t="shared" si="15"/>
        <v>0</v>
      </c>
      <c r="K29" s="22">
        <f t="shared" si="15"/>
        <v>0</v>
      </c>
      <c r="L29" s="22" t="e">
        <f t="shared" si="15"/>
        <v>#REF!</v>
      </c>
      <c r="M29" s="78"/>
    </row>
    <row r="30" spans="1:14" ht="16.5" thickTop="1" thickBot="1" x14ac:dyDescent="0.3">
      <c r="A30" s="18" t="s">
        <v>14</v>
      </c>
      <c r="B30" s="14">
        <f>+B29/100*B22</f>
        <v>0</v>
      </c>
      <c r="C30" s="14">
        <f t="shared" ref="C30:J30" si="16">+C29/100*C22</f>
        <v>0</v>
      </c>
      <c r="D30" s="14">
        <f t="shared" si="16"/>
        <v>0</v>
      </c>
      <c r="E30" s="14">
        <f t="shared" si="16"/>
        <v>0</v>
      </c>
      <c r="F30" s="14">
        <f>SUM(B30:E30)</f>
        <v>0</v>
      </c>
      <c r="G30" s="14">
        <f t="shared" si="16"/>
        <v>0</v>
      </c>
      <c r="H30" s="14">
        <f t="shared" si="16"/>
        <v>0</v>
      </c>
      <c r="I30" s="14">
        <f t="shared" si="16"/>
        <v>0</v>
      </c>
      <c r="J30" s="14">
        <f t="shared" si="16"/>
        <v>0</v>
      </c>
      <c r="K30" s="14">
        <f>SUM(G30:J30)</f>
        <v>0</v>
      </c>
      <c r="L30" s="14">
        <f>+K30+F30</f>
        <v>0</v>
      </c>
    </row>
    <row r="31" spans="1:14" ht="16.5" thickTop="1" thickBot="1" x14ac:dyDescent="0.3">
      <c r="A31" s="15" t="s">
        <v>23</v>
      </c>
      <c r="B31" s="23">
        <f>+B30+B29</f>
        <v>0</v>
      </c>
      <c r="C31" s="23">
        <f t="shared" ref="C31:K31" si="17">+C30+C29</f>
        <v>0</v>
      </c>
      <c r="D31" s="23">
        <f t="shared" si="17"/>
        <v>0</v>
      </c>
      <c r="E31" s="23">
        <f t="shared" si="17"/>
        <v>0</v>
      </c>
      <c r="F31" s="23">
        <f t="shared" si="17"/>
        <v>0</v>
      </c>
      <c r="G31" s="23">
        <f t="shared" si="17"/>
        <v>0</v>
      </c>
      <c r="H31" s="23">
        <f t="shared" si="17"/>
        <v>0</v>
      </c>
      <c r="I31" s="23">
        <f t="shared" si="17"/>
        <v>0</v>
      </c>
      <c r="J31" s="23">
        <f t="shared" si="17"/>
        <v>0</v>
      </c>
      <c r="K31" s="23">
        <f t="shared" si="17"/>
        <v>0</v>
      </c>
      <c r="L31" s="23" t="e">
        <f>+K31+F31+#REF!</f>
        <v>#REF!</v>
      </c>
      <c r="N31" s="24"/>
    </row>
    <row r="32" spans="1:14" ht="15.75" thickTop="1" x14ac:dyDescent="0.25">
      <c r="A32" s="11" t="s">
        <v>16</v>
      </c>
      <c r="B32" s="12">
        <v>0</v>
      </c>
      <c r="C32" s="12">
        <v>0</v>
      </c>
      <c r="D32" s="13">
        <v>0</v>
      </c>
      <c r="E32" s="12">
        <v>0</v>
      </c>
      <c r="F32" s="12">
        <f>SUM(B32:E32)</f>
        <v>0</v>
      </c>
      <c r="G32" s="12">
        <v>0</v>
      </c>
      <c r="H32" s="12">
        <v>0</v>
      </c>
      <c r="I32" s="13">
        <v>0</v>
      </c>
      <c r="J32" s="13">
        <v>0</v>
      </c>
      <c r="K32" s="14">
        <f>SUM(G32:J32)</f>
        <v>0</v>
      </c>
      <c r="L32" s="14">
        <f>+K32+F32</f>
        <v>0</v>
      </c>
    </row>
    <row r="33" spans="1:14" ht="15.75" thickBot="1" x14ac:dyDescent="0.3">
      <c r="A33" s="18" t="s">
        <v>14</v>
      </c>
      <c r="B33" s="14">
        <f>+B32/100*B22</f>
        <v>0</v>
      </c>
      <c r="C33" s="14">
        <f t="shared" ref="C33:E33" si="18">+C32/100*C22</f>
        <v>0</v>
      </c>
      <c r="D33" s="14">
        <f t="shared" si="18"/>
        <v>0</v>
      </c>
      <c r="E33" s="14">
        <f t="shared" si="18"/>
        <v>0</v>
      </c>
      <c r="F33" s="28">
        <f>SUM(B33:E33)</f>
        <v>0</v>
      </c>
      <c r="G33" s="14">
        <f t="shared" ref="G33:J33" si="19">+G32/100*G22</f>
        <v>0</v>
      </c>
      <c r="H33" s="14">
        <f t="shared" si="19"/>
        <v>0</v>
      </c>
      <c r="I33" s="14">
        <f t="shared" si="19"/>
        <v>0</v>
      </c>
      <c r="J33" s="14">
        <f t="shared" si="19"/>
        <v>0</v>
      </c>
      <c r="K33" s="14">
        <f>SUM(G33:J33)</f>
        <v>0</v>
      </c>
      <c r="L33" s="14">
        <f>+K33+F33</f>
        <v>0</v>
      </c>
      <c r="N33" s="24"/>
    </row>
    <row r="34" spans="1:14" ht="16.5" thickTop="1" thickBot="1" x14ac:dyDescent="0.3">
      <c r="A34" s="15" t="s">
        <v>22</v>
      </c>
      <c r="B34" s="16">
        <f>+B32+B33</f>
        <v>0</v>
      </c>
      <c r="C34" s="16">
        <f t="shared" ref="C34:L34" si="20">+C32+C33</f>
        <v>0</v>
      </c>
      <c r="D34" s="16">
        <f t="shared" si="20"/>
        <v>0</v>
      </c>
      <c r="E34" s="16">
        <f t="shared" si="20"/>
        <v>0</v>
      </c>
      <c r="F34" s="16">
        <f t="shared" si="20"/>
        <v>0</v>
      </c>
      <c r="G34" s="16">
        <f t="shared" si="20"/>
        <v>0</v>
      </c>
      <c r="H34" s="16">
        <f t="shared" si="20"/>
        <v>0</v>
      </c>
      <c r="I34" s="16">
        <f t="shared" si="20"/>
        <v>0</v>
      </c>
      <c r="J34" s="16">
        <f t="shared" si="20"/>
        <v>0</v>
      </c>
      <c r="K34" s="16">
        <f t="shared" si="20"/>
        <v>0</v>
      </c>
      <c r="L34" s="16">
        <f t="shared" si="20"/>
        <v>0</v>
      </c>
    </row>
    <row r="35" spans="1:14" ht="15.75" thickTop="1" x14ac:dyDescent="0.25">
      <c r="A35" s="11" t="s">
        <v>17</v>
      </c>
      <c r="B35" s="12">
        <v>0</v>
      </c>
      <c r="C35" s="12">
        <v>0</v>
      </c>
      <c r="D35" s="13">
        <v>0</v>
      </c>
      <c r="E35" s="12">
        <v>0</v>
      </c>
      <c r="F35" s="12">
        <f>SUM(B35:E35)</f>
        <v>0</v>
      </c>
      <c r="G35" s="12">
        <v>0</v>
      </c>
      <c r="H35" s="12">
        <v>0</v>
      </c>
      <c r="I35" s="13">
        <v>0</v>
      </c>
      <c r="J35" s="13">
        <v>0</v>
      </c>
      <c r="K35" s="14">
        <f>SUM(G35:J35)</f>
        <v>0</v>
      </c>
      <c r="L35" s="14">
        <f>+K35+F35</f>
        <v>0</v>
      </c>
    </row>
    <row r="36" spans="1:14" ht="15.75" thickBot="1" x14ac:dyDescent="0.3">
      <c r="A36" s="18" t="s">
        <v>14</v>
      </c>
      <c r="B36" s="14">
        <f>+B35/100*B22</f>
        <v>0</v>
      </c>
      <c r="C36" s="14">
        <f t="shared" ref="C36:E36" si="21">+C35/100*C22</f>
        <v>0</v>
      </c>
      <c r="D36" s="14">
        <f t="shared" si="21"/>
        <v>0</v>
      </c>
      <c r="E36" s="14">
        <f t="shared" si="21"/>
        <v>0</v>
      </c>
      <c r="F36" s="14"/>
      <c r="G36" s="14">
        <f t="shared" ref="G36:J36" si="22">+G35/100*G22</f>
        <v>0</v>
      </c>
      <c r="H36" s="14">
        <f t="shared" si="22"/>
        <v>0</v>
      </c>
      <c r="I36" s="14">
        <f t="shared" si="22"/>
        <v>0</v>
      </c>
      <c r="J36" s="14">
        <f t="shared" si="22"/>
        <v>0</v>
      </c>
      <c r="K36" s="14">
        <f>SUM(G36:J36)</f>
        <v>0</v>
      </c>
      <c r="L36" s="14">
        <f>+K36+F36</f>
        <v>0</v>
      </c>
    </row>
    <row r="37" spans="1:14" ht="16.5" thickTop="1" thickBot="1" x14ac:dyDescent="0.3">
      <c r="A37" s="21" t="s">
        <v>22</v>
      </c>
      <c r="B37" s="16">
        <f>+B35+B36</f>
        <v>0</v>
      </c>
      <c r="C37" s="16">
        <f t="shared" ref="C37:L37" si="23">+C35+C36</f>
        <v>0</v>
      </c>
      <c r="D37" s="16">
        <f t="shared" si="23"/>
        <v>0</v>
      </c>
      <c r="E37" s="16">
        <f t="shared" si="23"/>
        <v>0</v>
      </c>
      <c r="F37" s="16">
        <f t="shared" si="23"/>
        <v>0</v>
      </c>
      <c r="G37" s="16">
        <f t="shared" si="23"/>
        <v>0</v>
      </c>
      <c r="H37" s="16">
        <f t="shared" si="23"/>
        <v>0</v>
      </c>
      <c r="I37" s="16">
        <f t="shared" si="23"/>
        <v>0</v>
      </c>
      <c r="J37" s="16">
        <f t="shared" si="23"/>
        <v>0</v>
      </c>
      <c r="K37" s="16">
        <f t="shared" si="23"/>
        <v>0</v>
      </c>
      <c r="L37" s="16">
        <f t="shared" si="23"/>
        <v>0</v>
      </c>
    </row>
    <row r="38" spans="1:14" ht="16.5" thickTop="1" thickBot="1" x14ac:dyDescent="0.3">
      <c r="A38" s="26" t="s">
        <v>22</v>
      </c>
      <c r="B38" s="27">
        <f>+B31+B34-B37</f>
        <v>0</v>
      </c>
      <c r="C38" s="27">
        <f t="shared" ref="C38:L38" si="24">+C31+C34-C37</f>
        <v>0</v>
      </c>
      <c r="D38" s="27">
        <f t="shared" si="24"/>
        <v>0</v>
      </c>
      <c r="E38" s="27">
        <f t="shared" si="24"/>
        <v>0</v>
      </c>
      <c r="F38" s="27">
        <f t="shared" si="24"/>
        <v>0</v>
      </c>
      <c r="G38" s="27">
        <f t="shared" si="24"/>
        <v>0</v>
      </c>
      <c r="H38" s="27">
        <f t="shared" si="24"/>
        <v>0</v>
      </c>
      <c r="I38" s="27">
        <f t="shared" si="24"/>
        <v>0</v>
      </c>
      <c r="J38" s="27">
        <f t="shared" si="24"/>
        <v>0</v>
      </c>
      <c r="K38" s="27">
        <f t="shared" si="24"/>
        <v>0</v>
      </c>
      <c r="L38" s="27" t="e">
        <f t="shared" si="24"/>
        <v>#REF!</v>
      </c>
    </row>
    <row r="39" spans="1:14" ht="16.5" customHeight="1" thickTop="1" thickBot="1" x14ac:dyDescent="0.3">
      <c r="A39" s="8" t="s">
        <v>4</v>
      </c>
      <c r="B39" s="94" t="s">
        <v>5</v>
      </c>
      <c r="C39" s="94"/>
      <c r="D39" s="94"/>
      <c r="E39" s="94"/>
      <c r="F39" s="95" t="s">
        <v>6</v>
      </c>
      <c r="G39" s="94" t="s">
        <v>7</v>
      </c>
      <c r="H39" s="94"/>
      <c r="I39" s="94"/>
      <c r="J39" s="94"/>
      <c r="K39" s="95" t="s">
        <v>6</v>
      </c>
      <c r="L39" s="95" t="s">
        <v>6</v>
      </c>
    </row>
    <row r="40" spans="1:14" ht="16.5" thickTop="1" thickBot="1" x14ac:dyDescent="0.3">
      <c r="A40" s="9" t="s">
        <v>8</v>
      </c>
      <c r="B40" s="9">
        <v>5</v>
      </c>
      <c r="C40" s="9">
        <v>12</v>
      </c>
      <c r="D40" s="9">
        <v>18</v>
      </c>
      <c r="E40" s="10">
        <v>28</v>
      </c>
      <c r="F40" s="96"/>
      <c r="G40" s="9">
        <v>5</v>
      </c>
      <c r="H40" s="9">
        <v>12</v>
      </c>
      <c r="I40" s="9">
        <v>18</v>
      </c>
      <c r="J40" s="10">
        <v>28</v>
      </c>
      <c r="K40" s="96"/>
      <c r="L40" s="96"/>
    </row>
    <row r="41" spans="1:14" ht="15.75" thickTop="1" x14ac:dyDescent="0.25">
      <c r="A41" s="11" t="s">
        <v>24</v>
      </c>
      <c r="B41" s="12"/>
      <c r="C41" s="12"/>
      <c r="D41" s="12"/>
      <c r="E41" s="12"/>
      <c r="F41" s="28"/>
      <c r="G41" s="12"/>
      <c r="H41" s="12">
        <v>0</v>
      </c>
      <c r="I41" s="12">
        <v>0</v>
      </c>
      <c r="J41" s="12"/>
      <c r="K41" s="14">
        <f t="shared" ref="K41:K43" si="25">SUM(G41:J41)</f>
        <v>0</v>
      </c>
      <c r="L41" s="14">
        <f>+K41+F41</f>
        <v>0</v>
      </c>
    </row>
    <row r="42" spans="1:14" x14ac:dyDescent="0.25">
      <c r="A42" s="11" t="s">
        <v>25</v>
      </c>
      <c r="B42" s="12"/>
      <c r="C42" s="12"/>
      <c r="D42" s="12"/>
      <c r="E42" s="12"/>
      <c r="F42" s="28"/>
      <c r="G42" s="12"/>
      <c r="H42" s="12"/>
      <c r="I42" s="12"/>
      <c r="J42" s="12"/>
      <c r="K42" s="14">
        <f t="shared" si="25"/>
        <v>0</v>
      </c>
      <c r="L42" s="14">
        <f>+K42+F42</f>
        <v>0</v>
      </c>
    </row>
    <row r="43" spans="1:14" ht="15.75" thickBot="1" x14ac:dyDescent="0.3">
      <c r="A43" s="18" t="s">
        <v>14</v>
      </c>
      <c r="B43" s="28">
        <f>+B42+B41/100*B40</f>
        <v>0</v>
      </c>
      <c r="C43" s="28">
        <f t="shared" ref="C43:E43" si="26">+C42+C41/100*C40</f>
        <v>0</v>
      </c>
      <c r="D43" s="28">
        <f t="shared" si="26"/>
        <v>0</v>
      </c>
      <c r="E43" s="28">
        <f t="shared" si="26"/>
        <v>0</v>
      </c>
      <c r="F43" s="28"/>
      <c r="G43" s="28">
        <f>+G42+G41/100*G40/2</f>
        <v>0</v>
      </c>
      <c r="H43" s="28">
        <f t="shared" ref="H43:J43" si="27">+H42+H41/100*H40/2</f>
        <v>0</v>
      </c>
      <c r="I43" s="28">
        <f t="shared" si="27"/>
        <v>0</v>
      </c>
      <c r="J43" s="28">
        <f t="shared" si="27"/>
        <v>0</v>
      </c>
      <c r="K43" s="14">
        <f t="shared" si="25"/>
        <v>0</v>
      </c>
      <c r="L43" s="14">
        <f>+K43+F43</f>
        <v>0</v>
      </c>
    </row>
    <row r="44" spans="1:14" ht="16.5" thickTop="1" thickBot="1" x14ac:dyDescent="0.3">
      <c r="A44" s="15" t="s">
        <v>22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4" ht="15.75" thickTop="1" x14ac:dyDescent="0.25">
      <c r="A45" s="11" t="s">
        <v>26</v>
      </c>
      <c r="B45" s="12"/>
      <c r="C45" s="12"/>
      <c r="D45" s="12"/>
      <c r="E45" s="12"/>
      <c r="F45" s="28"/>
      <c r="G45" s="12"/>
      <c r="H45" s="12"/>
      <c r="I45" s="12"/>
      <c r="J45" s="12"/>
      <c r="K45" s="14">
        <f t="shared" ref="K45:K47" si="28">SUM(G45:J45)</f>
        <v>0</v>
      </c>
      <c r="L45" s="14">
        <f t="shared" ref="L45:L50" si="29">+K45+F45</f>
        <v>0</v>
      </c>
    </row>
    <row r="46" spans="1:14" x14ac:dyDescent="0.25">
      <c r="A46" s="11" t="s">
        <v>25</v>
      </c>
      <c r="B46" s="12"/>
      <c r="C46" s="12"/>
      <c r="D46" s="12"/>
      <c r="E46" s="12"/>
      <c r="F46" s="28"/>
      <c r="G46" s="12"/>
      <c r="H46" s="12"/>
      <c r="I46" s="12"/>
      <c r="J46" s="12"/>
      <c r="K46" s="14">
        <f t="shared" si="28"/>
        <v>0</v>
      </c>
      <c r="L46" s="14">
        <f t="shared" si="29"/>
        <v>0</v>
      </c>
    </row>
    <row r="47" spans="1:14" ht="15.75" thickBot="1" x14ac:dyDescent="0.3">
      <c r="A47" s="18" t="s">
        <v>14</v>
      </c>
      <c r="B47" s="28">
        <f>+B46+B45/100*B40</f>
        <v>0</v>
      </c>
      <c r="C47" s="28">
        <f t="shared" ref="C47:E47" si="30">+C46+C45/100*C40</f>
        <v>0</v>
      </c>
      <c r="D47" s="28">
        <f t="shared" si="30"/>
        <v>0</v>
      </c>
      <c r="E47" s="28">
        <f t="shared" si="30"/>
        <v>0</v>
      </c>
      <c r="F47" s="28"/>
      <c r="G47" s="28">
        <f>+G45+G46/100*G40</f>
        <v>0</v>
      </c>
      <c r="H47" s="28">
        <f t="shared" ref="H47:J47" si="31">+H45+H46/100*H40</f>
        <v>0</v>
      </c>
      <c r="I47" s="28">
        <f t="shared" si="31"/>
        <v>0</v>
      </c>
      <c r="J47" s="28">
        <f t="shared" si="31"/>
        <v>0</v>
      </c>
      <c r="K47" s="14">
        <f t="shared" si="28"/>
        <v>0</v>
      </c>
      <c r="L47" s="14">
        <f t="shared" si="29"/>
        <v>0</v>
      </c>
    </row>
    <row r="48" spans="1:14" ht="16.5" thickTop="1" thickBot="1" x14ac:dyDescent="0.3">
      <c r="A48" s="15" t="s">
        <v>22</v>
      </c>
      <c r="B48" s="20">
        <f>+B29+B32-B35+B41+B42-B45*B46</f>
        <v>0</v>
      </c>
      <c r="C48" s="20">
        <f t="shared" ref="C48:J48" si="32">+C29+C32-C35+C41+C42-C45*C46</f>
        <v>0</v>
      </c>
      <c r="D48" s="20">
        <f t="shared" si="32"/>
        <v>0</v>
      </c>
      <c r="E48" s="20">
        <f t="shared" si="32"/>
        <v>0</v>
      </c>
      <c r="F48" s="20">
        <f>SUM(B48:E48)</f>
        <v>0</v>
      </c>
      <c r="G48" s="20">
        <f t="shared" si="32"/>
        <v>0</v>
      </c>
      <c r="H48" s="20">
        <f t="shared" si="32"/>
        <v>0</v>
      </c>
      <c r="I48" s="20">
        <f t="shared" si="32"/>
        <v>0</v>
      </c>
      <c r="J48" s="20">
        <f t="shared" si="32"/>
        <v>0</v>
      </c>
      <c r="K48" s="20">
        <f>SUM(G48:J48)</f>
        <v>0</v>
      </c>
      <c r="L48" s="20">
        <f t="shared" si="29"/>
        <v>0</v>
      </c>
    </row>
    <row r="49" spans="1:14" ht="16.5" thickTop="1" thickBot="1" x14ac:dyDescent="0.3">
      <c r="A49" s="29" t="s">
        <v>27</v>
      </c>
      <c r="B49" s="20">
        <f>+B30+B33-B36-B43+B47</f>
        <v>0</v>
      </c>
      <c r="C49" s="20">
        <f t="shared" ref="C49:J49" si="33">+C30+C33-C36-C43+C47</f>
        <v>0</v>
      </c>
      <c r="D49" s="20">
        <f t="shared" si="33"/>
        <v>0</v>
      </c>
      <c r="E49" s="20">
        <f t="shared" si="33"/>
        <v>0</v>
      </c>
      <c r="F49" s="20">
        <f t="shared" ref="F49:F50" si="34">SUM(B49:E49)</f>
        <v>0</v>
      </c>
      <c r="G49" s="20">
        <f t="shared" si="33"/>
        <v>0</v>
      </c>
      <c r="H49" s="20">
        <f t="shared" si="33"/>
        <v>0</v>
      </c>
      <c r="I49" s="20">
        <f t="shared" si="33"/>
        <v>0</v>
      </c>
      <c r="J49" s="20">
        <f t="shared" si="33"/>
        <v>0</v>
      </c>
      <c r="K49" s="20">
        <f t="shared" ref="K49:K50" si="35">SUM(G49:J49)</f>
        <v>0</v>
      </c>
      <c r="L49" s="20">
        <f t="shared" si="29"/>
        <v>0</v>
      </c>
    </row>
    <row r="50" spans="1:14" ht="16.5" thickTop="1" thickBot="1" x14ac:dyDescent="0.3">
      <c r="A50" s="29" t="s">
        <v>6</v>
      </c>
      <c r="B50" s="20">
        <f>+B49+B48</f>
        <v>0</v>
      </c>
      <c r="C50" s="20">
        <f t="shared" ref="C50:J50" si="36">+C49+C48</f>
        <v>0</v>
      </c>
      <c r="D50" s="20">
        <f t="shared" si="36"/>
        <v>0</v>
      </c>
      <c r="E50" s="20">
        <f t="shared" si="36"/>
        <v>0</v>
      </c>
      <c r="F50" s="20">
        <f t="shared" si="34"/>
        <v>0</v>
      </c>
      <c r="G50" s="20">
        <f t="shared" si="36"/>
        <v>0</v>
      </c>
      <c r="H50" s="20">
        <f t="shared" si="36"/>
        <v>0</v>
      </c>
      <c r="I50" s="20">
        <f t="shared" si="36"/>
        <v>0</v>
      </c>
      <c r="J50" s="20">
        <f t="shared" si="36"/>
        <v>0</v>
      </c>
      <c r="K50" s="20">
        <f t="shared" si="35"/>
        <v>0</v>
      </c>
      <c r="L50" s="20">
        <f t="shared" si="29"/>
        <v>0</v>
      </c>
    </row>
    <row r="51" spans="1:14" ht="16.5" customHeight="1" thickTop="1" thickBot="1" x14ac:dyDescent="0.3">
      <c r="A51" s="8" t="s">
        <v>4</v>
      </c>
      <c r="B51" s="94" t="s">
        <v>5</v>
      </c>
      <c r="C51" s="94"/>
      <c r="D51" s="94"/>
      <c r="E51" s="94"/>
      <c r="F51" s="95" t="s">
        <v>6</v>
      </c>
      <c r="G51" s="94" t="s">
        <v>7</v>
      </c>
      <c r="H51" s="94"/>
      <c r="I51" s="94"/>
      <c r="J51" s="94"/>
      <c r="K51" s="95" t="s">
        <v>6</v>
      </c>
      <c r="L51" s="95" t="s">
        <v>6</v>
      </c>
    </row>
    <row r="52" spans="1:14" ht="16.5" thickTop="1" thickBot="1" x14ac:dyDescent="0.3">
      <c r="A52" s="9" t="s">
        <v>28</v>
      </c>
      <c r="B52" s="9">
        <v>5</v>
      </c>
      <c r="C52" s="9">
        <v>12</v>
      </c>
      <c r="D52" s="9">
        <v>18</v>
      </c>
      <c r="E52" s="10">
        <v>28</v>
      </c>
      <c r="F52" s="96"/>
      <c r="G52" s="9">
        <v>5</v>
      </c>
      <c r="H52" s="9">
        <v>12</v>
      </c>
      <c r="I52" s="9">
        <v>18</v>
      </c>
      <c r="J52" s="10">
        <v>28</v>
      </c>
      <c r="K52" s="96"/>
      <c r="L52" s="96"/>
    </row>
    <row r="53" spans="1:14" ht="15.75" thickTop="1" x14ac:dyDescent="0.25">
      <c r="A53" s="30" t="s">
        <v>29</v>
      </c>
      <c r="B53" s="12">
        <v>0</v>
      </c>
      <c r="C53" s="12">
        <v>0</v>
      </c>
      <c r="D53" s="13">
        <v>0</v>
      </c>
      <c r="E53" s="12">
        <v>0</v>
      </c>
      <c r="F53" s="14">
        <f>SUM(B53:E53)</f>
        <v>0</v>
      </c>
      <c r="G53" s="12">
        <v>0</v>
      </c>
      <c r="H53" s="12">
        <v>0</v>
      </c>
      <c r="I53" s="13">
        <v>0</v>
      </c>
      <c r="J53" s="13">
        <v>0</v>
      </c>
      <c r="K53" s="14">
        <f>SUM(G53:J53)</f>
        <v>0</v>
      </c>
      <c r="L53" s="14">
        <f t="shared" ref="L53:L58" si="37">+K53+F53</f>
        <v>0</v>
      </c>
    </row>
    <row r="54" spans="1:14" x14ac:dyDescent="0.25">
      <c r="A54" s="18" t="s">
        <v>14</v>
      </c>
      <c r="B54" s="14">
        <f>+B53/100*B52</f>
        <v>0</v>
      </c>
      <c r="C54" s="14">
        <f t="shared" ref="C54:E54" si="38">+C53/100*C52</f>
        <v>0</v>
      </c>
      <c r="D54" s="14">
        <f t="shared" si="38"/>
        <v>0</v>
      </c>
      <c r="E54" s="14">
        <f t="shared" si="38"/>
        <v>0</v>
      </c>
      <c r="F54" s="14"/>
      <c r="G54" s="14">
        <f t="shared" ref="G54:J54" si="39">+G53/100*G52</f>
        <v>0</v>
      </c>
      <c r="H54" s="14">
        <f t="shared" si="39"/>
        <v>0</v>
      </c>
      <c r="I54" s="14">
        <f t="shared" si="39"/>
        <v>0</v>
      </c>
      <c r="J54" s="14">
        <f t="shared" si="39"/>
        <v>0</v>
      </c>
      <c r="K54" s="14">
        <f t="shared" ref="K54:K59" si="40">SUM(G54:J54)</f>
        <v>0</v>
      </c>
      <c r="L54" s="14">
        <f t="shared" si="37"/>
        <v>0</v>
      </c>
    </row>
    <row r="55" spans="1:14" ht="15.75" thickBot="1" x14ac:dyDescent="0.3">
      <c r="A55" s="30" t="s">
        <v>30</v>
      </c>
      <c r="B55" s="14">
        <f>+B54+B53</f>
        <v>0</v>
      </c>
      <c r="C55" s="14">
        <f t="shared" ref="C55:J55" si="41">+C54+C53</f>
        <v>0</v>
      </c>
      <c r="D55" s="14">
        <f t="shared" si="41"/>
        <v>0</v>
      </c>
      <c r="E55" s="14">
        <f t="shared" si="41"/>
        <v>0</v>
      </c>
      <c r="F55" s="14">
        <f t="shared" si="41"/>
        <v>0</v>
      </c>
      <c r="G55" s="14">
        <f t="shared" si="41"/>
        <v>0</v>
      </c>
      <c r="H55" s="14">
        <f t="shared" si="41"/>
        <v>0</v>
      </c>
      <c r="I55" s="14">
        <f t="shared" si="41"/>
        <v>0</v>
      </c>
      <c r="J55" s="14">
        <f t="shared" si="41"/>
        <v>0</v>
      </c>
      <c r="K55" s="14">
        <f t="shared" si="40"/>
        <v>0</v>
      </c>
      <c r="L55" s="14">
        <f t="shared" si="37"/>
        <v>0</v>
      </c>
    </row>
    <row r="56" spans="1:14" ht="16.5" thickTop="1" thickBot="1" x14ac:dyDescent="0.3">
      <c r="A56" s="72" t="s">
        <v>31</v>
      </c>
      <c r="B56" s="73">
        <v>0</v>
      </c>
      <c r="C56" s="73"/>
      <c r="D56" s="73"/>
      <c r="E56" s="73"/>
      <c r="F56" s="16"/>
      <c r="G56" s="73">
        <v>0</v>
      </c>
      <c r="H56" s="73"/>
      <c r="I56" s="73"/>
      <c r="J56" s="73"/>
      <c r="K56" s="16">
        <f t="shared" si="40"/>
        <v>0</v>
      </c>
      <c r="L56" s="16">
        <f t="shared" si="37"/>
        <v>0</v>
      </c>
    </row>
    <row r="57" spans="1:14" ht="15.75" thickTop="1" x14ac:dyDescent="0.25">
      <c r="A57" s="18" t="s">
        <v>14</v>
      </c>
      <c r="B57" s="14">
        <f>+B56/100*B52</f>
        <v>0</v>
      </c>
      <c r="C57" s="14">
        <f t="shared" ref="C57:E57" si="42">+C56/100*C52</f>
        <v>0</v>
      </c>
      <c r="D57" s="14">
        <f t="shared" si="42"/>
        <v>0</v>
      </c>
      <c r="E57" s="14">
        <f t="shared" si="42"/>
        <v>0</v>
      </c>
      <c r="F57" s="14"/>
      <c r="G57" s="14">
        <f t="shared" ref="G57:J57" si="43">+G56/100*G52</f>
        <v>0</v>
      </c>
      <c r="H57" s="14">
        <f t="shared" si="43"/>
        <v>0</v>
      </c>
      <c r="I57" s="14">
        <f t="shared" si="43"/>
        <v>0</v>
      </c>
      <c r="J57" s="14">
        <f t="shared" si="43"/>
        <v>0</v>
      </c>
      <c r="K57" s="14">
        <f t="shared" si="40"/>
        <v>0</v>
      </c>
      <c r="L57" s="14">
        <f t="shared" si="37"/>
        <v>0</v>
      </c>
    </row>
    <row r="58" spans="1:14" ht="15.75" thickBot="1" x14ac:dyDescent="0.3">
      <c r="A58" s="30" t="s">
        <v>30</v>
      </c>
      <c r="B58" s="14">
        <f>+B57+B56</f>
        <v>0</v>
      </c>
      <c r="C58" s="14">
        <f t="shared" ref="C58:J58" si="44">+C57+C56</f>
        <v>0</v>
      </c>
      <c r="D58" s="14">
        <f t="shared" si="44"/>
        <v>0</v>
      </c>
      <c r="E58" s="14">
        <f t="shared" si="44"/>
        <v>0</v>
      </c>
      <c r="F58" s="14">
        <f t="shared" si="44"/>
        <v>0</v>
      </c>
      <c r="G58" s="14">
        <f t="shared" si="44"/>
        <v>0</v>
      </c>
      <c r="H58" s="14">
        <f t="shared" si="44"/>
        <v>0</v>
      </c>
      <c r="I58" s="14">
        <f t="shared" si="44"/>
        <v>0</v>
      </c>
      <c r="J58" s="14">
        <f t="shared" si="44"/>
        <v>0</v>
      </c>
      <c r="K58" s="14">
        <f t="shared" si="40"/>
        <v>0</v>
      </c>
      <c r="L58" s="14">
        <f t="shared" si="37"/>
        <v>0</v>
      </c>
    </row>
    <row r="59" spans="1:14" ht="16.5" thickTop="1" thickBot="1" x14ac:dyDescent="0.3">
      <c r="A59" s="32" t="s">
        <v>32</v>
      </c>
      <c r="B59" s="33">
        <f t="shared" ref="B59:E59" si="45">+B57-B54</f>
        <v>0</v>
      </c>
      <c r="C59" s="33">
        <f t="shared" si="45"/>
        <v>0</v>
      </c>
      <c r="D59" s="33">
        <f t="shared" si="45"/>
        <v>0</v>
      </c>
      <c r="E59" s="33">
        <f t="shared" si="45"/>
        <v>0</v>
      </c>
      <c r="F59" s="33">
        <f t="shared" ref="F59" si="46">+F54-F57</f>
        <v>0</v>
      </c>
      <c r="G59" s="33">
        <f>+G54-G57</f>
        <v>0</v>
      </c>
      <c r="H59" s="33">
        <f t="shared" ref="H59:J59" si="47">+H54-H57</f>
        <v>0</v>
      </c>
      <c r="I59" s="33">
        <f t="shared" si="47"/>
        <v>0</v>
      </c>
      <c r="J59" s="33">
        <f t="shared" si="47"/>
        <v>0</v>
      </c>
      <c r="K59" s="14">
        <f t="shared" si="40"/>
        <v>0</v>
      </c>
      <c r="L59" s="33">
        <f>+L54-L57</f>
        <v>0</v>
      </c>
    </row>
    <row r="60" spans="1:14" ht="15.75" customHeight="1" thickTop="1" thickBot="1" x14ac:dyDescent="0.3">
      <c r="A60" s="34" t="s">
        <v>33</v>
      </c>
      <c r="B60" s="22" t="s">
        <v>34</v>
      </c>
      <c r="C60" s="35" t="s">
        <v>35</v>
      </c>
      <c r="D60" s="35" t="s">
        <v>36</v>
      </c>
      <c r="E60" s="35" t="s">
        <v>37</v>
      </c>
      <c r="F60" s="36" t="s">
        <v>6</v>
      </c>
      <c r="G60" s="37"/>
      <c r="H60" s="81" t="s">
        <v>38</v>
      </c>
      <c r="I60" s="81"/>
      <c r="J60" s="81"/>
      <c r="K60" s="81"/>
      <c r="L60" s="81"/>
    </row>
    <row r="61" spans="1:14" ht="16.5" thickTop="1" thickBot="1" x14ac:dyDescent="0.3">
      <c r="A61" s="34" t="s">
        <v>33</v>
      </c>
      <c r="B61" s="38" t="s">
        <v>39</v>
      </c>
      <c r="C61" s="38">
        <f>+'JAN19'!C71</f>
        <v>99993</v>
      </c>
      <c r="D61" s="38">
        <f>+'JAN19'!D71</f>
        <v>1365828</v>
      </c>
      <c r="E61" s="38">
        <f>+'JAN19'!E71</f>
        <v>1974729</v>
      </c>
      <c r="F61" s="38">
        <f>SUM(C61:E61)</f>
        <v>3440550</v>
      </c>
      <c r="G61" s="39"/>
      <c r="H61" s="36" t="s">
        <v>34</v>
      </c>
      <c r="I61" s="35" t="s">
        <v>35</v>
      </c>
      <c r="J61" s="35" t="s">
        <v>36</v>
      </c>
      <c r="K61" s="35" t="s">
        <v>37</v>
      </c>
      <c r="L61" s="36" t="s">
        <v>6</v>
      </c>
      <c r="M61" s="82"/>
      <c r="N61" s="82"/>
    </row>
    <row r="62" spans="1:14" ht="16.5" thickTop="1" thickBot="1" x14ac:dyDescent="0.3">
      <c r="A62" s="41"/>
      <c r="B62" s="38" t="s">
        <v>40</v>
      </c>
      <c r="C62" s="38">
        <f>+F49</f>
        <v>0</v>
      </c>
      <c r="D62" s="38">
        <f>+K49/2</f>
        <v>0</v>
      </c>
      <c r="E62" s="38">
        <f>+D62</f>
        <v>0</v>
      </c>
      <c r="F62" s="38">
        <f>SUM(C62:E62)</f>
        <v>0</v>
      </c>
      <c r="G62" s="39"/>
      <c r="H62" s="42" t="s">
        <v>41</v>
      </c>
      <c r="I62" s="43">
        <f>+'JAN19'!I86</f>
        <v>78797</v>
      </c>
      <c r="J62" s="43">
        <f>+'JAN19'!J86</f>
        <v>-3281</v>
      </c>
      <c r="K62" s="43">
        <f>+'JAN19'!K86</f>
        <v>-3281</v>
      </c>
      <c r="L62" s="43">
        <f>SUM(I62:K62)</f>
        <v>72235</v>
      </c>
      <c r="M62" s="82"/>
      <c r="N62" s="82"/>
    </row>
    <row r="63" spans="1:14" ht="16.5" thickTop="1" thickBot="1" x14ac:dyDescent="0.3">
      <c r="A63" s="44"/>
      <c r="B63" s="22" t="s">
        <v>6</v>
      </c>
      <c r="C63" s="22">
        <f>ROUND(+C62+C61,0)</f>
        <v>99993</v>
      </c>
      <c r="D63" s="22">
        <f t="shared" ref="D63:E63" si="48">ROUND(+D62+D61,0)</f>
        <v>1365828</v>
      </c>
      <c r="E63" s="22">
        <f t="shared" si="48"/>
        <v>1974729</v>
      </c>
      <c r="F63" s="22">
        <f>SUM(C63:E63)</f>
        <v>3440550</v>
      </c>
      <c r="G63" s="37"/>
      <c r="H63" s="42" t="s">
        <v>42</v>
      </c>
      <c r="I63" s="43">
        <f>+'JAN19'!I87</f>
        <v>0</v>
      </c>
      <c r="J63" s="43">
        <f>+'JAN19'!J87</f>
        <v>0</v>
      </c>
      <c r="K63" s="43">
        <f>+'JAN19'!K87</f>
        <v>0</v>
      </c>
      <c r="L63" s="43">
        <f>SUM(I63:K63)</f>
        <v>0</v>
      </c>
    </row>
    <row r="64" spans="1:14" ht="16.5" thickTop="1" thickBot="1" x14ac:dyDescent="0.3">
      <c r="A64" s="83" t="s">
        <v>43</v>
      </c>
      <c r="B64" s="83"/>
      <c r="C64" s="83"/>
      <c r="D64" s="83"/>
      <c r="E64" s="83"/>
      <c r="F64" s="83"/>
      <c r="G64" s="83"/>
      <c r="H64" s="42" t="s">
        <v>44</v>
      </c>
      <c r="I64" s="43">
        <f>+'JAN19'!I88</f>
        <v>0</v>
      </c>
      <c r="J64" s="43">
        <f>+'JAN19'!J88</f>
        <v>0</v>
      </c>
      <c r="K64" s="43">
        <f>+'JAN19'!K88</f>
        <v>0</v>
      </c>
      <c r="L64" s="43">
        <f>SUM(I64:K64)</f>
        <v>0</v>
      </c>
    </row>
    <row r="65" spans="1:12" ht="16.5" thickTop="1" thickBot="1" x14ac:dyDescent="0.3">
      <c r="A65" s="84" t="s">
        <v>45</v>
      </c>
      <c r="B65" s="86" t="s">
        <v>46</v>
      </c>
      <c r="C65" s="88" t="s">
        <v>47</v>
      </c>
      <c r="D65" s="88"/>
      <c r="E65" s="88"/>
      <c r="F65" s="89" t="s">
        <v>6</v>
      </c>
      <c r="G65" s="91" t="s">
        <v>48</v>
      </c>
      <c r="H65" s="42" t="s">
        <v>49</v>
      </c>
      <c r="I65" s="43">
        <f>+'JAN19'!I89</f>
        <v>0</v>
      </c>
      <c r="J65" s="43">
        <f>+'JAN19'!J89</f>
        <v>0</v>
      </c>
      <c r="K65" s="43">
        <f>+'JAN19'!K89</f>
        <v>0</v>
      </c>
      <c r="L65" s="43">
        <f>SUM(I65:K65)</f>
        <v>0</v>
      </c>
    </row>
    <row r="66" spans="1:12" ht="16.5" thickTop="1" thickBot="1" x14ac:dyDescent="0.3">
      <c r="A66" s="85"/>
      <c r="B66" s="87"/>
      <c r="C66" s="74" t="s">
        <v>35</v>
      </c>
      <c r="D66" s="74" t="s">
        <v>36</v>
      </c>
      <c r="E66" s="74" t="s">
        <v>37</v>
      </c>
      <c r="F66" s="90"/>
      <c r="G66" s="92"/>
      <c r="H66" s="35" t="s">
        <v>6</v>
      </c>
      <c r="I66" s="46">
        <f>SUM(I62:I65)</f>
        <v>78797</v>
      </c>
      <c r="J66" s="46">
        <f t="shared" ref="J66:L66" si="49">SUM(J62:J65)</f>
        <v>-3281</v>
      </c>
      <c r="K66" s="46">
        <f t="shared" si="49"/>
        <v>-3281</v>
      </c>
      <c r="L66" s="46">
        <f t="shared" si="49"/>
        <v>72235</v>
      </c>
    </row>
    <row r="67" spans="1:12" ht="16.5" thickTop="1" thickBot="1" x14ac:dyDescent="0.3">
      <c r="A67" s="47" t="s">
        <v>50</v>
      </c>
      <c r="B67" s="38">
        <f>ROUND(+F19,0)</f>
        <v>-91</v>
      </c>
      <c r="C67" s="48"/>
      <c r="D67" s="48"/>
      <c r="E67" s="48"/>
      <c r="F67" s="14">
        <f>SUM(C67:E67)</f>
        <v>0</v>
      </c>
      <c r="G67" s="14">
        <f>+B67-F67</f>
        <v>-91</v>
      </c>
      <c r="H67" s="81" t="s">
        <v>51</v>
      </c>
      <c r="I67" s="81"/>
      <c r="J67" s="81"/>
      <c r="K67" s="81"/>
      <c r="L67" s="81"/>
    </row>
    <row r="68" spans="1:12" ht="15.75" thickTop="1" x14ac:dyDescent="0.25">
      <c r="A68" s="47" t="s">
        <v>52</v>
      </c>
      <c r="B68" s="38">
        <f>ROUND(+K19/2,0)</f>
        <v>0</v>
      </c>
      <c r="C68" s="48"/>
      <c r="D68" s="48"/>
      <c r="E68" s="48"/>
      <c r="F68" s="14">
        <f t="shared" ref="F68:F69" si="50">SUM(C68:E68)</f>
        <v>0</v>
      </c>
      <c r="G68" s="14">
        <f t="shared" ref="G68:G69" si="51">+B68-F68</f>
        <v>0</v>
      </c>
      <c r="H68" s="42" t="s">
        <v>41</v>
      </c>
      <c r="I68" s="43">
        <f>+B67-F67</f>
        <v>-91</v>
      </c>
      <c r="J68" s="43">
        <f>+B68-F68</f>
        <v>0</v>
      </c>
      <c r="K68" s="43">
        <f>+B69-F69</f>
        <v>0</v>
      </c>
      <c r="L68" s="43">
        <f>SUM(I68:K68)</f>
        <v>-91</v>
      </c>
    </row>
    <row r="69" spans="1:12" ht="15.75" thickBot="1" x14ac:dyDescent="0.3">
      <c r="A69" s="47" t="s">
        <v>53</v>
      </c>
      <c r="B69" s="38">
        <f>+B68</f>
        <v>0</v>
      </c>
      <c r="C69" s="48"/>
      <c r="D69" s="48"/>
      <c r="E69" s="48"/>
      <c r="F69" s="14">
        <f t="shared" si="50"/>
        <v>0</v>
      </c>
      <c r="G69" s="14">
        <f t="shared" si="51"/>
        <v>0</v>
      </c>
      <c r="H69" s="42" t="s">
        <v>42</v>
      </c>
      <c r="I69" s="43">
        <f>+F59</f>
        <v>0</v>
      </c>
      <c r="J69" s="43">
        <f>+K59/2</f>
        <v>0</v>
      </c>
      <c r="K69" s="43">
        <f>+J69</f>
        <v>0</v>
      </c>
      <c r="L69" s="43">
        <f>SUM(I69:K69)</f>
        <v>0</v>
      </c>
    </row>
    <row r="70" spans="1:12" ht="16.5" thickTop="1" thickBot="1" x14ac:dyDescent="0.3">
      <c r="A70" s="49" t="s">
        <v>30</v>
      </c>
      <c r="B70" s="22">
        <f>SUM(B67:B69)</f>
        <v>-91</v>
      </c>
      <c r="C70" s="16">
        <f t="shared" ref="C70:G70" si="52">SUM(C67:C69)</f>
        <v>0</v>
      </c>
      <c r="D70" s="16">
        <f t="shared" si="52"/>
        <v>0</v>
      </c>
      <c r="E70" s="16">
        <f t="shared" si="52"/>
        <v>0</v>
      </c>
      <c r="F70" s="16">
        <f t="shared" si="52"/>
        <v>0</v>
      </c>
      <c r="G70" s="16">
        <f t="shared" si="52"/>
        <v>-91</v>
      </c>
      <c r="H70" s="42" t="s">
        <v>44</v>
      </c>
      <c r="I70" s="50">
        <f>ROUND(+IF(G83&gt;0,I68*$G$90*$G$92),0)</f>
        <v>0</v>
      </c>
      <c r="J70" s="50">
        <f t="shared" ref="J70:K70" si="53">ROUND(+IF(H83&gt;0,J68*$G$90*$G$92),0)</f>
        <v>0</v>
      </c>
      <c r="K70" s="50">
        <f t="shared" si="53"/>
        <v>0</v>
      </c>
      <c r="L70" s="43">
        <f>SUM(I70:K70)</f>
        <v>0</v>
      </c>
    </row>
    <row r="71" spans="1:12" ht="16.5" thickTop="1" thickBot="1" x14ac:dyDescent="0.3">
      <c r="A71" s="51" t="s">
        <v>54</v>
      </c>
      <c r="B71" s="52"/>
      <c r="C71" s="52">
        <f>+C63-C70</f>
        <v>99993</v>
      </c>
      <c r="D71" s="52">
        <f t="shared" ref="D71:F71" si="54">+D63-D70</f>
        <v>1365828</v>
      </c>
      <c r="E71" s="52">
        <f t="shared" si="54"/>
        <v>1974729</v>
      </c>
      <c r="F71" s="52">
        <f t="shared" si="54"/>
        <v>3440550</v>
      </c>
      <c r="G71" s="16"/>
      <c r="H71" s="42" t="s">
        <v>49</v>
      </c>
      <c r="I71" s="43">
        <f>+G89</f>
        <v>0</v>
      </c>
      <c r="J71" s="43">
        <f>+I71</f>
        <v>0</v>
      </c>
      <c r="K71" s="43">
        <f>+J71</f>
        <v>0</v>
      </c>
      <c r="L71" s="43">
        <f>SUM(I71:K71)</f>
        <v>0</v>
      </c>
    </row>
    <row r="72" spans="1:12" ht="16.5" thickTop="1" thickBot="1" x14ac:dyDescent="0.3">
      <c r="A72" s="93" t="s">
        <v>55</v>
      </c>
      <c r="B72" s="93"/>
      <c r="C72" s="93"/>
      <c r="D72" s="93"/>
      <c r="E72" s="93"/>
      <c r="F72" s="93"/>
      <c r="G72" s="53" t="s">
        <v>44</v>
      </c>
      <c r="H72" s="35" t="s">
        <v>6</v>
      </c>
      <c r="I72" s="46">
        <f>SUM(I68:I71)</f>
        <v>-91</v>
      </c>
      <c r="J72" s="46">
        <f t="shared" ref="J72:L72" si="55">SUM(J68:J71)</f>
        <v>0</v>
      </c>
      <c r="K72" s="46">
        <f t="shared" si="55"/>
        <v>0</v>
      </c>
      <c r="L72" s="46">
        <f t="shared" si="55"/>
        <v>-91</v>
      </c>
    </row>
    <row r="73" spans="1:12" ht="16.5" thickTop="1" thickBot="1" x14ac:dyDescent="0.3">
      <c r="A73" s="40" t="s">
        <v>34</v>
      </c>
      <c r="B73" s="35" t="s">
        <v>35</v>
      </c>
      <c r="C73" s="35" t="s">
        <v>36</v>
      </c>
      <c r="D73" s="35" t="s">
        <v>37</v>
      </c>
      <c r="E73" s="35" t="s">
        <v>56</v>
      </c>
      <c r="F73" s="36" t="s">
        <v>6</v>
      </c>
      <c r="G73" s="54" t="s">
        <v>57</v>
      </c>
      <c r="H73" s="81" t="s">
        <v>58</v>
      </c>
      <c r="I73" s="81"/>
      <c r="J73" s="81"/>
      <c r="K73" s="81"/>
      <c r="L73" s="81"/>
    </row>
    <row r="74" spans="1:12" ht="15.75" thickTop="1" x14ac:dyDescent="0.25">
      <c r="A74" s="42" t="s">
        <v>41</v>
      </c>
      <c r="B74" s="43">
        <f>+'JAN19'!B86</f>
        <v>0</v>
      </c>
      <c r="C74" s="43">
        <f>+'JAN19'!C86</f>
        <v>0</v>
      </c>
      <c r="D74" s="43">
        <f>+'JAN19'!D86</f>
        <v>0</v>
      </c>
      <c r="E74" s="43">
        <f>+'JAN19'!E86</f>
        <v>0</v>
      </c>
      <c r="F74" s="43">
        <f>SUM(B74:E74)</f>
        <v>0</v>
      </c>
      <c r="G74" s="55">
        <v>43281</v>
      </c>
      <c r="H74" s="42" t="s">
        <v>41</v>
      </c>
      <c r="I74" s="43">
        <f>+I62+I68</f>
        <v>78706</v>
      </c>
      <c r="J74" s="43">
        <f t="shared" ref="J74:K74" si="56">+J62+J68</f>
        <v>-3281</v>
      </c>
      <c r="K74" s="43">
        <f t="shared" si="56"/>
        <v>-3281</v>
      </c>
      <c r="L74" s="43">
        <f>SUM(I74:K74)</f>
        <v>72144</v>
      </c>
    </row>
    <row r="75" spans="1:12" x14ac:dyDescent="0.25">
      <c r="A75" s="42" t="s">
        <v>42</v>
      </c>
      <c r="B75" s="43">
        <f>+'JAN19'!B87</f>
        <v>0</v>
      </c>
      <c r="C75" s="43">
        <f>+'JAN19'!C87</f>
        <v>0</v>
      </c>
      <c r="D75" s="43">
        <f>+'JAN19'!D87</f>
        <v>0</v>
      </c>
      <c r="E75" s="43">
        <f>+'JAN19'!E87</f>
        <v>0</v>
      </c>
      <c r="F75" s="43">
        <f t="shared" ref="F75:F89" si="57">SUM(B75:E75)</f>
        <v>0</v>
      </c>
      <c r="G75" s="56" t="s">
        <v>59</v>
      </c>
      <c r="H75" s="42" t="s">
        <v>42</v>
      </c>
      <c r="I75" s="43">
        <f t="shared" ref="I75:K77" si="58">+I63+I69</f>
        <v>0</v>
      </c>
      <c r="J75" s="43">
        <f t="shared" si="58"/>
        <v>0</v>
      </c>
      <c r="K75" s="43">
        <f t="shared" si="58"/>
        <v>0</v>
      </c>
      <c r="L75" s="43">
        <f>SUM(I75:K75)</f>
        <v>0</v>
      </c>
    </row>
    <row r="76" spans="1:12" x14ac:dyDescent="0.25">
      <c r="A76" s="42" t="s">
        <v>44</v>
      </c>
      <c r="B76" s="43">
        <f>+'JAN19'!B88</f>
        <v>0</v>
      </c>
      <c r="C76" s="43">
        <f>+'JAN19'!C88</f>
        <v>0</v>
      </c>
      <c r="D76" s="43">
        <f>+'JAN19'!D88</f>
        <v>0</v>
      </c>
      <c r="E76" s="43">
        <f>+'JAN19'!E88</f>
        <v>0</v>
      </c>
      <c r="F76" s="43">
        <f t="shared" si="57"/>
        <v>0</v>
      </c>
      <c r="G76" s="55">
        <v>43271</v>
      </c>
      <c r="H76" s="42" t="s">
        <v>44</v>
      </c>
      <c r="I76" s="43">
        <f t="shared" si="58"/>
        <v>0</v>
      </c>
      <c r="J76" s="43">
        <f t="shared" si="58"/>
        <v>0</v>
      </c>
      <c r="K76" s="43">
        <f t="shared" si="58"/>
        <v>0</v>
      </c>
      <c r="L76" s="43">
        <f>SUM(I76:K76)</f>
        <v>0</v>
      </c>
    </row>
    <row r="77" spans="1:12" ht="15.75" thickBot="1" x14ac:dyDescent="0.3">
      <c r="A77" s="42" t="s">
        <v>49</v>
      </c>
      <c r="B77" s="43">
        <f>+'JAN19'!B89</f>
        <v>0</v>
      </c>
      <c r="C77" s="43">
        <f>+'JAN19'!C89</f>
        <v>0</v>
      </c>
      <c r="D77" s="43">
        <f>+'JAN19'!D89</f>
        <v>0</v>
      </c>
      <c r="E77" s="43">
        <f>+'JAN19'!E89</f>
        <v>0</v>
      </c>
      <c r="F77" s="13">
        <f t="shared" si="57"/>
        <v>0</v>
      </c>
      <c r="G77" s="56" t="s">
        <v>60</v>
      </c>
      <c r="H77" s="42" t="s">
        <v>49</v>
      </c>
      <c r="I77" s="43">
        <f t="shared" si="58"/>
        <v>0</v>
      </c>
      <c r="J77" s="43">
        <f t="shared" si="58"/>
        <v>0</v>
      </c>
      <c r="K77" s="43">
        <f t="shared" si="58"/>
        <v>0</v>
      </c>
      <c r="L77" s="43">
        <f>SUM(I77:K77)</f>
        <v>0</v>
      </c>
    </row>
    <row r="78" spans="1:12" ht="16.5" thickTop="1" thickBot="1" x14ac:dyDescent="0.3">
      <c r="A78" s="35" t="s">
        <v>6</v>
      </c>
      <c r="B78" s="57">
        <f>SUM(B74:B77)</f>
        <v>0</v>
      </c>
      <c r="C78" s="57">
        <f t="shared" ref="C78:E78" si="59">SUM(C74:C77)</f>
        <v>0</v>
      </c>
      <c r="D78" s="57">
        <f t="shared" si="59"/>
        <v>0</v>
      </c>
      <c r="E78" s="57">
        <f t="shared" si="59"/>
        <v>0</v>
      </c>
      <c r="F78" s="33">
        <f t="shared" si="57"/>
        <v>0</v>
      </c>
      <c r="G78" s="55">
        <v>43271</v>
      </c>
      <c r="H78" s="35" t="s">
        <v>6</v>
      </c>
      <c r="I78" s="46">
        <f>SUM(I74:I77)</f>
        <v>78706</v>
      </c>
      <c r="J78" s="46">
        <f t="shared" ref="J78:L78" si="60">SUM(J74:J77)</f>
        <v>-3281</v>
      </c>
      <c r="K78" s="46">
        <f t="shared" si="60"/>
        <v>-3281</v>
      </c>
      <c r="L78" s="46">
        <f t="shared" si="60"/>
        <v>72144</v>
      </c>
    </row>
    <row r="79" spans="1:12" ht="16.5" thickTop="1" thickBot="1" x14ac:dyDescent="0.3">
      <c r="A79" s="80" t="s">
        <v>61</v>
      </c>
      <c r="B79" s="80"/>
      <c r="C79" s="80"/>
      <c r="D79" s="80"/>
      <c r="E79" s="80"/>
      <c r="F79" s="80"/>
      <c r="G79" s="58" t="s">
        <v>62</v>
      </c>
      <c r="H79" s="81" t="s">
        <v>63</v>
      </c>
      <c r="I79" s="81"/>
      <c r="J79" s="81"/>
      <c r="K79" s="81"/>
      <c r="L79" s="81"/>
    </row>
    <row r="80" spans="1:12" ht="15.75" thickTop="1" x14ac:dyDescent="0.25">
      <c r="A80" s="42" t="s">
        <v>41</v>
      </c>
      <c r="B80" s="13"/>
      <c r="C80" s="13"/>
      <c r="D80" s="59"/>
      <c r="E80" s="13"/>
      <c r="F80" s="43">
        <f t="shared" si="57"/>
        <v>0</v>
      </c>
      <c r="G80" s="60">
        <f>+G78-G76</f>
        <v>0</v>
      </c>
      <c r="H80" s="42" t="s">
        <v>41</v>
      </c>
      <c r="I80" s="13"/>
      <c r="J80" s="13"/>
      <c r="K80" s="13"/>
      <c r="L80" s="43">
        <f>SUM(I80:K80)</f>
        <v>0</v>
      </c>
    </row>
    <row r="81" spans="1:12" x14ac:dyDescent="0.25">
      <c r="A81" s="42" t="s">
        <v>42</v>
      </c>
      <c r="B81" s="59"/>
      <c r="C81" s="59"/>
      <c r="D81" s="59"/>
      <c r="E81" s="13"/>
      <c r="F81" s="43">
        <f t="shared" si="57"/>
        <v>0</v>
      </c>
      <c r="G81" s="58" t="s">
        <v>64</v>
      </c>
      <c r="H81" s="42" t="s">
        <v>42</v>
      </c>
      <c r="I81" s="13"/>
      <c r="J81" s="13"/>
      <c r="K81" s="13"/>
      <c r="L81" s="43">
        <f>SUM(I81:K81)</f>
        <v>0</v>
      </c>
    </row>
    <row r="82" spans="1:12" x14ac:dyDescent="0.25">
      <c r="A82" s="42" t="s">
        <v>44</v>
      </c>
      <c r="B82" s="13">
        <v>0</v>
      </c>
      <c r="C82" s="13"/>
      <c r="D82" s="13"/>
      <c r="E82" s="13"/>
      <c r="F82" s="43">
        <f t="shared" si="57"/>
        <v>0</v>
      </c>
      <c r="G82" s="61">
        <v>1.4999999999999999E-2</v>
      </c>
      <c r="H82" s="42" t="s">
        <v>44</v>
      </c>
      <c r="I82" s="13"/>
      <c r="J82" s="13"/>
      <c r="K82" s="13"/>
      <c r="L82" s="43">
        <f>SUM(I82:K82)</f>
        <v>0</v>
      </c>
    </row>
    <row r="83" spans="1:12" ht="15.75" thickBot="1" x14ac:dyDescent="0.3">
      <c r="A83" s="42" t="s">
        <v>49</v>
      </c>
      <c r="B83" s="62"/>
      <c r="C83" s="62"/>
      <c r="D83" s="62"/>
      <c r="E83" s="62"/>
      <c r="F83" s="13">
        <f t="shared" si="57"/>
        <v>0</v>
      </c>
      <c r="G83" s="63" t="s">
        <v>65</v>
      </c>
      <c r="H83" s="42" t="s">
        <v>49</v>
      </c>
      <c r="I83" s="13"/>
      <c r="J83" s="13"/>
      <c r="K83" s="13"/>
      <c r="L83" s="43">
        <f>SUM(I83:K83)</f>
        <v>0</v>
      </c>
    </row>
    <row r="84" spans="1:12" ht="16.5" thickTop="1" thickBot="1" x14ac:dyDescent="0.3">
      <c r="A84" s="35" t="s">
        <v>6</v>
      </c>
      <c r="B84" s="57">
        <f>SUM(B80:B83)</f>
        <v>0</v>
      </c>
      <c r="C84" s="57">
        <f t="shared" ref="C84:E84" si="61">SUM(C80:C83)</f>
        <v>0</v>
      </c>
      <c r="D84" s="57">
        <f t="shared" si="61"/>
        <v>0</v>
      </c>
      <c r="E84" s="57">
        <f t="shared" si="61"/>
        <v>0</v>
      </c>
      <c r="F84" s="33">
        <f t="shared" si="57"/>
        <v>0</v>
      </c>
      <c r="G84" s="63">
        <f>ROUNDUP(G80/30,0)</f>
        <v>0</v>
      </c>
      <c r="H84" s="35" t="s">
        <v>6</v>
      </c>
      <c r="I84" s="33">
        <f>SUM(I80:I83)</f>
        <v>0</v>
      </c>
      <c r="J84" s="33">
        <f t="shared" ref="J84:L84" si="62">SUM(J80:J83)</f>
        <v>0</v>
      </c>
      <c r="K84" s="33">
        <f t="shared" si="62"/>
        <v>0</v>
      </c>
      <c r="L84" s="33">
        <f t="shared" si="62"/>
        <v>0</v>
      </c>
    </row>
    <row r="85" spans="1:12" ht="16.5" thickTop="1" thickBot="1" x14ac:dyDescent="0.3">
      <c r="A85" s="80" t="s">
        <v>66</v>
      </c>
      <c r="B85" s="80"/>
      <c r="C85" s="80"/>
      <c r="D85" s="80"/>
      <c r="E85" s="80"/>
      <c r="F85" s="80"/>
      <c r="G85" s="64" t="s">
        <v>67</v>
      </c>
      <c r="H85" s="81" t="s">
        <v>68</v>
      </c>
      <c r="I85" s="81"/>
      <c r="J85" s="81"/>
      <c r="K85" s="81"/>
      <c r="L85" s="81"/>
    </row>
    <row r="86" spans="1:12" ht="15.75" thickTop="1" x14ac:dyDescent="0.25">
      <c r="A86" s="42" t="s">
        <v>41</v>
      </c>
      <c r="B86" s="43">
        <f>+B74+B80-I80</f>
        <v>0</v>
      </c>
      <c r="C86" s="43">
        <f t="shared" ref="C86:D89" si="63">+C74+C80-J80</f>
        <v>0</v>
      </c>
      <c r="D86" s="43">
        <f t="shared" si="63"/>
        <v>0</v>
      </c>
      <c r="E86" s="43"/>
      <c r="F86" s="43">
        <f t="shared" si="57"/>
        <v>0</v>
      </c>
      <c r="G86" s="58" t="s">
        <v>62</v>
      </c>
      <c r="H86" s="42" t="s">
        <v>41</v>
      </c>
      <c r="I86" s="43">
        <f>+I74-I80</f>
        <v>78706</v>
      </c>
      <c r="J86" s="43">
        <f>+J74-J80</f>
        <v>-3281</v>
      </c>
      <c r="K86" s="43">
        <f>+K74-K80</f>
        <v>-3281</v>
      </c>
      <c r="L86" s="43">
        <f>SUM(I86:K86)</f>
        <v>72144</v>
      </c>
    </row>
    <row r="87" spans="1:12" x14ac:dyDescent="0.25">
      <c r="A87" s="42" t="s">
        <v>42</v>
      </c>
      <c r="B87" s="43">
        <f>+B75+B81-I81</f>
        <v>0</v>
      </c>
      <c r="C87" s="43">
        <f t="shared" si="63"/>
        <v>0</v>
      </c>
      <c r="D87" s="43">
        <f t="shared" si="63"/>
        <v>0</v>
      </c>
      <c r="E87" s="43"/>
      <c r="F87" s="43">
        <f t="shared" si="57"/>
        <v>0</v>
      </c>
      <c r="G87" s="60">
        <f>+G78-G76</f>
        <v>0</v>
      </c>
      <c r="H87" s="42" t="s">
        <v>42</v>
      </c>
      <c r="I87" s="43">
        <f t="shared" ref="I87:K89" si="64">+I75-I81</f>
        <v>0</v>
      </c>
      <c r="J87" s="43">
        <f t="shared" si="64"/>
        <v>0</v>
      </c>
      <c r="K87" s="43">
        <f t="shared" si="64"/>
        <v>0</v>
      </c>
      <c r="L87" s="43">
        <f>SUM(I87:K87)</f>
        <v>0</v>
      </c>
    </row>
    <row r="88" spans="1:12" x14ac:dyDescent="0.25">
      <c r="A88" s="42" t="s">
        <v>44</v>
      </c>
      <c r="B88" s="43">
        <f>+B76+B82-I82</f>
        <v>0</v>
      </c>
      <c r="C88" s="43">
        <f t="shared" si="63"/>
        <v>0</v>
      </c>
      <c r="D88" s="43">
        <f t="shared" si="63"/>
        <v>0</v>
      </c>
      <c r="E88" s="43"/>
      <c r="F88" s="43">
        <f t="shared" si="57"/>
        <v>0</v>
      </c>
      <c r="G88" s="60">
        <v>25</v>
      </c>
      <c r="H88" s="42" t="s">
        <v>44</v>
      </c>
      <c r="I88" s="43">
        <f t="shared" si="64"/>
        <v>0</v>
      </c>
      <c r="J88" s="43">
        <f t="shared" si="64"/>
        <v>0</v>
      </c>
      <c r="K88" s="43">
        <f t="shared" si="64"/>
        <v>0</v>
      </c>
      <c r="L88" s="43">
        <f>SUM(I88:K88)</f>
        <v>0</v>
      </c>
    </row>
    <row r="89" spans="1:12" ht="15.75" thickBot="1" x14ac:dyDescent="0.3">
      <c r="A89" s="42" t="s">
        <v>49</v>
      </c>
      <c r="B89" s="43">
        <f>+B77+B83-I83</f>
        <v>0</v>
      </c>
      <c r="C89" s="43">
        <f t="shared" si="63"/>
        <v>0</v>
      </c>
      <c r="D89" s="43">
        <f t="shared" si="63"/>
        <v>0</v>
      </c>
      <c r="E89" s="43"/>
      <c r="F89" s="13">
        <f t="shared" si="57"/>
        <v>0</v>
      </c>
      <c r="G89" s="65">
        <f>+G87*G88</f>
        <v>0</v>
      </c>
      <c r="H89" s="42" t="s">
        <v>49</v>
      </c>
      <c r="I89" s="43">
        <f t="shared" si="64"/>
        <v>0</v>
      </c>
      <c r="J89" s="43">
        <f t="shared" si="64"/>
        <v>0</v>
      </c>
      <c r="K89" s="43">
        <f t="shared" si="64"/>
        <v>0</v>
      </c>
      <c r="L89" s="43">
        <f>SUM(I89:K89)</f>
        <v>0</v>
      </c>
    </row>
    <row r="90" spans="1:12" ht="16.5" thickTop="1" thickBot="1" x14ac:dyDescent="0.3">
      <c r="A90" s="35" t="s">
        <v>6</v>
      </c>
      <c r="B90" s="57">
        <f>SUM(B86:B89)</f>
        <v>0</v>
      </c>
      <c r="C90" s="57">
        <f t="shared" ref="C90:F90" si="65">SUM(C86:C89)</f>
        <v>0</v>
      </c>
      <c r="D90" s="57">
        <f t="shared" si="65"/>
        <v>0</v>
      </c>
      <c r="E90" s="57">
        <f t="shared" si="65"/>
        <v>0</v>
      </c>
      <c r="F90" s="57">
        <f t="shared" si="65"/>
        <v>0</v>
      </c>
      <c r="G90" s="66"/>
      <c r="H90" s="35" t="s">
        <v>6</v>
      </c>
      <c r="I90" s="46">
        <f>SUM(I86:I89)</f>
        <v>78706</v>
      </c>
      <c r="J90" s="46">
        <f t="shared" ref="J90:L90" si="66">SUM(J86:J89)</f>
        <v>-3281</v>
      </c>
      <c r="K90" s="46">
        <f t="shared" si="66"/>
        <v>-3281</v>
      </c>
      <c r="L90" s="46">
        <f t="shared" si="66"/>
        <v>72144</v>
      </c>
    </row>
    <row r="91" spans="1:12" ht="15.75" thickTop="1" x14ac:dyDescent="0.25"/>
    <row r="93" spans="1:12" x14ac:dyDescent="0.25">
      <c r="F93" s="24" t="s">
        <v>75</v>
      </c>
    </row>
    <row r="98" spans="6:6" x14ac:dyDescent="0.25">
      <c r="F98" s="24"/>
    </row>
  </sheetData>
  <mergeCells count="37">
    <mergeCell ref="A1:L1"/>
    <mergeCell ref="B3:E3"/>
    <mergeCell ref="F3:F4"/>
    <mergeCell ref="G3:J3"/>
    <mergeCell ref="K3:K4"/>
    <mergeCell ref="L3:L4"/>
    <mergeCell ref="H60:L60"/>
    <mergeCell ref="B21:E21"/>
    <mergeCell ref="F21:F22"/>
    <mergeCell ref="G21:J21"/>
    <mergeCell ref="K21:K22"/>
    <mergeCell ref="L21:L22"/>
    <mergeCell ref="B39:E39"/>
    <mergeCell ref="F39:F40"/>
    <mergeCell ref="G39:J39"/>
    <mergeCell ref="K39:K40"/>
    <mergeCell ref="L39:L40"/>
    <mergeCell ref="B51:E51"/>
    <mergeCell ref="F51:F52"/>
    <mergeCell ref="G51:J51"/>
    <mergeCell ref="K51:K52"/>
    <mergeCell ref="L51:L52"/>
    <mergeCell ref="A85:F85"/>
    <mergeCell ref="H85:L85"/>
    <mergeCell ref="M61:M62"/>
    <mergeCell ref="N61:N62"/>
    <mergeCell ref="A64:G64"/>
    <mergeCell ref="A65:A66"/>
    <mergeCell ref="B65:B66"/>
    <mergeCell ref="C65:E65"/>
    <mergeCell ref="F65:F66"/>
    <mergeCell ref="G65:G66"/>
    <mergeCell ref="H67:L67"/>
    <mergeCell ref="A72:F72"/>
    <mergeCell ref="H73:L73"/>
    <mergeCell ref="A79:F79"/>
    <mergeCell ref="H79:L79"/>
  </mergeCells>
  <conditionalFormatting sqref="A90:B90 A89">
    <cfRule type="cellIs" dxfId="1" priority="1" operator="equal">
      <formula>"SUCCESS"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opLeftCell="A24" workbookViewId="0">
      <selection activeCell="N41" sqref="N41"/>
    </sheetView>
  </sheetViews>
  <sheetFormatPr defaultRowHeight="15" x14ac:dyDescent="0.25"/>
  <cols>
    <col min="1" max="1" width="29.85546875" customWidth="1"/>
    <col min="2" max="2" width="14.85546875" customWidth="1"/>
    <col min="3" max="3" width="12.140625" customWidth="1"/>
    <col min="4" max="4" width="13.140625" customWidth="1"/>
    <col min="5" max="5" width="14" customWidth="1"/>
    <col min="6" max="6" width="14.28515625" customWidth="1"/>
    <col min="7" max="7" width="12.42578125" customWidth="1"/>
    <col min="8" max="8" width="12" customWidth="1"/>
    <col min="9" max="9" width="13.85546875" customWidth="1"/>
    <col min="10" max="11" width="14.28515625" customWidth="1"/>
    <col min="12" max="12" width="14.28515625" bestFit="1" customWidth="1"/>
  </cols>
  <sheetData>
    <row r="1" spans="1:12" ht="35.25" thickTop="1" thickBot="1" x14ac:dyDescent="0.3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9"/>
    </row>
    <row r="2" spans="1:12" s="7" customFormat="1" ht="16.5" thickTop="1" thickBot="1" x14ac:dyDescent="0.3">
      <c r="A2" s="1" t="s">
        <v>1</v>
      </c>
      <c r="B2" s="1"/>
      <c r="C2" s="1"/>
      <c r="D2" s="2" t="s">
        <v>70</v>
      </c>
      <c r="E2" s="1"/>
      <c r="F2" s="3"/>
      <c r="G2" s="3"/>
      <c r="H2" s="4" t="s">
        <v>2</v>
      </c>
      <c r="I2" s="5" t="s">
        <v>76</v>
      </c>
      <c r="J2" s="6" t="s">
        <v>3</v>
      </c>
      <c r="K2" s="5">
        <v>2019</v>
      </c>
      <c r="L2" s="3"/>
    </row>
    <row r="3" spans="1:12" ht="16.5" thickTop="1" thickBot="1" x14ac:dyDescent="0.3">
      <c r="A3" s="8" t="s">
        <v>4</v>
      </c>
      <c r="B3" s="94" t="s">
        <v>5</v>
      </c>
      <c r="C3" s="94"/>
      <c r="D3" s="94"/>
      <c r="E3" s="94"/>
      <c r="F3" s="95" t="s">
        <v>6</v>
      </c>
      <c r="G3" s="94" t="s">
        <v>7</v>
      </c>
      <c r="H3" s="94"/>
      <c r="I3" s="94"/>
      <c r="J3" s="94"/>
      <c r="K3" s="95" t="s">
        <v>6</v>
      </c>
      <c r="L3" s="95" t="s">
        <v>6</v>
      </c>
    </row>
    <row r="4" spans="1:12" ht="16.5" thickTop="1" thickBot="1" x14ac:dyDescent="0.3">
      <c r="A4" s="9" t="s">
        <v>8</v>
      </c>
      <c r="B4" s="9">
        <v>5</v>
      </c>
      <c r="C4" s="9">
        <v>12</v>
      </c>
      <c r="D4" s="9">
        <v>18</v>
      </c>
      <c r="E4" s="10">
        <v>28</v>
      </c>
      <c r="F4" s="96"/>
      <c r="G4" s="9">
        <v>5</v>
      </c>
      <c r="H4" s="9">
        <v>12</v>
      </c>
      <c r="I4" s="9">
        <v>18</v>
      </c>
      <c r="J4" s="10">
        <v>28</v>
      </c>
      <c r="K4" s="96"/>
      <c r="L4" s="96"/>
    </row>
    <row r="5" spans="1:12" ht="15.75" thickTop="1" x14ac:dyDescent="0.25">
      <c r="A5" s="11" t="s">
        <v>9</v>
      </c>
      <c r="B5" s="70">
        <v>0</v>
      </c>
      <c r="C5" s="13">
        <v>0</v>
      </c>
      <c r="D5" s="13">
        <v>0</v>
      </c>
      <c r="E5" s="13">
        <v>0</v>
      </c>
      <c r="F5" s="28">
        <f>SUM(B5:E5)</f>
        <v>0</v>
      </c>
      <c r="G5" s="70">
        <v>0</v>
      </c>
      <c r="H5" s="13"/>
      <c r="I5" s="13"/>
      <c r="J5" s="13">
        <v>0</v>
      </c>
      <c r="K5" s="14">
        <f>SUM(G5:J5)</f>
        <v>0</v>
      </c>
      <c r="L5" s="14">
        <f t="shared" ref="L5:L8" si="0">+K5+F5</f>
        <v>0</v>
      </c>
    </row>
    <row r="6" spans="1:12" x14ac:dyDescent="0.25">
      <c r="A6" s="11" t="s">
        <v>10</v>
      </c>
      <c r="B6" s="12"/>
      <c r="C6" s="12"/>
      <c r="D6" s="12"/>
      <c r="E6" s="12"/>
      <c r="F6" s="28"/>
      <c r="G6" s="12"/>
      <c r="H6" s="12"/>
      <c r="I6" s="12"/>
      <c r="J6" s="12"/>
      <c r="K6" s="14">
        <f t="shared" ref="K6:K10" si="1">SUM(G6:J6)</f>
        <v>0</v>
      </c>
      <c r="L6" s="14">
        <f t="shared" si="0"/>
        <v>0</v>
      </c>
    </row>
    <row r="7" spans="1:12" x14ac:dyDescent="0.25">
      <c r="A7" s="11" t="s">
        <v>11</v>
      </c>
      <c r="B7" s="12"/>
      <c r="C7" s="12"/>
      <c r="D7" s="12"/>
      <c r="E7" s="12"/>
      <c r="F7" s="28"/>
      <c r="G7" s="12"/>
      <c r="H7" s="12"/>
      <c r="I7" s="12"/>
      <c r="J7" s="12"/>
      <c r="K7" s="14">
        <f t="shared" si="1"/>
        <v>0</v>
      </c>
      <c r="L7" s="14">
        <f t="shared" si="0"/>
        <v>0</v>
      </c>
    </row>
    <row r="8" spans="1:12" ht="15.75" thickBot="1" x14ac:dyDescent="0.3">
      <c r="A8" s="11" t="s">
        <v>12</v>
      </c>
      <c r="B8" s="12"/>
      <c r="C8" s="12"/>
      <c r="D8" s="12"/>
      <c r="E8" s="12"/>
      <c r="F8" s="28"/>
      <c r="G8" s="12"/>
      <c r="H8" s="12"/>
      <c r="I8" s="12"/>
      <c r="J8" s="12"/>
      <c r="K8" s="14">
        <f t="shared" si="1"/>
        <v>0</v>
      </c>
      <c r="L8" s="14">
        <f t="shared" si="0"/>
        <v>0</v>
      </c>
    </row>
    <row r="9" spans="1:12" ht="17.25" thickTop="1" thickBot="1" x14ac:dyDescent="0.3">
      <c r="A9" s="15" t="s">
        <v>13</v>
      </c>
      <c r="B9" s="16">
        <f>SUM(B5:B8)</f>
        <v>0</v>
      </c>
      <c r="C9" s="17">
        <f t="shared" ref="C9:L9" si="2">SUM(C5:C8)</f>
        <v>0</v>
      </c>
      <c r="D9" s="17">
        <f t="shared" si="2"/>
        <v>0</v>
      </c>
      <c r="E9" s="17">
        <f t="shared" si="2"/>
        <v>0</v>
      </c>
      <c r="F9" s="17">
        <f t="shared" si="2"/>
        <v>0</v>
      </c>
      <c r="G9" s="17">
        <f t="shared" si="2"/>
        <v>0</v>
      </c>
      <c r="H9" s="17">
        <f t="shared" si="2"/>
        <v>0</v>
      </c>
      <c r="I9" s="17">
        <f t="shared" si="2"/>
        <v>0</v>
      </c>
      <c r="J9" s="17">
        <f t="shared" si="2"/>
        <v>0</v>
      </c>
      <c r="K9" s="17">
        <f t="shared" si="2"/>
        <v>0</v>
      </c>
      <c r="L9" s="17">
        <f t="shared" si="2"/>
        <v>0</v>
      </c>
    </row>
    <row r="10" spans="1:12" ht="17.25" thickTop="1" thickBot="1" x14ac:dyDescent="0.3">
      <c r="A10" s="18" t="s">
        <v>14</v>
      </c>
      <c r="B10" s="14">
        <f>+B9/100*B4</f>
        <v>0</v>
      </c>
      <c r="C10" s="14">
        <f t="shared" ref="C10:J10" si="3">+C9/100*C4</f>
        <v>0</v>
      </c>
      <c r="D10" s="14">
        <f t="shared" si="3"/>
        <v>0</v>
      </c>
      <c r="E10" s="14">
        <f t="shared" si="3"/>
        <v>0</v>
      </c>
      <c r="F10" s="19">
        <f>SUM(B10:E10)</f>
        <v>0</v>
      </c>
      <c r="G10" s="14">
        <f t="shared" si="3"/>
        <v>0</v>
      </c>
      <c r="H10" s="14">
        <f t="shared" si="3"/>
        <v>0</v>
      </c>
      <c r="I10" s="14">
        <f t="shared" si="3"/>
        <v>0</v>
      </c>
      <c r="J10" s="14">
        <f t="shared" si="3"/>
        <v>0</v>
      </c>
      <c r="K10" s="14">
        <f t="shared" si="1"/>
        <v>0</v>
      </c>
      <c r="L10" s="14">
        <f>+K10+F10</f>
        <v>0</v>
      </c>
    </row>
    <row r="11" spans="1:12" ht="16.5" thickTop="1" thickBot="1" x14ac:dyDescent="0.3">
      <c r="A11" s="15" t="s">
        <v>15</v>
      </c>
      <c r="B11" s="20">
        <f>+B10+B9</f>
        <v>0</v>
      </c>
      <c r="C11" s="20">
        <f t="shared" ref="C11:L11" si="4">+C10+C9</f>
        <v>0</v>
      </c>
      <c r="D11" s="20">
        <f t="shared" si="4"/>
        <v>0</v>
      </c>
      <c r="E11" s="20">
        <f t="shared" si="4"/>
        <v>0</v>
      </c>
      <c r="F11" s="20">
        <f t="shared" si="4"/>
        <v>0</v>
      </c>
      <c r="G11" s="20">
        <f t="shared" si="4"/>
        <v>0</v>
      </c>
      <c r="H11" s="20">
        <f t="shared" si="4"/>
        <v>0</v>
      </c>
      <c r="I11" s="20">
        <f t="shared" si="4"/>
        <v>0</v>
      </c>
      <c r="J11" s="20">
        <f t="shared" si="4"/>
        <v>0</v>
      </c>
      <c r="K11" s="20">
        <f t="shared" si="4"/>
        <v>0</v>
      </c>
      <c r="L11" s="20">
        <f t="shared" si="4"/>
        <v>0</v>
      </c>
    </row>
    <row r="12" spans="1:12" ht="16.5" thickTop="1" x14ac:dyDescent="0.25">
      <c r="A12" s="11" t="s">
        <v>16</v>
      </c>
      <c r="B12" s="12">
        <v>0</v>
      </c>
      <c r="C12" s="12">
        <v>0</v>
      </c>
      <c r="D12" s="13">
        <v>0</v>
      </c>
      <c r="E12" s="13"/>
      <c r="F12" s="67">
        <f t="shared" ref="F12:F17" si="5">SUM(B12:E12)</f>
        <v>0</v>
      </c>
      <c r="G12" s="12">
        <v>0</v>
      </c>
      <c r="H12" s="12">
        <v>0</v>
      </c>
      <c r="I12" s="13">
        <v>0</v>
      </c>
      <c r="J12" s="13">
        <v>0</v>
      </c>
      <c r="K12" s="14">
        <f>SUM(G12:J12)</f>
        <v>0</v>
      </c>
      <c r="L12" s="14">
        <f t="shared" ref="L12:L20" si="6">+K12+F12</f>
        <v>0</v>
      </c>
    </row>
    <row r="13" spans="1:12" ht="16.5" thickBot="1" x14ac:dyDescent="0.3">
      <c r="A13" s="18" t="s">
        <v>14</v>
      </c>
      <c r="B13" s="14">
        <f>+B12/100*B4</f>
        <v>0</v>
      </c>
      <c r="C13" s="14">
        <f>+C12/100*C4</f>
        <v>0</v>
      </c>
      <c r="D13" s="14">
        <f>+D12/100*D4</f>
        <v>0</v>
      </c>
      <c r="E13" s="14">
        <f>+E12/100*E4</f>
        <v>0</v>
      </c>
      <c r="F13" s="67">
        <f t="shared" si="5"/>
        <v>0</v>
      </c>
      <c r="G13" s="14">
        <f>+G12/100*G4</f>
        <v>0</v>
      </c>
      <c r="H13" s="14">
        <f>+H12/100*H4</f>
        <v>0</v>
      </c>
      <c r="I13" s="14">
        <f>+I12/100*I4</f>
        <v>0</v>
      </c>
      <c r="J13" s="14">
        <f>+J12/100*J4</f>
        <v>0</v>
      </c>
      <c r="K13" s="14">
        <f>SUM(G13:J13)</f>
        <v>0</v>
      </c>
      <c r="L13" s="14">
        <f t="shared" si="6"/>
        <v>0</v>
      </c>
    </row>
    <row r="14" spans="1:12" ht="17.25" thickTop="1" thickBot="1" x14ac:dyDescent="0.3">
      <c r="A14" s="21" t="s">
        <v>15</v>
      </c>
      <c r="B14" s="17">
        <f>SUM(B12:B13)</f>
        <v>0</v>
      </c>
      <c r="C14" s="17">
        <f t="shared" ref="C14:K14" si="7">SUM(C12:C13)</f>
        <v>0</v>
      </c>
      <c r="D14" s="17">
        <f t="shared" si="7"/>
        <v>0</v>
      </c>
      <c r="E14" s="17">
        <f t="shared" si="7"/>
        <v>0</v>
      </c>
      <c r="F14" s="68">
        <f t="shared" si="5"/>
        <v>0</v>
      </c>
      <c r="G14" s="17">
        <f t="shared" si="7"/>
        <v>0</v>
      </c>
      <c r="H14" s="17">
        <f t="shared" si="7"/>
        <v>0</v>
      </c>
      <c r="I14" s="17">
        <f t="shared" si="7"/>
        <v>0</v>
      </c>
      <c r="J14" s="17">
        <f t="shared" si="7"/>
        <v>0</v>
      </c>
      <c r="K14" s="17">
        <f t="shared" si="7"/>
        <v>0</v>
      </c>
      <c r="L14" s="16">
        <f t="shared" si="6"/>
        <v>0</v>
      </c>
    </row>
    <row r="15" spans="1:12" ht="17.25" thickTop="1" thickBot="1" x14ac:dyDescent="0.3">
      <c r="A15" s="11" t="s">
        <v>17</v>
      </c>
      <c r="B15" s="12">
        <v>0</v>
      </c>
      <c r="C15" s="12">
        <v>0</v>
      </c>
      <c r="D15" s="69">
        <v>0</v>
      </c>
      <c r="E15" s="69">
        <v>325.70999999999998</v>
      </c>
      <c r="F15" s="67">
        <f t="shared" si="5"/>
        <v>325.70999999999998</v>
      </c>
      <c r="G15" s="12">
        <v>0</v>
      </c>
      <c r="H15" s="12">
        <v>0</v>
      </c>
      <c r="I15" s="13">
        <v>0</v>
      </c>
      <c r="J15" s="69">
        <v>0</v>
      </c>
      <c r="K15" s="14">
        <f>SUM(G15:J15)</f>
        <v>0</v>
      </c>
      <c r="L15" s="14">
        <f t="shared" si="6"/>
        <v>325.70999999999998</v>
      </c>
    </row>
    <row r="16" spans="1:12" ht="17.25" thickTop="1" thickBot="1" x14ac:dyDescent="0.3">
      <c r="A16" s="18" t="s">
        <v>14</v>
      </c>
      <c r="B16" s="14">
        <f>+B15/100*B4</f>
        <v>0</v>
      </c>
      <c r="C16" s="14">
        <f t="shared" ref="C16:E16" si="8">+C15/100*C4</f>
        <v>0</v>
      </c>
      <c r="D16" s="14">
        <f t="shared" si="8"/>
        <v>0</v>
      </c>
      <c r="E16" s="75">
        <f t="shared" si="8"/>
        <v>91.198799999999991</v>
      </c>
      <c r="F16" s="67">
        <f t="shared" si="5"/>
        <v>91.198799999999991</v>
      </c>
      <c r="G16" s="14">
        <f>+G15/100*G4</f>
        <v>0</v>
      </c>
      <c r="H16" s="14">
        <f>+H15/100*H4</f>
        <v>0</v>
      </c>
      <c r="I16" s="14">
        <f>+I15/100*I4</f>
        <v>0</v>
      </c>
      <c r="J16" s="14">
        <f>+J15/100*J4</f>
        <v>0</v>
      </c>
      <c r="K16" s="14">
        <f>SUM(G16:J16)</f>
        <v>0</v>
      </c>
      <c r="L16" s="14">
        <f t="shared" si="6"/>
        <v>91.198799999999991</v>
      </c>
    </row>
    <row r="17" spans="1:13" ht="17.25" thickTop="1" thickBot="1" x14ac:dyDescent="0.3">
      <c r="A17" s="21" t="s">
        <v>15</v>
      </c>
      <c r="B17" s="17">
        <f>SUM(B15:B16)</f>
        <v>0</v>
      </c>
      <c r="C17" s="17">
        <f t="shared" ref="C17:K17" si="9">SUM(C15:C16)</f>
        <v>0</v>
      </c>
      <c r="D17" s="17">
        <f t="shared" si="9"/>
        <v>0</v>
      </c>
      <c r="E17" s="17">
        <f t="shared" si="9"/>
        <v>416.90879999999999</v>
      </c>
      <c r="F17" s="68">
        <f t="shared" si="5"/>
        <v>416.90879999999999</v>
      </c>
      <c r="G17" s="17">
        <f t="shared" si="9"/>
        <v>0</v>
      </c>
      <c r="H17" s="17">
        <f t="shared" si="9"/>
        <v>0</v>
      </c>
      <c r="I17" s="17">
        <f t="shared" si="9"/>
        <v>0</v>
      </c>
      <c r="J17" s="17">
        <f t="shared" si="9"/>
        <v>0</v>
      </c>
      <c r="K17" s="17">
        <f t="shared" si="9"/>
        <v>0</v>
      </c>
      <c r="L17" s="16">
        <f t="shared" si="6"/>
        <v>416.90879999999999</v>
      </c>
    </row>
    <row r="18" spans="1:13" ht="16.5" thickTop="1" thickBot="1" x14ac:dyDescent="0.3">
      <c r="A18" s="15" t="s">
        <v>13</v>
      </c>
      <c r="B18" s="20">
        <f>+B9+B12-B15</f>
        <v>0</v>
      </c>
      <c r="C18" s="20">
        <f t="shared" ref="C18:J19" si="10">+C9+C12-C15</f>
        <v>0</v>
      </c>
      <c r="D18" s="20">
        <f t="shared" si="10"/>
        <v>0</v>
      </c>
      <c r="E18" s="20">
        <f t="shared" si="10"/>
        <v>-325.70999999999998</v>
      </c>
      <c r="F18" s="20">
        <f>SUM(B18:E18)</f>
        <v>-325.70999999999998</v>
      </c>
      <c r="G18" s="20">
        <f t="shared" si="10"/>
        <v>0</v>
      </c>
      <c r="H18" s="20">
        <f t="shared" si="10"/>
        <v>0</v>
      </c>
      <c r="I18" s="20">
        <f t="shared" si="10"/>
        <v>0</v>
      </c>
      <c r="J18" s="20">
        <f t="shared" si="10"/>
        <v>0</v>
      </c>
      <c r="K18" s="20">
        <f>SUM(G18:J18)</f>
        <v>0</v>
      </c>
      <c r="L18" s="20">
        <f t="shared" si="6"/>
        <v>-325.70999999999998</v>
      </c>
    </row>
    <row r="19" spans="1:13" ht="16.5" thickTop="1" thickBot="1" x14ac:dyDescent="0.3">
      <c r="A19" s="15" t="s">
        <v>18</v>
      </c>
      <c r="B19" s="20">
        <f>+B10+B13-B16</f>
        <v>0</v>
      </c>
      <c r="C19" s="20">
        <f t="shared" si="10"/>
        <v>0</v>
      </c>
      <c r="D19" s="20">
        <f t="shared" si="10"/>
        <v>0</v>
      </c>
      <c r="E19" s="20">
        <f t="shared" si="10"/>
        <v>-91.198799999999991</v>
      </c>
      <c r="F19" s="20">
        <f t="shared" ref="F19:F20" si="11">SUM(B19:E19)</f>
        <v>-91.198799999999991</v>
      </c>
      <c r="G19" s="20">
        <f t="shared" si="10"/>
        <v>0</v>
      </c>
      <c r="H19" s="20">
        <f t="shared" si="10"/>
        <v>0</v>
      </c>
      <c r="I19" s="20">
        <f t="shared" si="10"/>
        <v>0</v>
      </c>
      <c r="J19" s="20">
        <f t="shared" si="10"/>
        <v>0</v>
      </c>
      <c r="K19" s="20">
        <f t="shared" ref="K19:K20" si="12">SUM(G19:J19)</f>
        <v>0</v>
      </c>
      <c r="L19" s="20">
        <f t="shared" si="6"/>
        <v>-91.198799999999991</v>
      </c>
    </row>
    <row r="20" spans="1:13" ht="16.5" thickTop="1" thickBot="1" x14ac:dyDescent="0.3">
      <c r="A20" s="15" t="s">
        <v>6</v>
      </c>
      <c r="B20" s="20">
        <f>+B19+B18</f>
        <v>0</v>
      </c>
      <c r="C20" s="20">
        <f t="shared" ref="C20:J20" si="13">+C19+C18</f>
        <v>0</v>
      </c>
      <c r="D20" s="20">
        <f t="shared" si="13"/>
        <v>0</v>
      </c>
      <c r="E20" s="20">
        <f t="shared" si="13"/>
        <v>-416.90879999999999</v>
      </c>
      <c r="F20" s="20">
        <f t="shared" si="11"/>
        <v>-416.90879999999999</v>
      </c>
      <c r="G20" s="20">
        <f t="shared" si="13"/>
        <v>0</v>
      </c>
      <c r="H20" s="20">
        <f t="shared" si="13"/>
        <v>0</v>
      </c>
      <c r="I20" s="20">
        <f t="shared" si="13"/>
        <v>0</v>
      </c>
      <c r="J20" s="20">
        <f t="shared" si="13"/>
        <v>0</v>
      </c>
      <c r="K20" s="20">
        <f t="shared" si="12"/>
        <v>0</v>
      </c>
      <c r="L20" s="20">
        <f t="shared" si="6"/>
        <v>-416.90879999999999</v>
      </c>
    </row>
    <row r="21" spans="1:13" ht="16.5" customHeight="1" thickTop="1" thickBot="1" x14ac:dyDescent="0.3">
      <c r="A21" s="8" t="s">
        <v>4</v>
      </c>
      <c r="B21" s="94" t="s">
        <v>5</v>
      </c>
      <c r="C21" s="94"/>
      <c r="D21" s="94"/>
      <c r="E21" s="94"/>
      <c r="F21" s="95" t="s">
        <v>6</v>
      </c>
      <c r="G21" s="94" t="s">
        <v>7</v>
      </c>
      <c r="H21" s="94"/>
      <c r="I21" s="94"/>
      <c r="J21" s="94"/>
      <c r="K21" s="95" t="s">
        <v>6</v>
      </c>
      <c r="L21" s="95" t="s">
        <v>6</v>
      </c>
    </row>
    <row r="22" spans="1:13" ht="16.5" thickTop="1" thickBot="1" x14ac:dyDescent="0.3">
      <c r="A22" s="9" t="s">
        <v>8</v>
      </c>
      <c r="B22" s="9">
        <v>5</v>
      </c>
      <c r="C22" s="9">
        <v>12</v>
      </c>
      <c r="D22" s="9">
        <v>18</v>
      </c>
      <c r="E22" s="10">
        <v>28</v>
      </c>
      <c r="F22" s="96"/>
      <c r="G22" s="9">
        <v>5</v>
      </c>
      <c r="H22" s="9">
        <v>12</v>
      </c>
      <c r="I22" s="9">
        <v>18</v>
      </c>
      <c r="J22" s="10">
        <v>28</v>
      </c>
      <c r="K22" s="96"/>
      <c r="L22" s="96"/>
    </row>
    <row r="23" spans="1:13" ht="15.75" thickTop="1" x14ac:dyDescent="0.25">
      <c r="A23" s="11" t="s">
        <v>19</v>
      </c>
      <c r="B23" s="70"/>
      <c r="C23" s="13"/>
      <c r="D23" s="13"/>
      <c r="E23" s="13">
        <v>0</v>
      </c>
      <c r="F23" s="14">
        <f>SUM(B23:E23)</f>
        <v>0</v>
      </c>
      <c r="G23" s="70"/>
      <c r="H23" s="13"/>
      <c r="I23" s="13"/>
      <c r="J23" s="13"/>
      <c r="K23" s="14">
        <f>SUM(G23:J23)</f>
        <v>0</v>
      </c>
      <c r="L23" s="14">
        <f t="shared" ref="L23:L28" si="14">+K23+F23</f>
        <v>0</v>
      </c>
    </row>
    <row r="24" spans="1:13" x14ac:dyDescent="0.25">
      <c r="A24" s="11" t="s">
        <v>10</v>
      </c>
      <c r="B24" s="12"/>
      <c r="C24" s="13"/>
      <c r="D24" s="12"/>
      <c r="E24" s="12"/>
      <c r="F24" s="14">
        <f t="shared" ref="F24:F28" si="15">SUM(B24:E24)</f>
        <v>0</v>
      </c>
      <c r="G24" s="12"/>
      <c r="H24" s="13"/>
      <c r="I24" s="12"/>
      <c r="J24" s="12"/>
      <c r="K24" s="14">
        <f t="shared" ref="K24:K28" si="16">SUM(G24:J24)</f>
        <v>0</v>
      </c>
      <c r="L24" s="14">
        <f t="shared" si="14"/>
        <v>0</v>
      </c>
    </row>
    <row r="25" spans="1:13" x14ac:dyDescent="0.25">
      <c r="A25" s="11" t="s">
        <v>20</v>
      </c>
      <c r="B25" s="12"/>
      <c r="C25" s="12"/>
      <c r="D25" s="13"/>
      <c r="E25" s="12"/>
      <c r="F25" s="14">
        <f t="shared" si="15"/>
        <v>0</v>
      </c>
      <c r="G25" s="12"/>
      <c r="H25" s="12"/>
      <c r="I25" s="12"/>
      <c r="J25" s="12"/>
      <c r="K25" s="14">
        <f t="shared" si="16"/>
        <v>0</v>
      </c>
      <c r="L25" s="14">
        <f t="shared" si="14"/>
        <v>0</v>
      </c>
    </row>
    <row r="26" spans="1:13" x14ac:dyDescent="0.25">
      <c r="A26" s="11" t="s">
        <v>21</v>
      </c>
      <c r="B26" s="12"/>
      <c r="C26" s="12"/>
      <c r="D26" s="12"/>
      <c r="E26" s="12"/>
      <c r="F26" s="14">
        <f t="shared" si="15"/>
        <v>0</v>
      </c>
      <c r="G26" s="12"/>
      <c r="H26" s="12"/>
      <c r="I26" s="12"/>
      <c r="J26" s="12"/>
      <c r="K26" s="14">
        <f t="shared" si="16"/>
        <v>0</v>
      </c>
      <c r="L26" s="14">
        <f t="shared" si="14"/>
        <v>0</v>
      </c>
    </row>
    <row r="27" spans="1:13" x14ac:dyDescent="0.25">
      <c r="A27" s="11" t="s">
        <v>11</v>
      </c>
      <c r="B27" s="12"/>
      <c r="C27" s="12"/>
      <c r="D27" s="12"/>
      <c r="E27" s="12"/>
      <c r="F27" s="14">
        <f t="shared" si="15"/>
        <v>0</v>
      </c>
      <c r="G27" s="12"/>
      <c r="H27" s="12"/>
      <c r="I27" s="12"/>
      <c r="J27" s="12"/>
      <c r="K27" s="14">
        <f t="shared" si="16"/>
        <v>0</v>
      </c>
      <c r="L27" s="14">
        <f t="shared" si="14"/>
        <v>0</v>
      </c>
      <c r="M27" s="77"/>
    </row>
    <row r="28" spans="1:13" ht="15.75" thickBot="1" x14ac:dyDescent="0.3">
      <c r="A28" s="11" t="s">
        <v>12</v>
      </c>
      <c r="B28" s="12"/>
      <c r="C28" s="12"/>
      <c r="D28" s="12"/>
      <c r="E28" s="12"/>
      <c r="F28" s="14">
        <f t="shared" si="15"/>
        <v>0</v>
      </c>
      <c r="G28" s="12"/>
      <c r="H28" s="12"/>
      <c r="I28" s="12"/>
      <c r="J28" s="12"/>
      <c r="K28" s="14">
        <f t="shared" si="16"/>
        <v>0</v>
      </c>
      <c r="L28" s="14">
        <f t="shared" si="14"/>
        <v>0</v>
      </c>
      <c r="M28" s="77"/>
    </row>
    <row r="29" spans="1:13" ht="16.5" thickTop="1" thickBot="1" x14ac:dyDescent="0.3">
      <c r="A29" s="15" t="s">
        <v>22</v>
      </c>
      <c r="B29" s="22">
        <f>SUM(B23:B28)</f>
        <v>0</v>
      </c>
      <c r="C29" s="22">
        <f t="shared" ref="C29:L29" si="17">SUM(C23:C28)</f>
        <v>0</v>
      </c>
      <c r="D29" s="22">
        <f t="shared" si="17"/>
        <v>0</v>
      </c>
      <c r="E29" s="22">
        <f t="shared" si="17"/>
        <v>0</v>
      </c>
      <c r="F29" s="22">
        <f t="shared" si="17"/>
        <v>0</v>
      </c>
      <c r="G29" s="22">
        <f t="shared" si="17"/>
        <v>0</v>
      </c>
      <c r="H29" s="22">
        <f t="shared" si="17"/>
        <v>0</v>
      </c>
      <c r="I29" s="22">
        <f t="shared" si="17"/>
        <v>0</v>
      </c>
      <c r="J29" s="22">
        <f t="shared" si="17"/>
        <v>0</v>
      </c>
      <c r="K29" s="22">
        <f t="shared" si="17"/>
        <v>0</v>
      </c>
      <c r="L29" s="22">
        <f t="shared" si="17"/>
        <v>0</v>
      </c>
      <c r="M29" s="78"/>
    </row>
    <row r="30" spans="1:13" ht="16.5" thickTop="1" thickBot="1" x14ac:dyDescent="0.3">
      <c r="A30" s="18" t="s">
        <v>14</v>
      </c>
      <c r="B30" s="14">
        <f>+B29/100*B22</f>
        <v>0</v>
      </c>
      <c r="C30" s="14">
        <f t="shared" ref="C30:J30" si="18">+C29/100*C22</f>
        <v>0</v>
      </c>
      <c r="D30" s="14">
        <f t="shared" si="18"/>
        <v>0</v>
      </c>
      <c r="E30" s="14">
        <f t="shared" si="18"/>
        <v>0</v>
      </c>
      <c r="F30" s="14">
        <f>SUM(B30:E30)</f>
        <v>0</v>
      </c>
      <c r="G30" s="14">
        <f t="shared" si="18"/>
        <v>0</v>
      </c>
      <c r="H30" s="14">
        <f t="shared" si="18"/>
        <v>0</v>
      </c>
      <c r="I30" s="14">
        <f t="shared" si="18"/>
        <v>0</v>
      </c>
      <c r="J30" s="14">
        <f t="shared" si="18"/>
        <v>0</v>
      </c>
      <c r="K30" s="14">
        <f>SUM(G30:J30)</f>
        <v>0</v>
      </c>
      <c r="L30" s="14">
        <f>+K30+F30</f>
        <v>0</v>
      </c>
    </row>
    <row r="31" spans="1:13" ht="16.5" thickTop="1" thickBot="1" x14ac:dyDescent="0.3">
      <c r="A31" s="15" t="s">
        <v>23</v>
      </c>
      <c r="B31" s="23">
        <f>+B30+B29</f>
        <v>0</v>
      </c>
      <c r="C31" s="23">
        <f t="shared" ref="C31:K31" si="19">+C30+C29</f>
        <v>0</v>
      </c>
      <c r="D31" s="23">
        <f t="shared" si="19"/>
        <v>0</v>
      </c>
      <c r="E31" s="23">
        <f t="shared" si="19"/>
        <v>0</v>
      </c>
      <c r="F31" s="23">
        <f t="shared" si="19"/>
        <v>0</v>
      </c>
      <c r="G31" s="23">
        <f t="shared" si="19"/>
        <v>0</v>
      </c>
      <c r="H31" s="23">
        <f t="shared" si="19"/>
        <v>0</v>
      </c>
      <c r="I31" s="23">
        <f t="shared" si="19"/>
        <v>0</v>
      </c>
      <c r="J31" s="23">
        <f t="shared" si="19"/>
        <v>0</v>
      </c>
      <c r="K31" s="23">
        <f t="shared" si="19"/>
        <v>0</v>
      </c>
      <c r="L31" s="23">
        <f>+L29+L30</f>
        <v>0</v>
      </c>
    </row>
    <row r="32" spans="1:13" ht="15.75" thickTop="1" x14ac:dyDescent="0.25">
      <c r="A32" s="11" t="s">
        <v>16</v>
      </c>
      <c r="B32" s="12">
        <v>0</v>
      </c>
      <c r="C32" s="12">
        <v>0</v>
      </c>
      <c r="D32" s="13">
        <v>0</v>
      </c>
      <c r="E32" s="12">
        <v>0</v>
      </c>
      <c r="F32" s="12">
        <f>SUM(B32:E32)</f>
        <v>0</v>
      </c>
      <c r="G32" s="12">
        <v>0</v>
      </c>
      <c r="H32" s="12">
        <v>0</v>
      </c>
      <c r="I32" s="13">
        <v>0</v>
      </c>
      <c r="J32" s="13">
        <v>0</v>
      </c>
      <c r="K32" s="14">
        <f>SUM(G32:J32)</f>
        <v>0</v>
      </c>
      <c r="L32" s="14">
        <f>+K32+F32</f>
        <v>0</v>
      </c>
    </row>
    <row r="33" spans="1:12" ht="15.75" thickBot="1" x14ac:dyDescent="0.3">
      <c r="A33" s="18" t="s">
        <v>14</v>
      </c>
      <c r="B33" s="14">
        <f>+B32/100*B22</f>
        <v>0</v>
      </c>
      <c r="C33" s="14">
        <f t="shared" ref="C33:E33" si="20">+C32/100*C22</f>
        <v>0</v>
      </c>
      <c r="D33" s="14">
        <f t="shared" si="20"/>
        <v>0</v>
      </c>
      <c r="E33" s="14">
        <f t="shared" si="20"/>
        <v>0</v>
      </c>
      <c r="F33" s="28">
        <f>SUM(B33:E33)</f>
        <v>0</v>
      </c>
      <c r="G33" s="14">
        <f t="shared" ref="G33:J33" si="21">+G32/100*G22</f>
        <v>0</v>
      </c>
      <c r="H33" s="14">
        <f t="shared" si="21"/>
        <v>0</v>
      </c>
      <c r="I33" s="14">
        <f t="shared" si="21"/>
        <v>0</v>
      </c>
      <c r="J33" s="14">
        <f t="shared" si="21"/>
        <v>0</v>
      </c>
      <c r="K33" s="14">
        <f>SUM(G33:J33)</f>
        <v>0</v>
      </c>
      <c r="L33" s="14">
        <f>+K33+F33</f>
        <v>0</v>
      </c>
    </row>
    <row r="34" spans="1:12" ht="16.5" thickTop="1" thickBot="1" x14ac:dyDescent="0.3">
      <c r="A34" s="15" t="s">
        <v>22</v>
      </c>
      <c r="B34" s="16">
        <f>+B32+B33</f>
        <v>0</v>
      </c>
      <c r="C34" s="16">
        <f t="shared" ref="C34:L34" si="22">+C32+C33</f>
        <v>0</v>
      </c>
      <c r="D34" s="16">
        <f t="shared" si="22"/>
        <v>0</v>
      </c>
      <c r="E34" s="16">
        <f t="shared" si="22"/>
        <v>0</v>
      </c>
      <c r="F34" s="16">
        <f t="shared" si="22"/>
        <v>0</v>
      </c>
      <c r="G34" s="16">
        <f t="shared" si="22"/>
        <v>0</v>
      </c>
      <c r="H34" s="16">
        <f t="shared" si="22"/>
        <v>0</v>
      </c>
      <c r="I34" s="16">
        <f t="shared" si="22"/>
        <v>0</v>
      </c>
      <c r="J34" s="16">
        <f t="shared" si="22"/>
        <v>0</v>
      </c>
      <c r="K34" s="16">
        <f t="shared" si="22"/>
        <v>0</v>
      </c>
      <c r="L34" s="16">
        <f t="shared" si="22"/>
        <v>0</v>
      </c>
    </row>
    <row r="35" spans="1:12" ht="15.75" thickTop="1" x14ac:dyDescent="0.25">
      <c r="A35" s="11" t="s">
        <v>17</v>
      </c>
      <c r="B35" s="12">
        <v>0</v>
      </c>
      <c r="C35" s="12">
        <v>0</v>
      </c>
      <c r="D35" s="13">
        <v>0</v>
      </c>
      <c r="E35" s="12">
        <v>0</v>
      </c>
      <c r="F35" s="12">
        <f>SUM(B35:E35)</f>
        <v>0</v>
      </c>
      <c r="G35" s="12">
        <v>0</v>
      </c>
      <c r="H35" s="12">
        <v>0</v>
      </c>
      <c r="I35" s="13">
        <v>0</v>
      </c>
      <c r="J35" s="13">
        <v>0</v>
      </c>
      <c r="K35" s="14">
        <f>SUM(G35:J35)</f>
        <v>0</v>
      </c>
      <c r="L35" s="14">
        <f>+K35+F35</f>
        <v>0</v>
      </c>
    </row>
    <row r="36" spans="1:12" ht="15.75" thickBot="1" x14ac:dyDescent="0.3">
      <c r="A36" s="18" t="s">
        <v>14</v>
      </c>
      <c r="B36" s="14">
        <f>+B35/100*B22</f>
        <v>0</v>
      </c>
      <c r="C36" s="14">
        <f t="shared" ref="C36:E36" si="23">+C35/100*C22</f>
        <v>0</v>
      </c>
      <c r="D36" s="14">
        <f t="shared" si="23"/>
        <v>0</v>
      </c>
      <c r="E36" s="14">
        <f t="shared" si="23"/>
        <v>0</v>
      </c>
      <c r="F36" s="14"/>
      <c r="G36" s="14">
        <f t="shared" ref="G36:J36" si="24">+G35/100*G22</f>
        <v>0</v>
      </c>
      <c r="H36" s="14">
        <f t="shared" si="24"/>
        <v>0</v>
      </c>
      <c r="I36" s="14">
        <f t="shared" si="24"/>
        <v>0</v>
      </c>
      <c r="J36" s="14">
        <f t="shared" si="24"/>
        <v>0</v>
      </c>
      <c r="K36" s="14">
        <f>SUM(G36:J36)</f>
        <v>0</v>
      </c>
      <c r="L36" s="14">
        <f>+K36+F36</f>
        <v>0</v>
      </c>
    </row>
    <row r="37" spans="1:12" ht="16.5" thickTop="1" thickBot="1" x14ac:dyDescent="0.3">
      <c r="A37" s="21" t="s">
        <v>22</v>
      </c>
      <c r="B37" s="16">
        <f>+B35+B36</f>
        <v>0</v>
      </c>
      <c r="C37" s="16">
        <f t="shared" ref="C37:L37" si="25">+C35+C36</f>
        <v>0</v>
      </c>
      <c r="D37" s="16">
        <f t="shared" si="25"/>
        <v>0</v>
      </c>
      <c r="E37" s="16">
        <f t="shared" si="25"/>
        <v>0</v>
      </c>
      <c r="F37" s="16">
        <f t="shared" si="25"/>
        <v>0</v>
      </c>
      <c r="G37" s="16">
        <f t="shared" si="25"/>
        <v>0</v>
      </c>
      <c r="H37" s="16">
        <f t="shared" si="25"/>
        <v>0</v>
      </c>
      <c r="I37" s="16">
        <f t="shared" si="25"/>
        <v>0</v>
      </c>
      <c r="J37" s="16">
        <f t="shared" si="25"/>
        <v>0</v>
      </c>
      <c r="K37" s="16">
        <f t="shared" si="25"/>
        <v>0</v>
      </c>
      <c r="L37" s="16">
        <f t="shared" si="25"/>
        <v>0</v>
      </c>
    </row>
    <row r="38" spans="1:12" ht="16.5" thickTop="1" thickBot="1" x14ac:dyDescent="0.3">
      <c r="A38" s="26" t="s">
        <v>22</v>
      </c>
      <c r="B38" s="27">
        <f>+B31+B34-B37</f>
        <v>0</v>
      </c>
      <c r="C38" s="27">
        <f t="shared" ref="C38:L38" si="26">+C31+C34-C37</f>
        <v>0</v>
      </c>
      <c r="D38" s="27">
        <f t="shared" si="26"/>
        <v>0</v>
      </c>
      <c r="E38" s="27">
        <f t="shared" si="26"/>
        <v>0</v>
      </c>
      <c r="F38" s="27">
        <f t="shared" si="26"/>
        <v>0</v>
      </c>
      <c r="G38" s="27">
        <f t="shared" si="26"/>
        <v>0</v>
      </c>
      <c r="H38" s="27">
        <f t="shared" si="26"/>
        <v>0</v>
      </c>
      <c r="I38" s="27">
        <f t="shared" si="26"/>
        <v>0</v>
      </c>
      <c r="J38" s="27">
        <f t="shared" si="26"/>
        <v>0</v>
      </c>
      <c r="K38" s="27">
        <f t="shared" si="26"/>
        <v>0</v>
      </c>
      <c r="L38" s="27">
        <f t="shared" si="26"/>
        <v>0</v>
      </c>
    </row>
    <row r="39" spans="1:12" ht="16.5" customHeight="1" thickTop="1" thickBot="1" x14ac:dyDescent="0.3">
      <c r="A39" s="8" t="s">
        <v>4</v>
      </c>
      <c r="B39" s="94" t="s">
        <v>5</v>
      </c>
      <c r="C39" s="94"/>
      <c r="D39" s="94"/>
      <c r="E39" s="94"/>
      <c r="F39" s="95" t="s">
        <v>6</v>
      </c>
      <c r="G39" s="94" t="s">
        <v>7</v>
      </c>
      <c r="H39" s="94"/>
      <c r="I39" s="94"/>
      <c r="J39" s="94"/>
      <c r="K39" s="95" t="s">
        <v>6</v>
      </c>
      <c r="L39" s="95" t="s">
        <v>6</v>
      </c>
    </row>
    <row r="40" spans="1:12" ht="16.5" thickTop="1" thickBot="1" x14ac:dyDescent="0.3">
      <c r="A40" s="9" t="s">
        <v>8</v>
      </c>
      <c r="B40" s="9">
        <v>5</v>
      </c>
      <c r="C40" s="9">
        <v>12</v>
      </c>
      <c r="D40" s="9">
        <v>18</v>
      </c>
      <c r="E40" s="10">
        <v>28</v>
      </c>
      <c r="F40" s="96"/>
      <c r="G40" s="9">
        <v>5</v>
      </c>
      <c r="H40" s="9">
        <v>12</v>
      </c>
      <c r="I40" s="9">
        <v>18</v>
      </c>
      <c r="J40" s="10">
        <v>28</v>
      </c>
      <c r="K40" s="96"/>
      <c r="L40" s="96"/>
    </row>
    <row r="41" spans="1:12" ht="15.75" thickTop="1" x14ac:dyDescent="0.25">
      <c r="A41" s="11" t="s">
        <v>24</v>
      </c>
      <c r="B41" s="12"/>
      <c r="C41" s="12"/>
      <c r="D41" s="12"/>
      <c r="E41" s="12"/>
      <c r="F41" s="28"/>
      <c r="G41" s="12"/>
      <c r="H41" s="12">
        <v>0</v>
      </c>
      <c r="I41" s="12">
        <v>0</v>
      </c>
      <c r="J41" s="12"/>
      <c r="K41" s="14">
        <f t="shared" ref="K41:K43" si="27">SUM(G41:J41)</f>
        <v>0</v>
      </c>
      <c r="L41" s="14">
        <f>+K41+F41</f>
        <v>0</v>
      </c>
    </row>
    <row r="42" spans="1:12" x14ac:dyDescent="0.25">
      <c r="A42" s="11" t="s">
        <v>25</v>
      </c>
      <c r="B42" s="12"/>
      <c r="C42" s="12"/>
      <c r="D42" s="12"/>
      <c r="E42" s="12"/>
      <c r="F42" s="28"/>
      <c r="G42" s="12"/>
      <c r="H42" s="12"/>
      <c r="I42" s="12"/>
      <c r="J42" s="12"/>
      <c r="K42" s="14">
        <f t="shared" si="27"/>
        <v>0</v>
      </c>
      <c r="L42" s="14">
        <f>+K42+F42</f>
        <v>0</v>
      </c>
    </row>
    <row r="43" spans="1:12" ht="15.75" thickBot="1" x14ac:dyDescent="0.3">
      <c r="A43" s="18" t="s">
        <v>14</v>
      </c>
      <c r="B43" s="28">
        <f>+B42+B41/100*B40</f>
        <v>0</v>
      </c>
      <c r="C43" s="28">
        <f t="shared" ref="C43:E43" si="28">+C42+C41/100*C40</f>
        <v>0</v>
      </c>
      <c r="D43" s="28">
        <f t="shared" si="28"/>
        <v>0</v>
      </c>
      <c r="E43" s="28">
        <f t="shared" si="28"/>
        <v>0</v>
      </c>
      <c r="F43" s="28"/>
      <c r="G43" s="28">
        <f>+G42+G41/100*G40/2</f>
        <v>0</v>
      </c>
      <c r="H43" s="28">
        <f t="shared" ref="H43:J43" si="29">+H42+H41/100*H40/2</f>
        <v>0</v>
      </c>
      <c r="I43" s="28">
        <f t="shared" si="29"/>
        <v>0</v>
      </c>
      <c r="J43" s="28">
        <f t="shared" si="29"/>
        <v>0</v>
      </c>
      <c r="K43" s="14">
        <f t="shared" si="27"/>
        <v>0</v>
      </c>
      <c r="L43" s="14">
        <f>+K43+F43</f>
        <v>0</v>
      </c>
    </row>
    <row r="44" spans="1:12" ht="16.5" thickTop="1" thickBot="1" x14ac:dyDescent="0.3">
      <c r="A44" s="15" t="s">
        <v>22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2" ht="15.75" thickTop="1" x14ac:dyDescent="0.25">
      <c r="A45" s="11" t="s">
        <v>26</v>
      </c>
      <c r="B45" s="12"/>
      <c r="C45" s="12"/>
      <c r="D45" s="12"/>
      <c r="E45" s="12"/>
      <c r="F45" s="28"/>
      <c r="G45" s="12"/>
      <c r="H45" s="12"/>
      <c r="I45" s="12"/>
      <c r="J45" s="12"/>
      <c r="K45" s="14">
        <f t="shared" ref="K45:K47" si="30">SUM(G45:J45)</f>
        <v>0</v>
      </c>
      <c r="L45" s="14">
        <f t="shared" ref="L45:L50" si="31">+K45+F45</f>
        <v>0</v>
      </c>
    </row>
    <row r="46" spans="1:12" x14ac:dyDescent="0.25">
      <c r="A46" s="11" t="s">
        <v>25</v>
      </c>
      <c r="B46" s="12"/>
      <c r="C46" s="12"/>
      <c r="D46" s="12"/>
      <c r="E46" s="12"/>
      <c r="F46" s="28"/>
      <c r="G46" s="12"/>
      <c r="H46" s="12"/>
      <c r="I46" s="12"/>
      <c r="J46" s="12"/>
      <c r="K46" s="14">
        <f t="shared" si="30"/>
        <v>0</v>
      </c>
      <c r="L46" s="14">
        <f t="shared" si="31"/>
        <v>0</v>
      </c>
    </row>
    <row r="47" spans="1:12" ht="15.75" thickBot="1" x14ac:dyDescent="0.3">
      <c r="A47" s="18" t="s">
        <v>14</v>
      </c>
      <c r="B47" s="28">
        <f>+B46+B45/100*B40</f>
        <v>0</v>
      </c>
      <c r="C47" s="28">
        <f t="shared" ref="C47:E47" si="32">+C46+C45/100*C40</f>
        <v>0</v>
      </c>
      <c r="D47" s="28">
        <f t="shared" si="32"/>
        <v>0</v>
      </c>
      <c r="E47" s="28">
        <f t="shared" si="32"/>
        <v>0</v>
      </c>
      <c r="F47" s="28"/>
      <c r="G47" s="28">
        <f>+G45+G46/100*G40</f>
        <v>0</v>
      </c>
      <c r="H47" s="28">
        <f t="shared" ref="H47:J47" si="33">+H45+H46/100*H40</f>
        <v>0</v>
      </c>
      <c r="I47" s="28">
        <f t="shared" si="33"/>
        <v>0</v>
      </c>
      <c r="J47" s="28">
        <f t="shared" si="33"/>
        <v>0</v>
      </c>
      <c r="K47" s="14">
        <f t="shared" si="30"/>
        <v>0</v>
      </c>
      <c r="L47" s="14">
        <f t="shared" si="31"/>
        <v>0</v>
      </c>
    </row>
    <row r="48" spans="1:12" ht="16.5" thickTop="1" thickBot="1" x14ac:dyDescent="0.3">
      <c r="A48" s="15" t="s">
        <v>22</v>
      </c>
      <c r="B48" s="20">
        <f>+B29+B32-B35+B41+B42-B45*B46</f>
        <v>0</v>
      </c>
      <c r="C48" s="20">
        <f t="shared" ref="C48:J48" si="34">+C29+C32-C35+C41+C42-C45*C46</f>
        <v>0</v>
      </c>
      <c r="D48" s="20">
        <f t="shared" si="34"/>
        <v>0</v>
      </c>
      <c r="E48" s="20">
        <f t="shared" si="34"/>
        <v>0</v>
      </c>
      <c r="F48" s="20">
        <f>SUM(B48:E48)</f>
        <v>0</v>
      </c>
      <c r="G48" s="20">
        <f t="shared" si="34"/>
        <v>0</v>
      </c>
      <c r="H48" s="20">
        <f t="shared" si="34"/>
        <v>0</v>
      </c>
      <c r="I48" s="20">
        <f t="shared" si="34"/>
        <v>0</v>
      </c>
      <c r="J48" s="20">
        <f t="shared" si="34"/>
        <v>0</v>
      </c>
      <c r="K48" s="20">
        <f>SUM(G48:J48)</f>
        <v>0</v>
      </c>
      <c r="L48" s="20">
        <f t="shared" si="31"/>
        <v>0</v>
      </c>
    </row>
    <row r="49" spans="1:13" ht="16.5" thickTop="1" thickBot="1" x14ac:dyDescent="0.3">
      <c r="A49" s="29" t="s">
        <v>27</v>
      </c>
      <c r="B49" s="20">
        <f>+B30+B33-B36-B43+B47</f>
        <v>0</v>
      </c>
      <c r="C49" s="20">
        <f t="shared" ref="C49:J49" si="35">+C30+C33-C36-C43+C47</f>
        <v>0</v>
      </c>
      <c r="D49" s="20">
        <f t="shared" si="35"/>
        <v>0</v>
      </c>
      <c r="E49" s="20">
        <f t="shared" si="35"/>
        <v>0</v>
      </c>
      <c r="F49" s="20">
        <f t="shared" ref="F49:F50" si="36">SUM(B49:E49)</f>
        <v>0</v>
      </c>
      <c r="G49" s="20">
        <f t="shared" si="35"/>
        <v>0</v>
      </c>
      <c r="H49" s="20">
        <f t="shared" si="35"/>
        <v>0</v>
      </c>
      <c r="I49" s="20">
        <f t="shared" si="35"/>
        <v>0</v>
      </c>
      <c r="J49" s="20">
        <f t="shared" si="35"/>
        <v>0</v>
      </c>
      <c r="K49" s="20">
        <f t="shared" ref="K49:K50" si="37">SUM(G49:J49)</f>
        <v>0</v>
      </c>
      <c r="L49" s="20">
        <f t="shared" si="31"/>
        <v>0</v>
      </c>
    </row>
    <row r="50" spans="1:13" ht="16.5" thickTop="1" thickBot="1" x14ac:dyDescent="0.3">
      <c r="A50" s="29" t="s">
        <v>6</v>
      </c>
      <c r="B50" s="20">
        <f>+B49+B48</f>
        <v>0</v>
      </c>
      <c r="C50" s="20">
        <f t="shared" ref="C50:J50" si="38">+C49+C48</f>
        <v>0</v>
      </c>
      <c r="D50" s="20">
        <f t="shared" si="38"/>
        <v>0</v>
      </c>
      <c r="E50" s="20">
        <f t="shared" si="38"/>
        <v>0</v>
      </c>
      <c r="F50" s="20">
        <f t="shared" si="36"/>
        <v>0</v>
      </c>
      <c r="G50" s="20">
        <f t="shared" si="38"/>
        <v>0</v>
      </c>
      <c r="H50" s="20">
        <f t="shared" si="38"/>
        <v>0</v>
      </c>
      <c r="I50" s="20">
        <f t="shared" si="38"/>
        <v>0</v>
      </c>
      <c r="J50" s="20">
        <f t="shared" si="38"/>
        <v>0</v>
      </c>
      <c r="K50" s="20">
        <f t="shared" si="37"/>
        <v>0</v>
      </c>
      <c r="L50" s="20">
        <f t="shared" si="31"/>
        <v>0</v>
      </c>
    </row>
    <row r="51" spans="1:13" ht="16.5" customHeight="1" thickTop="1" thickBot="1" x14ac:dyDescent="0.3">
      <c r="A51" s="8" t="s">
        <v>4</v>
      </c>
      <c r="B51" s="94" t="s">
        <v>5</v>
      </c>
      <c r="C51" s="94"/>
      <c r="D51" s="94"/>
      <c r="E51" s="94"/>
      <c r="F51" s="95" t="s">
        <v>6</v>
      </c>
      <c r="G51" s="94" t="s">
        <v>7</v>
      </c>
      <c r="H51" s="94"/>
      <c r="I51" s="94"/>
      <c r="J51" s="94"/>
      <c r="K51" s="95" t="s">
        <v>6</v>
      </c>
      <c r="L51" s="95" t="s">
        <v>6</v>
      </c>
    </row>
    <row r="52" spans="1:13" ht="16.5" thickTop="1" thickBot="1" x14ac:dyDescent="0.3">
      <c r="A52" s="9" t="s">
        <v>28</v>
      </c>
      <c r="B52" s="9">
        <v>5</v>
      </c>
      <c r="C52" s="9">
        <v>12</v>
      </c>
      <c r="D52" s="9">
        <v>18</v>
      </c>
      <c r="E52" s="10">
        <v>28</v>
      </c>
      <c r="F52" s="96"/>
      <c r="G52" s="9">
        <v>5</v>
      </c>
      <c r="H52" s="9">
        <v>12</v>
      </c>
      <c r="I52" s="9">
        <v>18</v>
      </c>
      <c r="J52" s="10">
        <v>28</v>
      </c>
      <c r="K52" s="96"/>
      <c r="L52" s="96"/>
    </row>
    <row r="53" spans="1:13" ht="15.75" thickTop="1" x14ac:dyDescent="0.25">
      <c r="A53" s="30" t="s">
        <v>29</v>
      </c>
      <c r="B53" s="12">
        <v>0</v>
      </c>
      <c r="C53" s="12">
        <v>0</v>
      </c>
      <c r="D53" s="13">
        <v>0</v>
      </c>
      <c r="E53" s="12">
        <v>0</v>
      </c>
      <c r="F53" s="14">
        <f>SUM(B53:E53)</f>
        <v>0</v>
      </c>
      <c r="G53" s="12">
        <v>0</v>
      </c>
      <c r="H53" s="12">
        <v>0</v>
      </c>
      <c r="I53" s="13">
        <v>0</v>
      </c>
      <c r="J53" s="13">
        <v>0</v>
      </c>
      <c r="K53" s="14">
        <f>SUM(G53:J53)</f>
        <v>0</v>
      </c>
      <c r="L53" s="14">
        <f t="shared" ref="L53:L58" si="39">+K53+F53</f>
        <v>0</v>
      </c>
    </row>
    <row r="54" spans="1:13" x14ac:dyDescent="0.25">
      <c r="A54" s="18" t="s">
        <v>14</v>
      </c>
      <c r="B54" s="14">
        <f>+B53/100*B52</f>
        <v>0</v>
      </c>
      <c r="C54" s="14">
        <f t="shared" ref="C54:E54" si="40">+C53/100*C52</f>
        <v>0</v>
      </c>
      <c r="D54" s="14">
        <f t="shared" si="40"/>
        <v>0</v>
      </c>
      <c r="E54" s="14">
        <f t="shared" si="40"/>
        <v>0</v>
      </c>
      <c r="F54" s="14"/>
      <c r="G54" s="14">
        <f t="shared" ref="G54:J54" si="41">+G53/100*G52</f>
        <v>0</v>
      </c>
      <c r="H54" s="14">
        <f t="shared" si="41"/>
        <v>0</v>
      </c>
      <c r="I54" s="14">
        <f t="shared" si="41"/>
        <v>0</v>
      </c>
      <c r="J54" s="14">
        <f t="shared" si="41"/>
        <v>0</v>
      </c>
      <c r="K54" s="14">
        <f t="shared" ref="K54:K59" si="42">SUM(G54:J54)</f>
        <v>0</v>
      </c>
      <c r="L54" s="14">
        <f t="shared" si="39"/>
        <v>0</v>
      </c>
    </row>
    <row r="55" spans="1:13" ht="15.75" thickBot="1" x14ac:dyDescent="0.3">
      <c r="A55" s="30" t="s">
        <v>30</v>
      </c>
      <c r="B55" s="14">
        <f>+B54+B53</f>
        <v>0</v>
      </c>
      <c r="C55" s="14">
        <f t="shared" ref="C55:J55" si="43">+C54+C53</f>
        <v>0</v>
      </c>
      <c r="D55" s="14">
        <f t="shared" si="43"/>
        <v>0</v>
      </c>
      <c r="E55" s="14">
        <f t="shared" si="43"/>
        <v>0</v>
      </c>
      <c r="F55" s="14">
        <f t="shared" si="43"/>
        <v>0</v>
      </c>
      <c r="G55" s="14">
        <f t="shared" si="43"/>
        <v>0</v>
      </c>
      <c r="H55" s="14">
        <f t="shared" si="43"/>
        <v>0</v>
      </c>
      <c r="I55" s="14">
        <f t="shared" si="43"/>
        <v>0</v>
      </c>
      <c r="J55" s="14">
        <f t="shared" si="43"/>
        <v>0</v>
      </c>
      <c r="K55" s="14">
        <f t="shared" si="42"/>
        <v>0</v>
      </c>
      <c r="L55" s="14">
        <f t="shared" si="39"/>
        <v>0</v>
      </c>
    </row>
    <row r="56" spans="1:13" ht="16.5" thickTop="1" thickBot="1" x14ac:dyDescent="0.3">
      <c r="A56" s="72" t="s">
        <v>31</v>
      </c>
      <c r="B56" s="73">
        <v>0</v>
      </c>
      <c r="C56" s="73"/>
      <c r="D56" s="73"/>
      <c r="E56" s="73"/>
      <c r="F56" s="16"/>
      <c r="G56" s="73">
        <v>0</v>
      </c>
      <c r="H56" s="73"/>
      <c r="I56" s="73"/>
      <c r="J56" s="73"/>
      <c r="K56" s="16">
        <f t="shared" si="42"/>
        <v>0</v>
      </c>
      <c r="L56" s="16">
        <f t="shared" si="39"/>
        <v>0</v>
      </c>
    </row>
    <row r="57" spans="1:13" ht="15.75" thickTop="1" x14ac:dyDescent="0.25">
      <c r="A57" s="18" t="s">
        <v>14</v>
      </c>
      <c r="B57" s="14">
        <f>+B56/100*B52</f>
        <v>0</v>
      </c>
      <c r="C57" s="14">
        <f t="shared" ref="C57:E57" si="44">+C56/100*C52</f>
        <v>0</v>
      </c>
      <c r="D57" s="14">
        <f t="shared" si="44"/>
        <v>0</v>
      </c>
      <c r="E57" s="14">
        <f t="shared" si="44"/>
        <v>0</v>
      </c>
      <c r="F57" s="14"/>
      <c r="G57" s="14">
        <f t="shared" ref="G57:J57" si="45">+G56/100*G52</f>
        <v>0</v>
      </c>
      <c r="H57" s="14">
        <f t="shared" si="45"/>
        <v>0</v>
      </c>
      <c r="I57" s="14">
        <f t="shared" si="45"/>
        <v>0</v>
      </c>
      <c r="J57" s="14">
        <f t="shared" si="45"/>
        <v>0</v>
      </c>
      <c r="K57" s="14">
        <f t="shared" si="42"/>
        <v>0</v>
      </c>
      <c r="L57" s="14">
        <f t="shared" si="39"/>
        <v>0</v>
      </c>
    </row>
    <row r="58" spans="1:13" ht="15.75" thickBot="1" x14ac:dyDescent="0.3">
      <c r="A58" s="30" t="s">
        <v>30</v>
      </c>
      <c r="B58" s="14">
        <f>+B57+B56</f>
        <v>0</v>
      </c>
      <c r="C58" s="14">
        <f t="shared" ref="C58:J58" si="46">+C57+C56</f>
        <v>0</v>
      </c>
      <c r="D58" s="14">
        <f t="shared" si="46"/>
        <v>0</v>
      </c>
      <c r="E58" s="14">
        <f t="shared" si="46"/>
        <v>0</v>
      </c>
      <c r="F58" s="14">
        <f t="shared" si="46"/>
        <v>0</v>
      </c>
      <c r="G58" s="14">
        <f t="shared" si="46"/>
        <v>0</v>
      </c>
      <c r="H58" s="14">
        <f t="shared" si="46"/>
        <v>0</v>
      </c>
      <c r="I58" s="14">
        <f t="shared" si="46"/>
        <v>0</v>
      </c>
      <c r="J58" s="14">
        <f t="shared" si="46"/>
        <v>0</v>
      </c>
      <c r="K58" s="14">
        <f t="shared" si="42"/>
        <v>0</v>
      </c>
      <c r="L58" s="14">
        <f t="shared" si="39"/>
        <v>0</v>
      </c>
    </row>
    <row r="59" spans="1:13" ht="16.5" thickTop="1" thickBot="1" x14ac:dyDescent="0.3">
      <c r="A59" s="32" t="s">
        <v>32</v>
      </c>
      <c r="B59" s="33">
        <f t="shared" ref="B59:E59" si="47">+B57-B54</f>
        <v>0</v>
      </c>
      <c r="C59" s="33">
        <f t="shared" si="47"/>
        <v>0</v>
      </c>
      <c r="D59" s="33">
        <f t="shared" si="47"/>
        <v>0</v>
      </c>
      <c r="E59" s="33">
        <f t="shared" si="47"/>
        <v>0</v>
      </c>
      <c r="F59" s="33">
        <f t="shared" ref="F59" si="48">+F54-F57</f>
        <v>0</v>
      </c>
      <c r="G59" s="33">
        <f>+G54-G57</f>
        <v>0</v>
      </c>
      <c r="H59" s="33">
        <f t="shared" ref="H59:J59" si="49">+H54-H57</f>
        <v>0</v>
      </c>
      <c r="I59" s="33">
        <f t="shared" si="49"/>
        <v>0</v>
      </c>
      <c r="J59" s="33">
        <f t="shared" si="49"/>
        <v>0</v>
      </c>
      <c r="K59" s="14">
        <f t="shared" si="42"/>
        <v>0</v>
      </c>
      <c r="L59" s="33">
        <f>+L54-L57</f>
        <v>0</v>
      </c>
    </row>
    <row r="60" spans="1:13" ht="15.75" customHeight="1" thickTop="1" thickBot="1" x14ac:dyDescent="0.3">
      <c r="A60" s="34" t="s">
        <v>33</v>
      </c>
      <c r="B60" s="22" t="s">
        <v>34</v>
      </c>
      <c r="C60" s="35" t="s">
        <v>35</v>
      </c>
      <c r="D60" s="35" t="s">
        <v>36</v>
      </c>
      <c r="E60" s="35" t="s">
        <v>37</v>
      </c>
      <c r="F60" s="36" t="s">
        <v>6</v>
      </c>
      <c r="G60" s="37"/>
      <c r="H60" s="81" t="s">
        <v>38</v>
      </c>
      <c r="I60" s="81"/>
      <c r="J60" s="81"/>
      <c r="K60" s="81"/>
      <c r="L60" s="81"/>
    </row>
    <row r="61" spans="1:13" ht="16.5" thickTop="1" thickBot="1" x14ac:dyDescent="0.3">
      <c r="A61" s="34" t="s">
        <v>33</v>
      </c>
      <c r="B61" s="38" t="s">
        <v>39</v>
      </c>
      <c r="C61" s="38">
        <f>+'FEB19'!C71</f>
        <v>99993</v>
      </c>
      <c r="D61" s="38">
        <f>+'FEB19'!D71</f>
        <v>1365828</v>
      </c>
      <c r="E61" s="38">
        <f>+'FEB19'!E71</f>
        <v>1974729</v>
      </c>
      <c r="F61" s="38">
        <f>SUM(C61:E61)</f>
        <v>3440550</v>
      </c>
      <c r="G61" s="39"/>
      <c r="H61" s="36" t="s">
        <v>34</v>
      </c>
      <c r="I61" s="35" t="s">
        <v>35</v>
      </c>
      <c r="J61" s="35" t="s">
        <v>36</v>
      </c>
      <c r="K61" s="35" t="s">
        <v>37</v>
      </c>
      <c r="L61" s="36" t="s">
        <v>6</v>
      </c>
      <c r="M61" s="82"/>
    </row>
    <row r="62" spans="1:13" ht="16.5" thickTop="1" thickBot="1" x14ac:dyDescent="0.3">
      <c r="A62" s="41"/>
      <c r="B62" s="38" t="s">
        <v>40</v>
      </c>
      <c r="C62" s="38">
        <f>+F49</f>
        <v>0</v>
      </c>
      <c r="D62" s="38">
        <f>+K49/2</f>
        <v>0</v>
      </c>
      <c r="E62" s="38">
        <f>+D62</f>
        <v>0</v>
      </c>
      <c r="F62" s="38">
        <f>SUM(C62:E62)</f>
        <v>0</v>
      </c>
      <c r="G62" s="39"/>
      <c r="H62" s="42" t="s">
        <v>41</v>
      </c>
      <c r="I62" s="43">
        <f>+'FEB19'!I86</f>
        <v>78706</v>
      </c>
      <c r="J62" s="43">
        <f>+'FEB19'!J86</f>
        <v>-3281</v>
      </c>
      <c r="K62" s="43">
        <f>+'FEB19'!K86</f>
        <v>-3281</v>
      </c>
      <c r="L62" s="43">
        <f>SUM(I62:K62)</f>
        <v>72144</v>
      </c>
      <c r="M62" s="82"/>
    </row>
    <row r="63" spans="1:13" ht="16.5" thickTop="1" thickBot="1" x14ac:dyDescent="0.3">
      <c r="A63" s="44"/>
      <c r="B63" s="22" t="s">
        <v>6</v>
      </c>
      <c r="C63" s="22">
        <f>ROUND(+C62+C61,0)</f>
        <v>99993</v>
      </c>
      <c r="D63" s="22">
        <f t="shared" ref="D63:E63" si="50">ROUND(+D62+D61,0)</f>
        <v>1365828</v>
      </c>
      <c r="E63" s="22">
        <f t="shared" si="50"/>
        <v>1974729</v>
      </c>
      <c r="F63" s="22">
        <f>SUM(C63:E63)</f>
        <v>3440550</v>
      </c>
      <c r="G63" s="37"/>
      <c r="H63" s="42" t="s">
        <v>42</v>
      </c>
      <c r="I63" s="43">
        <f>+'FEB19'!I87</f>
        <v>0</v>
      </c>
      <c r="J63" s="43">
        <f>+'FEB19'!J87</f>
        <v>0</v>
      </c>
      <c r="K63" s="43">
        <f>+'FEB19'!K87</f>
        <v>0</v>
      </c>
      <c r="L63" s="43">
        <f>SUM(I63:K63)</f>
        <v>0</v>
      </c>
    </row>
    <row r="64" spans="1:13" ht="16.5" thickTop="1" thickBot="1" x14ac:dyDescent="0.3">
      <c r="A64" s="83" t="s">
        <v>43</v>
      </c>
      <c r="B64" s="83"/>
      <c r="C64" s="83"/>
      <c r="D64" s="83"/>
      <c r="E64" s="83"/>
      <c r="F64" s="83"/>
      <c r="G64" s="83"/>
      <c r="H64" s="42" t="s">
        <v>44</v>
      </c>
      <c r="I64" s="43">
        <f>+'FEB19'!I88</f>
        <v>0</v>
      </c>
      <c r="J64" s="43">
        <f>+'FEB19'!J88</f>
        <v>0</v>
      </c>
      <c r="K64" s="43">
        <f>+'FEB19'!K88</f>
        <v>0</v>
      </c>
      <c r="L64" s="43">
        <f>SUM(I64:K64)</f>
        <v>0</v>
      </c>
    </row>
    <row r="65" spans="1:12" ht="16.5" thickTop="1" thickBot="1" x14ac:dyDescent="0.3">
      <c r="A65" s="84" t="s">
        <v>45</v>
      </c>
      <c r="B65" s="86" t="s">
        <v>46</v>
      </c>
      <c r="C65" s="88" t="s">
        <v>47</v>
      </c>
      <c r="D65" s="88"/>
      <c r="E65" s="88"/>
      <c r="F65" s="89" t="s">
        <v>6</v>
      </c>
      <c r="G65" s="91" t="s">
        <v>48</v>
      </c>
      <c r="H65" s="42" t="s">
        <v>49</v>
      </c>
      <c r="I65" s="43">
        <f>+'FEB19'!I89</f>
        <v>0</v>
      </c>
      <c r="J65" s="43">
        <f>+'FEB19'!J89</f>
        <v>0</v>
      </c>
      <c r="K65" s="43">
        <f>+'FEB19'!K89</f>
        <v>0</v>
      </c>
      <c r="L65" s="43">
        <f>SUM(I65:K65)</f>
        <v>0</v>
      </c>
    </row>
    <row r="66" spans="1:12" ht="16.5" thickTop="1" thickBot="1" x14ac:dyDescent="0.3">
      <c r="A66" s="85"/>
      <c r="B66" s="87"/>
      <c r="C66" s="74" t="s">
        <v>35</v>
      </c>
      <c r="D66" s="74" t="s">
        <v>36</v>
      </c>
      <c r="E66" s="74" t="s">
        <v>37</v>
      </c>
      <c r="F66" s="90"/>
      <c r="G66" s="92"/>
      <c r="H66" s="35" t="s">
        <v>6</v>
      </c>
      <c r="I66" s="46">
        <f>SUM(I62:I65)</f>
        <v>78706</v>
      </c>
      <c r="J66" s="46">
        <f t="shared" ref="J66:L66" si="51">SUM(J62:J65)</f>
        <v>-3281</v>
      </c>
      <c r="K66" s="46">
        <f t="shared" si="51"/>
        <v>-3281</v>
      </c>
      <c r="L66" s="46">
        <f t="shared" si="51"/>
        <v>72144</v>
      </c>
    </row>
    <row r="67" spans="1:12" ht="16.5" thickTop="1" thickBot="1" x14ac:dyDescent="0.3">
      <c r="A67" s="47" t="s">
        <v>50</v>
      </c>
      <c r="B67" s="38">
        <f>ROUND(+F19,0)</f>
        <v>-91</v>
      </c>
      <c r="C67" s="48"/>
      <c r="D67" s="48"/>
      <c r="E67" s="48"/>
      <c r="F67" s="14">
        <f>SUM(C67:E67)</f>
        <v>0</v>
      </c>
      <c r="G67" s="14">
        <f>+B67-F67</f>
        <v>-91</v>
      </c>
      <c r="H67" s="81" t="s">
        <v>51</v>
      </c>
      <c r="I67" s="81"/>
      <c r="J67" s="81"/>
      <c r="K67" s="81"/>
      <c r="L67" s="81"/>
    </row>
    <row r="68" spans="1:12" ht="15.75" thickTop="1" x14ac:dyDescent="0.25">
      <c r="A68" s="47" t="s">
        <v>52</v>
      </c>
      <c r="B68" s="38">
        <f>ROUND(+K19/2,0)</f>
        <v>0</v>
      </c>
      <c r="C68" s="48"/>
      <c r="D68" s="48"/>
      <c r="E68" s="48"/>
      <c r="F68" s="14">
        <f t="shared" ref="F68:F69" si="52">SUM(C68:E68)</f>
        <v>0</v>
      </c>
      <c r="G68" s="14">
        <f t="shared" ref="G68:G69" si="53">+B68-F68</f>
        <v>0</v>
      </c>
      <c r="H68" s="42" t="s">
        <v>41</v>
      </c>
      <c r="I68" s="43">
        <f>+B67-F67</f>
        <v>-91</v>
      </c>
      <c r="J68" s="43">
        <f>+B68-F68</f>
        <v>0</v>
      </c>
      <c r="K68" s="43">
        <f>+B69-F69</f>
        <v>0</v>
      </c>
      <c r="L68" s="43">
        <f>SUM(I68:K68)</f>
        <v>-91</v>
      </c>
    </row>
    <row r="69" spans="1:12" ht="15.75" thickBot="1" x14ac:dyDescent="0.3">
      <c r="A69" s="47" t="s">
        <v>53</v>
      </c>
      <c r="B69" s="38">
        <f>+B68</f>
        <v>0</v>
      </c>
      <c r="C69" s="48"/>
      <c r="D69" s="48"/>
      <c r="E69" s="48"/>
      <c r="F69" s="14">
        <f t="shared" si="52"/>
        <v>0</v>
      </c>
      <c r="G69" s="14">
        <f t="shared" si="53"/>
        <v>0</v>
      </c>
      <c r="H69" s="42" t="s">
        <v>42</v>
      </c>
      <c r="I69" s="43">
        <f>+F59</f>
        <v>0</v>
      </c>
      <c r="J69" s="43">
        <f>+K59/2</f>
        <v>0</v>
      </c>
      <c r="K69" s="43">
        <f>+J69</f>
        <v>0</v>
      </c>
      <c r="L69" s="43">
        <f>SUM(I69:K69)</f>
        <v>0</v>
      </c>
    </row>
    <row r="70" spans="1:12" ht="16.5" thickTop="1" thickBot="1" x14ac:dyDescent="0.3">
      <c r="A70" s="49" t="s">
        <v>30</v>
      </c>
      <c r="B70" s="22">
        <f>SUM(B67:B69)</f>
        <v>-91</v>
      </c>
      <c r="C70" s="16">
        <f t="shared" ref="C70:G70" si="54">SUM(C67:C69)</f>
        <v>0</v>
      </c>
      <c r="D70" s="16">
        <f t="shared" si="54"/>
        <v>0</v>
      </c>
      <c r="E70" s="16">
        <f t="shared" si="54"/>
        <v>0</v>
      </c>
      <c r="F70" s="16">
        <f t="shared" si="54"/>
        <v>0</v>
      </c>
      <c r="G70" s="16">
        <f t="shared" si="54"/>
        <v>-91</v>
      </c>
      <c r="H70" s="42" t="s">
        <v>44</v>
      </c>
      <c r="I70" s="50">
        <f>ROUND(+IF(G83&gt;0,I68*$G$90*$G$92),0)</f>
        <v>0</v>
      </c>
      <c r="J70" s="50">
        <f t="shared" ref="J70:K70" si="55">ROUND(+IF(H83&gt;0,J68*$G$90*$G$92),0)</f>
        <v>0</v>
      </c>
      <c r="K70" s="50">
        <f t="shared" si="55"/>
        <v>0</v>
      </c>
      <c r="L70" s="43">
        <f>SUM(I70:K70)</f>
        <v>0</v>
      </c>
    </row>
    <row r="71" spans="1:12" ht="16.5" thickTop="1" thickBot="1" x14ac:dyDescent="0.3">
      <c r="A71" s="51" t="s">
        <v>54</v>
      </c>
      <c r="B71" s="52"/>
      <c r="C71" s="52">
        <f>+C63-C70</f>
        <v>99993</v>
      </c>
      <c r="D71" s="52">
        <f t="shared" ref="D71:F71" si="56">+D63-D70</f>
        <v>1365828</v>
      </c>
      <c r="E71" s="52">
        <f t="shared" si="56"/>
        <v>1974729</v>
      </c>
      <c r="F71" s="52">
        <f t="shared" si="56"/>
        <v>3440550</v>
      </c>
      <c r="G71" s="16"/>
      <c r="H71" s="42" t="s">
        <v>49</v>
      </c>
      <c r="I71" s="43">
        <f>+G89</f>
        <v>0</v>
      </c>
      <c r="J71" s="43">
        <f>+I71</f>
        <v>0</v>
      </c>
      <c r="K71" s="43">
        <f>+J71</f>
        <v>0</v>
      </c>
      <c r="L71" s="43">
        <f>SUM(I71:K71)</f>
        <v>0</v>
      </c>
    </row>
    <row r="72" spans="1:12" ht="16.5" thickTop="1" thickBot="1" x14ac:dyDescent="0.3">
      <c r="A72" s="93" t="s">
        <v>55</v>
      </c>
      <c r="B72" s="93"/>
      <c r="C72" s="93"/>
      <c r="D72" s="93"/>
      <c r="E72" s="93"/>
      <c r="F72" s="93"/>
      <c r="G72" s="53" t="s">
        <v>44</v>
      </c>
      <c r="H72" s="35" t="s">
        <v>6</v>
      </c>
      <c r="I72" s="46">
        <f>SUM(I68:I71)</f>
        <v>-91</v>
      </c>
      <c r="J72" s="46">
        <f t="shared" ref="J72:L72" si="57">SUM(J68:J71)</f>
        <v>0</v>
      </c>
      <c r="K72" s="46">
        <f t="shared" si="57"/>
        <v>0</v>
      </c>
      <c r="L72" s="46">
        <f t="shared" si="57"/>
        <v>-91</v>
      </c>
    </row>
    <row r="73" spans="1:12" ht="16.5" thickTop="1" thickBot="1" x14ac:dyDescent="0.3">
      <c r="A73" s="40" t="s">
        <v>34</v>
      </c>
      <c r="B73" s="35" t="s">
        <v>35</v>
      </c>
      <c r="C73" s="35" t="s">
        <v>36</v>
      </c>
      <c r="D73" s="35" t="s">
        <v>37</v>
      </c>
      <c r="E73" s="35" t="s">
        <v>56</v>
      </c>
      <c r="F73" s="36" t="s">
        <v>6</v>
      </c>
      <c r="G73" s="54" t="s">
        <v>57</v>
      </c>
      <c r="H73" s="81" t="s">
        <v>58</v>
      </c>
      <c r="I73" s="81"/>
      <c r="J73" s="81"/>
      <c r="K73" s="81"/>
      <c r="L73" s="81"/>
    </row>
    <row r="74" spans="1:12" ht="15.75" thickTop="1" x14ac:dyDescent="0.25">
      <c r="A74" s="42" t="s">
        <v>41</v>
      </c>
      <c r="B74" s="43">
        <f>+'FEB19'!B86</f>
        <v>0</v>
      </c>
      <c r="C74" s="43">
        <f>+'FEB19'!C86</f>
        <v>0</v>
      </c>
      <c r="D74" s="43">
        <f>+'FEB19'!D86</f>
        <v>0</v>
      </c>
      <c r="E74" s="43">
        <f>+'FEB19'!E86</f>
        <v>0</v>
      </c>
      <c r="F74" s="43">
        <f>SUM(B74:E74)</f>
        <v>0</v>
      </c>
      <c r="G74" s="55">
        <v>43281</v>
      </c>
      <c r="H74" s="42" t="s">
        <v>41</v>
      </c>
      <c r="I74" s="43">
        <f>+I62+I68</f>
        <v>78615</v>
      </c>
      <c r="J74" s="43">
        <f t="shared" ref="J74:K74" si="58">+J62+J68</f>
        <v>-3281</v>
      </c>
      <c r="K74" s="43">
        <f t="shared" si="58"/>
        <v>-3281</v>
      </c>
      <c r="L74" s="43">
        <f>SUM(I74:K74)</f>
        <v>72053</v>
      </c>
    </row>
    <row r="75" spans="1:12" x14ac:dyDescent="0.25">
      <c r="A75" s="42" t="s">
        <v>42</v>
      </c>
      <c r="B75" s="43">
        <f>+'FEB19'!B87</f>
        <v>0</v>
      </c>
      <c r="C75" s="43">
        <f>+'FEB19'!C87</f>
        <v>0</v>
      </c>
      <c r="D75" s="43">
        <f>+'FEB19'!D87</f>
        <v>0</v>
      </c>
      <c r="E75" s="43">
        <f>+'FEB19'!E87</f>
        <v>0</v>
      </c>
      <c r="F75" s="43">
        <f t="shared" ref="F75:F89" si="59">SUM(B75:E75)</f>
        <v>0</v>
      </c>
      <c r="G75" s="56" t="s">
        <v>59</v>
      </c>
      <c r="H75" s="42" t="s">
        <v>42</v>
      </c>
      <c r="I75" s="43">
        <f t="shared" ref="I75:K77" si="60">+I63+I69</f>
        <v>0</v>
      </c>
      <c r="J75" s="43">
        <f t="shared" si="60"/>
        <v>0</v>
      </c>
      <c r="K75" s="43">
        <f t="shared" si="60"/>
        <v>0</v>
      </c>
      <c r="L75" s="43">
        <f>SUM(I75:K75)</f>
        <v>0</v>
      </c>
    </row>
    <row r="76" spans="1:12" x14ac:dyDescent="0.25">
      <c r="A76" s="42" t="s">
        <v>44</v>
      </c>
      <c r="B76" s="43">
        <f>+'FEB19'!B88</f>
        <v>0</v>
      </c>
      <c r="C76" s="43">
        <f>+'FEB19'!C88</f>
        <v>0</v>
      </c>
      <c r="D76" s="43">
        <f>+'FEB19'!D88</f>
        <v>0</v>
      </c>
      <c r="E76" s="43">
        <f>+'FEB19'!E88</f>
        <v>0</v>
      </c>
      <c r="F76" s="43">
        <f t="shared" si="59"/>
        <v>0</v>
      </c>
      <c r="G76" s="55">
        <v>43271</v>
      </c>
      <c r="H76" s="42" t="s">
        <v>44</v>
      </c>
      <c r="I76" s="43">
        <f t="shared" si="60"/>
        <v>0</v>
      </c>
      <c r="J76" s="43">
        <f t="shared" si="60"/>
        <v>0</v>
      </c>
      <c r="K76" s="43">
        <f t="shared" si="60"/>
        <v>0</v>
      </c>
      <c r="L76" s="43">
        <f>SUM(I76:K76)</f>
        <v>0</v>
      </c>
    </row>
    <row r="77" spans="1:12" ht="15.75" thickBot="1" x14ac:dyDescent="0.3">
      <c r="A77" s="42" t="s">
        <v>49</v>
      </c>
      <c r="B77" s="43">
        <f>+'FEB19'!B89</f>
        <v>0</v>
      </c>
      <c r="C77" s="43">
        <f>+'FEB19'!C89</f>
        <v>0</v>
      </c>
      <c r="D77" s="43">
        <f>+'FEB19'!D89</f>
        <v>0</v>
      </c>
      <c r="E77" s="43">
        <f>+'FEB19'!E89</f>
        <v>0</v>
      </c>
      <c r="F77" s="13">
        <f t="shared" si="59"/>
        <v>0</v>
      </c>
      <c r="G77" s="56" t="s">
        <v>60</v>
      </c>
      <c r="H77" s="42" t="s">
        <v>49</v>
      </c>
      <c r="I77" s="43">
        <f t="shared" si="60"/>
        <v>0</v>
      </c>
      <c r="J77" s="43">
        <f t="shared" si="60"/>
        <v>0</v>
      </c>
      <c r="K77" s="43">
        <f t="shared" si="60"/>
        <v>0</v>
      </c>
      <c r="L77" s="43">
        <f>SUM(I77:K77)</f>
        <v>0</v>
      </c>
    </row>
    <row r="78" spans="1:12" ht="16.5" thickTop="1" thickBot="1" x14ac:dyDescent="0.3">
      <c r="A78" s="35" t="s">
        <v>6</v>
      </c>
      <c r="B78" s="57">
        <f>SUM(B74:B77)</f>
        <v>0</v>
      </c>
      <c r="C78" s="57">
        <f t="shared" ref="C78:E78" si="61">SUM(C74:C77)</f>
        <v>0</v>
      </c>
      <c r="D78" s="57">
        <f t="shared" si="61"/>
        <v>0</v>
      </c>
      <c r="E78" s="57">
        <f t="shared" si="61"/>
        <v>0</v>
      </c>
      <c r="F78" s="33">
        <f t="shared" si="59"/>
        <v>0</v>
      </c>
      <c r="G78" s="55">
        <v>43271</v>
      </c>
      <c r="H78" s="35" t="s">
        <v>6</v>
      </c>
      <c r="I78" s="46">
        <f>SUM(I74:I77)</f>
        <v>78615</v>
      </c>
      <c r="J78" s="46">
        <f t="shared" ref="J78:L78" si="62">SUM(J74:J77)</f>
        <v>-3281</v>
      </c>
      <c r="K78" s="46">
        <f t="shared" si="62"/>
        <v>-3281</v>
      </c>
      <c r="L78" s="46">
        <f t="shared" si="62"/>
        <v>72053</v>
      </c>
    </row>
    <row r="79" spans="1:12" ht="16.5" thickTop="1" thickBot="1" x14ac:dyDescent="0.3">
      <c r="A79" s="80" t="s">
        <v>61</v>
      </c>
      <c r="B79" s="80"/>
      <c r="C79" s="80"/>
      <c r="D79" s="80"/>
      <c r="E79" s="80"/>
      <c r="F79" s="80"/>
      <c r="G79" s="58" t="s">
        <v>62</v>
      </c>
      <c r="H79" s="81" t="s">
        <v>63</v>
      </c>
      <c r="I79" s="81"/>
      <c r="J79" s="81"/>
      <c r="K79" s="81"/>
      <c r="L79" s="81"/>
    </row>
    <row r="80" spans="1:12" ht="15.75" thickTop="1" x14ac:dyDescent="0.25">
      <c r="A80" s="42" t="s">
        <v>41</v>
      </c>
      <c r="B80" s="13"/>
      <c r="C80" s="13"/>
      <c r="D80" s="59"/>
      <c r="E80" s="13"/>
      <c r="F80" s="43">
        <f t="shared" si="59"/>
        <v>0</v>
      </c>
      <c r="G80" s="60">
        <f>+G78-G76</f>
        <v>0</v>
      </c>
      <c r="H80" s="42" t="s">
        <v>41</v>
      </c>
      <c r="I80" s="13"/>
      <c r="J80" s="13"/>
      <c r="K80" s="13"/>
      <c r="L80" s="43">
        <f>SUM(I80:K80)</f>
        <v>0</v>
      </c>
    </row>
    <row r="81" spans="1:12" x14ac:dyDescent="0.25">
      <c r="A81" s="42" t="s">
        <v>42</v>
      </c>
      <c r="B81" s="59"/>
      <c r="C81" s="59"/>
      <c r="D81" s="59"/>
      <c r="E81" s="13"/>
      <c r="F81" s="43">
        <f t="shared" si="59"/>
        <v>0</v>
      </c>
      <c r="G81" s="58" t="s">
        <v>64</v>
      </c>
      <c r="H81" s="42" t="s">
        <v>42</v>
      </c>
      <c r="I81" s="13"/>
      <c r="J81" s="13"/>
      <c r="K81" s="13"/>
      <c r="L81" s="43">
        <f>SUM(I81:K81)</f>
        <v>0</v>
      </c>
    </row>
    <row r="82" spans="1:12" x14ac:dyDescent="0.25">
      <c r="A82" s="42" t="s">
        <v>44</v>
      </c>
      <c r="B82" s="13">
        <v>0</v>
      </c>
      <c r="C82" s="13"/>
      <c r="D82" s="13"/>
      <c r="E82" s="13"/>
      <c r="F82" s="43">
        <f t="shared" si="59"/>
        <v>0</v>
      </c>
      <c r="G82" s="61">
        <v>1.4999999999999999E-2</v>
      </c>
      <c r="H82" s="42" t="s">
        <v>44</v>
      </c>
      <c r="I82" s="13"/>
      <c r="J82" s="13"/>
      <c r="K82" s="13"/>
      <c r="L82" s="43">
        <f>SUM(I82:K82)</f>
        <v>0</v>
      </c>
    </row>
    <row r="83" spans="1:12" ht="15.75" thickBot="1" x14ac:dyDescent="0.3">
      <c r="A83" s="42" t="s">
        <v>49</v>
      </c>
      <c r="B83" s="62"/>
      <c r="C83" s="62"/>
      <c r="D83" s="62"/>
      <c r="E83" s="62"/>
      <c r="F83" s="13">
        <f t="shared" si="59"/>
        <v>0</v>
      </c>
      <c r="G83" s="63" t="s">
        <v>65</v>
      </c>
      <c r="H83" s="42" t="s">
        <v>49</v>
      </c>
      <c r="I83" s="13"/>
      <c r="J83" s="13"/>
      <c r="K83" s="13"/>
      <c r="L83" s="43">
        <f>SUM(I83:K83)</f>
        <v>0</v>
      </c>
    </row>
    <row r="84" spans="1:12" ht="16.5" thickTop="1" thickBot="1" x14ac:dyDescent="0.3">
      <c r="A84" s="35" t="s">
        <v>6</v>
      </c>
      <c r="B84" s="57">
        <f>SUM(B80:B83)</f>
        <v>0</v>
      </c>
      <c r="C84" s="57">
        <f t="shared" ref="C84:E84" si="63">SUM(C80:C83)</f>
        <v>0</v>
      </c>
      <c r="D84" s="57">
        <f t="shared" si="63"/>
        <v>0</v>
      </c>
      <c r="E84" s="57">
        <f t="shared" si="63"/>
        <v>0</v>
      </c>
      <c r="F84" s="33">
        <f t="shared" si="59"/>
        <v>0</v>
      </c>
      <c r="G84" s="63">
        <f>ROUNDUP(G80/30,0)</f>
        <v>0</v>
      </c>
      <c r="H84" s="35" t="s">
        <v>6</v>
      </c>
      <c r="I84" s="33">
        <f>SUM(I80:I83)</f>
        <v>0</v>
      </c>
      <c r="J84" s="33">
        <f t="shared" ref="J84:L84" si="64">SUM(J80:J83)</f>
        <v>0</v>
      </c>
      <c r="K84" s="33">
        <f t="shared" si="64"/>
        <v>0</v>
      </c>
      <c r="L84" s="33">
        <f t="shared" si="64"/>
        <v>0</v>
      </c>
    </row>
    <row r="85" spans="1:12" ht="16.5" thickTop="1" thickBot="1" x14ac:dyDescent="0.3">
      <c r="A85" s="80" t="s">
        <v>66</v>
      </c>
      <c r="B85" s="80"/>
      <c r="C85" s="80"/>
      <c r="D85" s="80"/>
      <c r="E85" s="80"/>
      <c r="F85" s="80"/>
      <c r="G85" s="64" t="s">
        <v>67</v>
      </c>
      <c r="H85" s="81" t="s">
        <v>68</v>
      </c>
      <c r="I85" s="81"/>
      <c r="J85" s="81"/>
      <c r="K85" s="81"/>
      <c r="L85" s="81"/>
    </row>
    <row r="86" spans="1:12" ht="15.75" thickTop="1" x14ac:dyDescent="0.25">
      <c r="A86" s="42" t="s">
        <v>41</v>
      </c>
      <c r="B86" s="43">
        <f>+B74+B80-I80</f>
        <v>0</v>
      </c>
      <c r="C86" s="43">
        <f t="shared" ref="C86:D89" si="65">+C74+C80-J80</f>
        <v>0</v>
      </c>
      <c r="D86" s="43">
        <f t="shared" si="65"/>
        <v>0</v>
      </c>
      <c r="E86" s="43"/>
      <c r="F86" s="43">
        <f t="shared" si="59"/>
        <v>0</v>
      </c>
      <c r="G86" s="58" t="s">
        <v>62</v>
      </c>
      <c r="H86" s="42" t="s">
        <v>41</v>
      </c>
      <c r="I86" s="43">
        <f>+I74-I80</f>
        <v>78615</v>
      </c>
      <c r="J86" s="43">
        <f>+J74-J80</f>
        <v>-3281</v>
      </c>
      <c r="K86" s="43">
        <f>+K74-K80</f>
        <v>-3281</v>
      </c>
      <c r="L86" s="43">
        <f>SUM(I86:K86)</f>
        <v>72053</v>
      </c>
    </row>
    <row r="87" spans="1:12" x14ac:dyDescent="0.25">
      <c r="A87" s="42" t="s">
        <v>42</v>
      </c>
      <c r="B87" s="43">
        <f>+B75+B81-I81</f>
        <v>0</v>
      </c>
      <c r="C87" s="43">
        <f t="shared" si="65"/>
        <v>0</v>
      </c>
      <c r="D87" s="43">
        <f t="shared" si="65"/>
        <v>0</v>
      </c>
      <c r="E87" s="43"/>
      <c r="F87" s="43">
        <f t="shared" si="59"/>
        <v>0</v>
      </c>
      <c r="G87" s="60">
        <f>+G78-G76</f>
        <v>0</v>
      </c>
      <c r="H87" s="42" t="s">
        <v>42</v>
      </c>
      <c r="I87" s="43">
        <f t="shared" ref="I87:K89" si="66">+I75-I81</f>
        <v>0</v>
      </c>
      <c r="J87" s="43">
        <f t="shared" si="66"/>
        <v>0</v>
      </c>
      <c r="K87" s="43">
        <f t="shared" si="66"/>
        <v>0</v>
      </c>
      <c r="L87" s="43">
        <f>SUM(I87:K87)</f>
        <v>0</v>
      </c>
    </row>
    <row r="88" spans="1:12" x14ac:dyDescent="0.25">
      <c r="A88" s="42" t="s">
        <v>44</v>
      </c>
      <c r="B88" s="43">
        <f>+B76+B82-I82</f>
        <v>0</v>
      </c>
      <c r="C88" s="43">
        <f t="shared" si="65"/>
        <v>0</v>
      </c>
      <c r="D88" s="43">
        <f t="shared" si="65"/>
        <v>0</v>
      </c>
      <c r="E88" s="43"/>
      <c r="F88" s="43">
        <f t="shared" si="59"/>
        <v>0</v>
      </c>
      <c r="G88" s="60">
        <v>25</v>
      </c>
      <c r="H88" s="42" t="s">
        <v>44</v>
      </c>
      <c r="I88" s="43">
        <f t="shared" si="66"/>
        <v>0</v>
      </c>
      <c r="J88" s="43">
        <f t="shared" si="66"/>
        <v>0</v>
      </c>
      <c r="K88" s="43">
        <f t="shared" si="66"/>
        <v>0</v>
      </c>
      <c r="L88" s="43">
        <f>SUM(I88:K88)</f>
        <v>0</v>
      </c>
    </row>
    <row r="89" spans="1:12" ht="15.75" thickBot="1" x14ac:dyDescent="0.3">
      <c r="A89" s="42" t="s">
        <v>49</v>
      </c>
      <c r="B89" s="43">
        <f>+B77+B83-I83</f>
        <v>0</v>
      </c>
      <c r="C89" s="43">
        <f t="shared" si="65"/>
        <v>0</v>
      </c>
      <c r="D89" s="43">
        <f t="shared" si="65"/>
        <v>0</v>
      </c>
      <c r="E89" s="43"/>
      <c r="F89" s="13">
        <f t="shared" si="59"/>
        <v>0</v>
      </c>
      <c r="G89" s="65">
        <f>+G87*G88</f>
        <v>0</v>
      </c>
      <c r="H89" s="42" t="s">
        <v>49</v>
      </c>
      <c r="I89" s="43">
        <f t="shared" si="66"/>
        <v>0</v>
      </c>
      <c r="J89" s="43">
        <f t="shared" si="66"/>
        <v>0</v>
      </c>
      <c r="K89" s="43">
        <f t="shared" si="66"/>
        <v>0</v>
      </c>
      <c r="L89" s="43">
        <f>SUM(I89:K89)</f>
        <v>0</v>
      </c>
    </row>
    <row r="90" spans="1:12" ht="16.5" thickTop="1" thickBot="1" x14ac:dyDescent="0.3">
      <c r="A90" s="35" t="s">
        <v>6</v>
      </c>
      <c r="B90" s="57">
        <f>SUM(B86:B89)</f>
        <v>0</v>
      </c>
      <c r="C90" s="57">
        <f t="shared" ref="C90:F90" si="67">SUM(C86:C89)</f>
        <v>0</v>
      </c>
      <c r="D90" s="57">
        <f t="shared" si="67"/>
        <v>0</v>
      </c>
      <c r="E90" s="57">
        <f t="shared" si="67"/>
        <v>0</v>
      </c>
      <c r="F90" s="57">
        <f t="shared" si="67"/>
        <v>0</v>
      </c>
      <c r="G90" s="66"/>
      <c r="H90" s="35" t="s">
        <v>6</v>
      </c>
      <c r="I90" s="46">
        <f>SUM(I86:I89)</f>
        <v>78615</v>
      </c>
      <c r="J90" s="46">
        <f t="shared" ref="J90:L90" si="68">SUM(J86:J89)</f>
        <v>-3281</v>
      </c>
      <c r="K90" s="46">
        <f t="shared" si="68"/>
        <v>-3281</v>
      </c>
      <c r="L90" s="46">
        <f t="shared" si="68"/>
        <v>72053</v>
      </c>
    </row>
    <row r="91" spans="1:12" ht="15.75" thickTop="1" x14ac:dyDescent="0.25"/>
    <row r="93" spans="1:12" x14ac:dyDescent="0.25">
      <c r="F93" s="24" t="s">
        <v>75</v>
      </c>
    </row>
    <row r="98" spans="6:6" x14ac:dyDescent="0.25">
      <c r="F98" s="24"/>
    </row>
  </sheetData>
  <mergeCells count="36">
    <mergeCell ref="A1:L1"/>
    <mergeCell ref="B3:E3"/>
    <mergeCell ref="F3:F4"/>
    <mergeCell ref="G3:J3"/>
    <mergeCell ref="K3:K4"/>
    <mergeCell ref="L3:L4"/>
    <mergeCell ref="H60:L60"/>
    <mergeCell ref="B21:E21"/>
    <mergeCell ref="F21:F22"/>
    <mergeCell ref="G21:J21"/>
    <mergeCell ref="K21:K22"/>
    <mergeCell ref="L21:L22"/>
    <mergeCell ref="B39:E39"/>
    <mergeCell ref="F39:F40"/>
    <mergeCell ref="G39:J39"/>
    <mergeCell ref="K39:K40"/>
    <mergeCell ref="L39:L40"/>
    <mergeCell ref="B51:E51"/>
    <mergeCell ref="F51:F52"/>
    <mergeCell ref="G51:J51"/>
    <mergeCell ref="K51:K52"/>
    <mergeCell ref="L51:L52"/>
    <mergeCell ref="A85:F85"/>
    <mergeCell ref="H85:L85"/>
    <mergeCell ref="M61:M62"/>
    <mergeCell ref="A64:G64"/>
    <mergeCell ref="A65:A66"/>
    <mergeCell ref="B65:B66"/>
    <mergeCell ref="C65:E65"/>
    <mergeCell ref="F65:F66"/>
    <mergeCell ref="G65:G66"/>
    <mergeCell ref="H67:L67"/>
    <mergeCell ref="A72:F72"/>
    <mergeCell ref="H73:L73"/>
    <mergeCell ref="A79:F79"/>
    <mergeCell ref="H79:L79"/>
  </mergeCells>
  <conditionalFormatting sqref="A90:B90 A89">
    <cfRule type="cellIs" dxfId="0" priority="1" operator="equal">
      <formula>"SUCCESS"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8"/>
  <sheetViews>
    <sheetView topLeftCell="A56" workbookViewId="0">
      <selection activeCell="G71" sqref="G71"/>
    </sheetView>
  </sheetViews>
  <sheetFormatPr defaultRowHeight="15" x14ac:dyDescent="0.25"/>
  <cols>
    <col min="1" max="1" width="23.85546875" customWidth="1"/>
    <col min="2" max="2" width="14.85546875" customWidth="1"/>
    <col min="3" max="3" width="12.140625" customWidth="1"/>
    <col min="4" max="4" width="13.140625" customWidth="1"/>
    <col min="5" max="6" width="13.140625" bestFit="1" customWidth="1"/>
    <col min="7" max="7" width="12.42578125" customWidth="1"/>
    <col min="8" max="8" width="12" customWidth="1"/>
    <col min="9" max="9" width="13.85546875" customWidth="1"/>
    <col min="10" max="11" width="14.28515625" customWidth="1"/>
    <col min="12" max="12" width="14.28515625" bestFit="1" customWidth="1"/>
    <col min="14" max="14" width="10.7109375" bestFit="1" customWidth="1"/>
  </cols>
  <sheetData>
    <row r="1" spans="1:12" ht="35.25" thickTop="1" thickBot="1" x14ac:dyDescent="0.3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9"/>
    </row>
    <row r="2" spans="1:12" s="7" customFormat="1" ht="16.5" thickTop="1" thickBot="1" x14ac:dyDescent="0.3">
      <c r="A2" s="1" t="s">
        <v>1</v>
      </c>
      <c r="B2" s="1"/>
      <c r="C2" s="1"/>
      <c r="D2" s="2" t="s">
        <v>70</v>
      </c>
      <c r="E2" s="1"/>
      <c r="F2" s="3"/>
      <c r="G2" s="3"/>
      <c r="H2" s="4" t="s">
        <v>2</v>
      </c>
      <c r="I2" s="5" t="s">
        <v>69</v>
      </c>
      <c r="J2" s="6" t="s">
        <v>3</v>
      </c>
      <c r="K2" s="5">
        <v>2018</v>
      </c>
      <c r="L2" s="3"/>
    </row>
    <row r="3" spans="1:12" ht="16.5" thickTop="1" thickBot="1" x14ac:dyDescent="0.3">
      <c r="A3" s="8" t="s">
        <v>4</v>
      </c>
      <c r="B3" s="94" t="s">
        <v>5</v>
      </c>
      <c r="C3" s="94"/>
      <c r="D3" s="94"/>
      <c r="E3" s="94"/>
      <c r="F3" s="95" t="s">
        <v>6</v>
      </c>
      <c r="G3" s="94" t="s">
        <v>7</v>
      </c>
      <c r="H3" s="94"/>
      <c r="I3" s="94"/>
      <c r="J3" s="94"/>
      <c r="K3" s="95" t="s">
        <v>6</v>
      </c>
      <c r="L3" s="95" t="s">
        <v>6</v>
      </c>
    </row>
    <row r="4" spans="1:12" ht="16.5" thickTop="1" thickBot="1" x14ac:dyDescent="0.3">
      <c r="A4" s="9" t="s">
        <v>8</v>
      </c>
      <c r="B4" s="9">
        <v>5</v>
      </c>
      <c r="C4" s="9">
        <v>12</v>
      </c>
      <c r="D4" s="9">
        <v>18</v>
      </c>
      <c r="E4" s="10">
        <v>28</v>
      </c>
      <c r="F4" s="96"/>
      <c r="G4" s="9">
        <v>5</v>
      </c>
      <c r="H4" s="9">
        <v>12</v>
      </c>
      <c r="I4" s="9">
        <v>18</v>
      </c>
      <c r="J4" s="10">
        <v>28</v>
      </c>
      <c r="K4" s="96"/>
      <c r="L4" s="96"/>
    </row>
    <row r="5" spans="1:12" ht="15.75" thickTop="1" x14ac:dyDescent="0.25">
      <c r="A5" s="11" t="s">
        <v>9</v>
      </c>
      <c r="B5" s="70">
        <v>0</v>
      </c>
      <c r="C5" s="13">
        <v>0</v>
      </c>
      <c r="D5" s="13">
        <v>0</v>
      </c>
      <c r="E5" s="13">
        <v>293781.90000000002</v>
      </c>
      <c r="F5" s="28">
        <f>SUM(B5:E5)</f>
        <v>293781.90000000002</v>
      </c>
      <c r="G5" s="70">
        <v>18449.919999999998</v>
      </c>
      <c r="H5" s="13">
        <v>9164.73</v>
      </c>
      <c r="I5" s="13">
        <v>5039279.82</v>
      </c>
      <c r="J5" s="13">
        <v>3565943.05</v>
      </c>
      <c r="K5" s="14">
        <f>SUM(G5:J5)</f>
        <v>8632837.5199999996</v>
      </c>
      <c r="L5" s="14">
        <f>+K5+F5</f>
        <v>8926619.4199999999</v>
      </c>
    </row>
    <row r="6" spans="1:12" x14ac:dyDescent="0.25">
      <c r="A6" s="11" t="s">
        <v>10</v>
      </c>
      <c r="B6" s="12"/>
      <c r="C6" s="12"/>
      <c r="D6" s="12"/>
      <c r="E6" s="12"/>
      <c r="F6" s="28"/>
      <c r="G6" s="12"/>
      <c r="H6" s="12"/>
      <c r="I6" s="12"/>
      <c r="J6" s="12"/>
      <c r="K6" s="14">
        <f t="shared" ref="K6:K10" si="0">SUM(G6:J6)</f>
        <v>0</v>
      </c>
      <c r="L6" s="14">
        <f t="shared" ref="L6:L8" si="1">+K6+F6</f>
        <v>0</v>
      </c>
    </row>
    <row r="7" spans="1:12" x14ac:dyDescent="0.25">
      <c r="A7" s="11" t="s">
        <v>11</v>
      </c>
      <c r="B7" s="12"/>
      <c r="C7" s="12"/>
      <c r="D7" s="12"/>
      <c r="E7" s="12"/>
      <c r="F7" s="28"/>
      <c r="G7" s="12"/>
      <c r="H7" s="12"/>
      <c r="I7" s="12"/>
      <c r="J7" s="12"/>
      <c r="K7" s="14">
        <f t="shared" si="0"/>
        <v>0</v>
      </c>
      <c r="L7" s="14">
        <f t="shared" si="1"/>
        <v>0</v>
      </c>
    </row>
    <row r="8" spans="1:12" ht="15.75" thickBot="1" x14ac:dyDescent="0.3">
      <c r="A8" s="11" t="s">
        <v>12</v>
      </c>
      <c r="B8" s="12"/>
      <c r="C8" s="12"/>
      <c r="D8" s="12"/>
      <c r="E8" s="12"/>
      <c r="F8" s="28"/>
      <c r="G8" s="12"/>
      <c r="H8" s="12"/>
      <c r="I8" s="12"/>
      <c r="J8" s="12"/>
      <c r="K8" s="14">
        <f t="shared" si="0"/>
        <v>0</v>
      </c>
      <c r="L8" s="14">
        <f t="shared" si="1"/>
        <v>0</v>
      </c>
    </row>
    <row r="9" spans="1:12" ht="17.25" thickTop="1" thickBot="1" x14ac:dyDescent="0.3">
      <c r="A9" s="15" t="s">
        <v>13</v>
      </c>
      <c r="B9" s="16">
        <f>SUM(B5:B8)</f>
        <v>0</v>
      </c>
      <c r="C9" s="17">
        <f t="shared" ref="C9:L9" si="2">SUM(C5:C8)</f>
        <v>0</v>
      </c>
      <c r="D9" s="17">
        <f t="shared" si="2"/>
        <v>0</v>
      </c>
      <c r="E9" s="17">
        <f t="shared" si="2"/>
        <v>293781.90000000002</v>
      </c>
      <c r="F9" s="17">
        <f t="shared" si="2"/>
        <v>293781.90000000002</v>
      </c>
      <c r="G9" s="17">
        <f t="shared" si="2"/>
        <v>18449.919999999998</v>
      </c>
      <c r="H9" s="17">
        <f t="shared" si="2"/>
        <v>9164.73</v>
      </c>
      <c r="I9" s="17">
        <f t="shared" si="2"/>
        <v>5039279.82</v>
      </c>
      <c r="J9" s="17">
        <f t="shared" si="2"/>
        <v>3565943.05</v>
      </c>
      <c r="K9" s="17">
        <f t="shared" si="2"/>
        <v>8632837.5199999996</v>
      </c>
      <c r="L9" s="17">
        <f t="shared" si="2"/>
        <v>8926619.4199999999</v>
      </c>
    </row>
    <row r="10" spans="1:12" ht="17.25" thickTop="1" thickBot="1" x14ac:dyDescent="0.3">
      <c r="A10" s="18" t="s">
        <v>14</v>
      </c>
      <c r="B10" s="14">
        <f>+B9/100*B4</f>
        <v>0</v>
      </c>
      <c r="C10" s="14">
        <f t="shared" ref="C10:J10" si="3">+C9/100*C4</f>
        <v>0</v>
      </c>
      <c r="D10" s="14">
        <f t="shared" si="3"/>
        <v>0</v>
      </c>
      <c r="E10" s="14">
        <f t="shared" si="3"/>
        <v>82258.932000000015</v>
      </c>
      <c r="F10" s="19">
        <f>SUM(B10:E10)</f>
        <v>82258.932000000015</v>
      </c>
      <c r="G10" s="14">
        <f t="shared" si="3"/>
        <v>922.49599999999987</v>
      </c>
      <c r="H10" s="14">
        <f t="shared" si="3"/>
        <v>1099.7676000000001</v>
      </c>
      <c r="I10" s="14">
        <f t="shared" si="3"/>
        <v>907070.36760000011</v>
      </c>
      <c r="J10" s="14">
        <f t="shared" si="3"/>
        <v>998464.05399999989</v>
      </c>
      <c r="K10" s="14">
        <f t="shared" si="0"/>
        <v>1907556.6851999999</v>
      </c>
      <c r="L10" s="14">
        <f>+K10+F10</f>
        <v>1989815.6172</v>
      </c>
    </row>
    <row r="11" spans="1:12" ht="16.5" thickTop="1" thickBot="1" x14ac:dyDescent="0.3">
      <c r="A11" s="15" t="s">
        <v>15</v>
      </c>
      <c r="B11" s="20">
        <f>+B10+B9</f>
        <v>0</v>
      </c>
      <c r="C11" s="20">
        <f t="shared" ref="C11:L11" si="4">+C10+C9</f>
        <v>0</v>
      </c>
      <c r="D11" s="20">
        <f t="shared" si="4"/>
        <v>0</v>
      </c>
      <c r="E11" s="20">
        <f t="shared" si="4"/>
        <v>376040.83200000005</v>
      </c>
      <c r="F11" s="20">
        <f t="shared" si="4"/>
        <v>376040.83200000005</v>
      </c>
      <c r="G11" s="20">
        <f t="shared" si="4"/>
        <v>19372.415999999997</v>
      </c>
      <c r="H11" s="20">
        <f t="shared" si="4"/>
        <v>10264.497599999999</v>
      </c>
      <c r="I11" s="20">
        <f t="shared" si="4"/>
        <v>5946350.1876000008</v>
      </c>
      <c r="J11" s="20">
        <f t="shared" si="4"/>
        <v>4564407.1039999994</v>
      </c>
      <c r="K11" s="20">
        <f t="shared" si="4"/>
        <v>10540394.2052</v>
      </c>
      <c r="L11" s="20">
        <f t="shared" si="4"/>
        <v>10916435.0372</v>
      </c>
    </row>
    <row r="12" spans="1:12" ht="16.5" thickTop="1" x14ac:dyDescent="0.25">
      <c r="A12" s="11" t="s">
        <v>16</v>
      </c>
      <c r="B12" s="12">
        <v>0</v>
      </c>
      <c r="C12" s="12">
        <v>0</v>
      </c>
      <c r="D12" s="13">
        <v>0</v>
      </c>
      <c r="E12" s="13"/>
      <c r="F12" s="67">
        <f t="shared" ref="F12:F17" si="5">SUM(B12:E12)</f>
        <v>0</v>
      </c>
      <c r="G12" s="12">
        <v>0</v>
      </c>
      <c r="H12" s="12">
        <v>0</v>
      </c>
      <c r="I12" s="13">
        <v>0</v>
      </c>
      <c r="J12" s="13">
        <v>0</v>
      </c>
      <c r="K12" s="14">
        <f>SUM(G12:J12)</f>
        <v>0</v>
      </c>
      <c r="L12" s="14">
        <f t="shared" ref="L12:L20" si="6">+K12+F12</f>
        <v>0</v>
      </c>
    </row>
    <row r="13" spans="1:12" ht="16.5" thickBot="1" x14ac:dyDescent="0.3">
      <c r="A13" s="18" t="s">
        <v>14</v>
      </c>
      <c r="B13" s="14">
        <f>+B12/100*B4</f>
        <v>0</v>
      </c>
      <c r="C13" s="14">
        <f>+C12/100*C4</f>
        <v>0</v>
      </c>
      <c r="D13" s="14">
        <f>+D12/100*D4</f>
        <v>0</v>
      </c>
      <c r="E13" s="14">
        <f>+E12/100*E4</f>
        <v>0</v>
      </c>
      <c r="F13" s="67">
        <f t="shared" si="5"/>
        <v>0</v>
      </c>
      <c r="G13" s="14">
        <f>+G12/100*G4</f>
        <v>0</v>
      </c>
      <c r="H13" s="14">
        <f>+H12/100*H4</f>
        <v>0</v>
      </c>
      <c r="I13" s="14">
        <f>+I12/100*I4</f>
        <v>0</v>
      </c>
      <c r="J13" s="14">
        <f>+J12/100*J4</f>
        <v>0</v>
      </c>
      <c r="K13" s="14">
        <f>SUM(G13:J13)</f>
        <v>0</v>
      </c>
      <c r="L13" s="14">
        <f t="shared" si="6"/>
        <v>0</v>
      </c>
    </row>
    <row r="14" spans="1:12" ht="17.25" thickTop="1" thickBot="1" x14ac:dyDescent="0.3">
      <c r="A14" s="21" t="s">
        <v>15</v>
      </c>
      <c r="B14" s="17">
        <f>SUM(B12:B13)</f>
        <v>0</v>
      </c>
      <c r="C14" s="17">
        <f t="shared" ref="C14:K14" si="7">SUM(C12:C13)</f>
        <v>0</v>
      </c>
      <c r="D14" s="17">
        <f t="shared" si="7"/>
        <v>0</v>
      </c>
      <c r="E14" s="17">
        <f t="shared" si="7"/>
        <v>0</v>
      </c>
      <c r="F14" s="68">
        <f t="shared" si="5"/>
        <v>0</v>
      </c>
      <c r="G14" s="17">
        <f t="shared" si="7"/>
        <v>0</v>
      </c>
      <c r="H14" s="17">
        <f t="shared" si="7"/>
        <v>0</v>
      </c>
      <c r="I14" s="17">
        <f t="shared" si="7"/>
        <v>0</v>
      </c>
      <c r="J14" s="17">
        <f t="shared" si="7"/>
        <v>0</v>
      </c>
      <c r="K14" s="17">
        <f t="shared" si="7"/>
        <v>0</v>
      </c>
      <c r="L14" s="16">
        <f t="shared" si="6"/>
        <v>0</v>
      </c>
    </row>
    <row r="15" spans="1:12" ht="16.5" thickTop="1" x14ac:dyDescent="0.25">
      <c r="A15" s="11" t="s">
        <v>17</v>
      </c>
      <c r="B15" s="12">
        <v>0</v>
      </c>
      <c r="C15" s="12">
        <v>0</v>
      </c>
      <c r="D15" s="13">
        <v>0</v>
      </c>
      <c r="E15" s="13">
        <v>325.70999999999998</v>
      </c>
      <c r="F15" s="67">
        <f t="shared" si="5"/>
        <v>325.70999999999998</v>
      </c>
      <c r="G15" s="12">
        <v>0</v>
      </c>
      <c r="H15" s="12">
        <v>0</v>
      </c>
      <c r="I15" s="13">
        <v>0</v>
      </c>
      <c r="J15" s="13">
        <v>0</v>
      </c>
      <c r="K15" s="14">
        <f>SUM(G15:J15)</f>
        <v>0</v>
      </c>
      <c r="L15" s="14">
        <f t="shared" si="6"/>
        <v>325.70999999999998</v>
      </c>
    </row>
    <row r="16" spans="1:12" ht="16.5" thickBot="1" x14ac:dyDescent="0.3">
      <c r="A16" s="18" t="s">
        <v>14</v>
      </c>
      <c r="B16" s="14">
        <f>+B15/100*B4</f>
        <v>0</v>
      </c>
      <c r="C16" s="14">
        <f t="shared" ref="C16:E16" si="8">+C15/100*C4</f>
        <v>0</v>
      </c>
      <c r="D16" s="14">
        <f t="shared" si="8"/>
        <v>0</v>
      </c>
      <c r="E16" s="75">
        <f t="shared" si="8"/>
        <v>91.198799999999991</v>
      </c>
      <c r="F16" s="67">
        <f t="shared" si="5"/>
        <v>91.198799999999991</v>
      </c>
      <c r="G16" s="14">
        <f>+G15/100*G4</f>
        <v>0</v>
      </c>
      <c r="H16" s="14">
        <f>+H15/100*H4</f>
        <v>0</v>
      </c>
      <c r="I16" s="14">
        <f>+I15/100*I4</f>
        <v>0</v>
      </c>
      <c r="J16" s="14">
        <f>+J15/100*J4</f>
        <v>0</v>
      </c>
      <c r="K16" s="14">
        <f>SUM(G16:J16)</f>
        <v>0</v>
      </c>
      <c r="L16" s="14">
        <f t="shared" si="6"/>
        <v>91.198799999999991</v>
      </c>
    </row>
    <row r="17" spans="1:14" ht="17.25" thickTop="1" thickBot="1" x14ac:dyDescent="0.3">
      <c r="A17" s="21" t="s">
        <v>15</v>
      </c>
      <c r="B17" s="17">
        <f>SUM(B15:B16)</f>
        <v>0</v>
      </c>
      <c r="C17" s="17">
        <f t="shared" ref="C17:K17" si="9">SUM(C15:C16)</f>
        <v>0</v>
      </c>
      <c r="D17" s="17">
        <f t="shared" si="9"/>
        <v>0</v>
      </c>
      <c r="E17" s="17">
        <f t="shared" si="9"/>
        <v>416.90879999999999</v>
      </c>
      <c r="F17" s="68">
        <f t="shared" si="5"/>
        <v>416.90879999999999</v>
      </c>
      <c r="G17" s="17">
        <f t="shared" si="9"/>
        <v>0</v>
      </c>
      <c r="H17" s="17">
        <f t="shared" si="9"/>
        <v>0</v>
      </c>
      <c r="I17" s="17">
        <f t="shared" si="9"/>
        <v>0</v>
      </c>
      <c r="J17" s="17">
        <f t="shared" si="9"/>
        <v>0</v>
      </c>
      <c r="K17" s="17">
        <f t="shared" si="9"/>
        <v>0</v>
      </c>
      <c r="L17" s="16">
        <f t="shared" si="6"/>
        <v>416.90879999999999</v>
      </c>
    </row>
    <row r="18" spans="1:14" ht="16.5" thickTop="1" thickBot="1" x14ac:dyDescent="0.3">
      <c r="A18" s="15" t="s">
        <v>13</v>
      </c>
      <c r="B18" s="20">
        <f>+B9+B12-B15</f>
        <v>0</v>
      </c>
      <c r="C18" s="20">
        <f t="shared" ref="C18:J19" si="10">+C9+C12-C15</f>
        <v>0</v>
      </c>
      <c r="D18" s="20">
        <f t="shared" si="10"/>
        <v>0</v>
      </c>
      <c r="E18" s="20">
        <f t="shared" si="10"/>
        <v>293456.19</v>
      </c>
      <c r="F18" s="20">
        <f>SUM(B18:E18)</f>
        <v>293456.19</v>
      </c>
      <c r="G18" s="20">
        <f t="shared" si="10"/>
        <v>18449.919999999998</v>
      </c>
      <c r="H18" s="20">
        <f t="shared" si="10"/>
        <v>9164.73</v>
      </c>
      <c r="I18" s="20">
        <f t="shared" si="10"/>
        <v>5039279.82</v>
      </c>
      <c r="J18" s="20">
        <f t="shared" si="10"/>
        <v>3565943.05</v>
      </c>
      <c r="K18" s="20">
        <f>SUM(G18:J18)</f>
        <v>8632837.5199999996</v>
      </c>
      <c r="L18" s="20">
        <f t="shared" si="6"/>
        <v>8926293.709999999</v>
      </c>
    </row>
    <row r="19" spans="1:14" ht="16.5" thickTop="1" thickBot="1" x14ac:dyDescent="0.3">
      <c r="A19" s="15" t="s">
        <v>18</v>
      </c>
      <c r="B19" s="20">
        <f>+B10+B13-B16</f>
        <v>0</v>
      </c>
      <c r="C19" s="20">
        <f t="shared" si="10"/>
        <v>0</v>
      </c>
      <c r="D19" s="20">
        <f t="shared" si="10"/>
        <v>0</v>
      </c>
      <c r="E19" s="20">
        <f t="shared" si="10"/>
        <v>82167.733200000017</v>
      </c>
      <c r="F19" s="20">
        <f t="shared" ref="F19:F20" si="11">SUM(B19:E19)</f>
        <v>82167.733200000017</v>
      </c>
      <c r="G19" s="20">
        <f t="shared" si="10"/>
        <v>922.49599999999987</v>
      </c>
      <c r="H19" s="20">
        <f t="shared" si="10"/>
        <v>1099.7676000000001</v>
      </c>
      <c r="I19" s="20">
        <f t="shared" si="10"/>
        <v>907070.36760000011</v>
      </c>
      <c r="J19" s="20">
        <f t="shared" si="10"/>
        <v>998464.05399999989</v>
      </c>
      <c r="K19" s="20">
        <f t="shared" ref="K19:K20" si="12">SUM(G19:J19)</f>
        <v>1907556.6851999999</v>
      </c>
      <c r="L19" s="20">
        <f t="shared" si="6"/>
        <v>1989724.4183999998</v>
      </c>
    </row>
    <row r="20" spans="1:14" ht="16.5" thickTop="1" thickBot="1" x14ac:dyDescent="0.3">
      <c r="A20" s="15" t="s">
        <v>6</v>
      </c>
      <c r="B20" s="20">
        <f>+B19+B18</f>
        <v>0</v>
      </c>
      <c r="C20" s="20">
        <f t="shared" ref="C20:J20" si="13">+C19+C18</f>
        <v>0</v>
      </c>
      <c r="D20" s="20">
        <f t="shared" si="13"/>
        <v>0</v>
      </c>
      <c r="E20" s="20">
        <f t="shared" si="13"/>
        <v>375623.92320000002</v>
      </c>
      <c r="F20" s="20">
        <f t="shared" si="11"/>
        <v>375623.92320000002</v>
      </c>
      <c r="G20" s="20">
        <f t="shared" si="13"/>
        <v>19372.415999999997</v>
      </c>
      <c r="H20" s="20">
        <f t="shared" si="13"/>
        <v>10264.497599999999</v>
      </c>
      <c r="I20" s="20">
        <f t="shared" si="13"/>
        <v>5946350.1876000008</v>
      </c>
      <c r="J20" s="20">
        <f t="shared" si="13"/>
        <v>4564407.1039999994</v>
      </c>
      <c r="K20" s="20">
        <f t="shared" si="12"/>
        <v>10540394.2052</v>
      </c>
      <c r="L20" s="20">
        <f t="shared" si="6"/>
        <v>10916018.1284</v>
      </c>
    </row>
    <row r="21" spans="1:14" ht="16.5" customHeight="1" thickTop="1" thickBot="1" x14ac:dyDescent="0.3">
      <c r="A21" s="8" t="s">
        <v>4</v>
      </c>
      <c r="B21" s="94" t="s">
        <v>5</v>
      </c>
      <c r="C21" s="94"/>
      <c r="D21" s="94"/>
      <c r="E21" s="94"/>
      <c r="F21" s="95" t="s">
        <v>6</v>
      </c>
      <c r="G21" s="94" t="s">
        <v>7</v>
      </c>
      <c r="H21" s="94"/>
      <c r="I21" s="94"/>
      <c r="J21" s="94"/>
      <c r="K21" s="95" t="s">
        <v>6</v>
      </c>
      <c r="L21" s="95" t="s">
        <v>6</v>
      </c>
    </row>
    <row r="22" spans="1:14" ht="16.5" thickTop="1" thickBot="1" x14ac:dyDescent="0.3">
      <c r="A22" s="9" t="s">
        <v>8</v>
      </c>
      <c r="B22" s="9">
        <v>5</v>
      </c>
      <c r="C22" s="9">
        <v>12</v>
      </c>
      <c r="D22" s="9">
        <v>18</v>
      </c>
      <c r="E22" s="10">
        <v>28</v>
      </c>
      <c r="F22" s="96"/>
      <c r="G22" s="9">
        <v>5</v>
      </c>
      <c r="H22" s="9">
        <v>12</v>
      </c>
      <c r="I22" s="9">
        <v>18</v>
      </c>
      <c r="J22" s="10">
        <v>28</v>
      </c>
      <c r="K22" s="96"/>
      <c r="L22" s="96"/>
    </row>
    <row r="23" spans="1:14" ht="15.75" thickTop="1" x14ac:dyDescent="0.25">
      <c r="A23" s="11" t="s">
        <v>19</v>
      </c>
      <c r="B23" s="70">
        <v>0</v>
      </c>
      <c r="C23" s="13">
        <v>0</v>
      </c>
      <c r="D23" s="13">
        <v>12282</v>
      </c>
      <c r="E23" s="13">
        <v>0</v>
      </c>
      <c r="F23" s="14">
        <f>SUM(B23:E23)</f>
        <v>12282</v>
      </c>
      <c r="G23" s="70">
        <v>180</v>
      </c>
      <c r="H23" s="13">
        <v>101166.24</v>
      </c>
      <c r="I23" s="13">
        <v>1220914.3799999999</v>
      </c>
      <c r="J23" s="13">
        <v>1653654.36</v>
      </c>
      <c r="K23" s="14">
        <f>SUM(G23:J23)</f>
        <v>2975914.98</v>
      </c>
      <c r="L23" s="14">
        <f t="shared" ref="L23:L26" si="14">+K23+F23</f>
        <v>2988196.98</v>
      </c>
    </row>
    <row r="24" spans="1:14" x14ac:dyDescent="0.25">
      <c r="A24" s="11" t="s">
        <v>10</v>
      </c>
      <c r="B24" s="12"/>
      <c r="C24" s="13">
        <v>0</v>
      </c>
      <c r="D24" s="12"/>
      <c r="E24" s="12"/>
      <c r="F24" s="14">
        <f t="shared" ref="F24:F28" si="15">SUM(B24:E24)</f>
        <v>0</v>
      </c>
      <c r="G24" s="12"/>
      <c r="H24" s="13">
        <v>13050</v>
      </c>
      <c r="I24" s="13">
        <v>300323.59999999998</v>
      </c>
      <c r="J24" s="12"/>
      <c r="K24" s="14">
        <f t="shared" ref="K24:K28" si="16">SUM(G24:J24)</f>
        <v>313373.59999999998</v>
      </c>
      <c r="L24" s="14">
        <f t="shared" si="14"/>
        <v>313373.59999999998</v>
      </c>
    </row>
    <row r="25" spans="1:14" x14ac:dyDescent="0.25">
      <c r="A25" s="11" t="s">
        <v>20</v>
      </c>
      <c r="B25" s="12"/>
      <c r="C25" s="12"/>
      <c r="D25" s="12">
        <v>0</v>
      </c>
      <c r="E25" s="12"/>
      <c r="F25" s="14">
        <f t="shared" si="15"/>
        <v>0</v>
      </c>
      <c r="G25" s="12"/>
      <c r="H25" s="12"/>
      <c r="I25" s="12"/>
      <c r="J25" s="12"/>
      <c r="K25" s="14">
        <f t="shared" si="16"/>
        <v>0</v>
      </c>
      <c r="L25" s="14">
        <f t="shared" si="14"/>
        <v>0</v>
      </c>
    </row>
    <row r="26" spans="1:14" x14ac:dyDescent="0.25">
      <c r="A26" s="11" t="s">
        <v>21</v>
      </c>
      <c r="B26" s="12"/>
      <c r="C26" s="12"/>
      <c r="D26" s="12"/>
      <c r="E26" s="12"/>
      <c r="F26" s="14">
        <f t="shared" si="15"/>
        <v>0</v>
      </c>
      <c r="G26" s="12"/>
      <c r="H26" s="12"/>
      <c r="I26" s="12"/>
      <c r="J26" s="12"/>
      <c r="K26" s="14">
        <f t="shared" si="16"/>
        <v>0</v>
      </c>
      <c r="L26" s="14">
        <f t="shared" si="14"/>
        <v>0</v>
      </c>
    </row>
    <row r="27" spans="1:14" x14ac:dyDescent="0.25">
      <c r="A27" s="11" t="s">
        <v>11</v>
      </c>
      <c r="B27" s="12"/>
      <c r="C27" s="12"/>
      <c r="D27" s="12"/>
      <c r="E27" s="12"/>
      <c r="F27" s="14">
        <f t="shared" si="15"/>
        <v>0</v>
      </c>
      <c r="G27" s="12"/>
      <c r="H27" s="12"/>
      <c r="I27" s="12"/>
      <c r="J27" s="12"/>
      <c r="K27" s="14">
        <f t="shared" si="16"/>
        <v>0</v>
      </c>
      <c r="L27" s="13">
        <v>202030</v>
      </c>
      <c r="M27" s="25" t="s">
        <v>72</v>
      </c>
    </row>
    <row r="28" spans="1:14" ht="15.75" thickBot="1" x14ac:dyDescent="0.3">
      <c r="A28" s="11" t="s">
        <v>12</v>
      </c>
      <c r="B28" s="12"/>
      <c r="C28" s="12"/>
      <c r="D28" s="12"/>
      <c r="E28" s="12"/>
      <c r="F28" s="14">
        <f t="shared" si="15"/>
        <v>0</v>
      </c>
      <c r="G28" s="12"/>
      <c r="H28" s="12"/>
      <c r="I28" s="12"/>
      <c r="J28" s="12"/>
      <c r="K28" s="14">
        <f t="shared" si="16"/>
        <v>0</v>
      </c>
      <c r="L28" s="69">
        <v>14940</v>
      </c>
      <c r="M28" s="71" t="s">
        <v>73</v>
      </c>
    </row>
    <row r="29" spans="1:14" ht="16.5" thickTop="1" thickBot="1" x14ac:dyDescent="0.3">
      <c r="A29" s="15" t="s">
        <v>22</v>
      </c>
      <c r="B29" s="22">
        <f>SUM(B23:B28)</f>
        <v>0</v>
      </c>
      <c r="C29" s="22">
        <f t="shared" ref="C29:K29" si="17">SUM(C23:C28)</f>
        <v>0</v>
      </c>
      <c r="D29" s="22">
        <f t="shared" si="17"/>
        <v>12282</v>
      </c>
      <c r="E29" s="22">
        <f t="shared" si="17"/>
        <v>0</v>
      </c>
      <c r="F29" s="22">
        <f t="shared" si="17"/>
        <v>12282</v>
      </c>
      <c r="G29" s="22">
        <f t="shared" si="17"/>
        <v>180</v>
      </c>
      <c r="H29" s="22">
        <f t="shared" si="17"/>
        <v>114216.24</v>
      </c>
      <c r="I29" s="22">
        <f t="shared" si="17"/>
        <v>1521237.98</v>
      </c>
      <c r="J29" s="22">
        <f t="shared" si="17"/>
        <v>1653654.36</v>
      </c>
      <c r="K29" s="22">
        <f t="shared" si="17"/>
        <v>3289288.58</v>
      </c>
      <c r="L29" s="22">
        <f>SUM(L23:L28)</f>
        <v>3518540.58</v>
      </c>
    </row>
    <row r="30" spans="1:14" ht="16.5" thickTop="1" thickBot="1" x14ac:dyDescent="0.3">
      <c r="A30" s="18" t="s">
        <v>14</v>
      </c>
      <c r="B30" s="14">
        <f>+B29/100*B22</f>
        <v>0</v>
      </c>
      <c r="C30" s="14">
        <f t="shared" ref="C30:J30" si="18">+C29/100*C22</f>
        <v>0</v>
      </c>
      <c r="D30" s="14">
        <f t="shared" si="18"/>
        <v>2210.7599999999998</v>
      </c>
      <c r="E30" s="14">
        <f t="shared" si="18"/>
        <v>0</v>
      </c>
      <c r="F30" s="14">
        <f>SUM(B30:E30)</f>
        <v>2210.7599999999998</v>
      </c>
      <c r="G30" s="14">
        <f t="shared" si="18"/>
        <v>9</v>
      </c>
      <c r="H30" s="14">
        <f t="shared" si="18"/>
        <v>13705.948800000002</v>
      </c>
      <c r="I30" s="14">
        <f t="shared" si="18"/>
        <v>273822.83640000003</v>
      </c>
      <c r="J30" s="14">
        <f t="shared" si="18"/>
        <v>463023.22080000001</v>
      </c>
      <c r="K30" s="14">
        <f>SUM(G30:J30)</f>
        <v>750561.00600000005</v>
      </c>
      <c r="L30" s="14">
        <f>+K30+F30</f>
        <v>752771.76600000006</v>
      </c>
    </row>
    <row r="31" spans="1:14" ht="16.5" thickTop="1" thickBot="1" x14ac:dyDescent="0.3">
      <c r="A31" s="15" t="s">
        <v>23</v>
      </c>
      <c r="B31" s="23">
        <f>+B30+B29</f>
        <v>0</v>
      </c>
      <c r="C31" s="23">
        <f t="shared" ref="C31:K31" si="19">+C30+C29</f>
        <v>0</v>
      </c>
      <c r="D31" s="23">
        <f t="shared" si="19"/>
        <v>14492.76</v>
      </c>
      <c r="E31" s="23">
        <f t="shared" si="19"/>
        <v>0</v>
      </c>
      <c r="F31" s="23">
        <f t="shared" si="19"/>
        <v>14492.76</v>
      </c>
      <c r="G31" s="23">
        <f t="shared" si="19"/>
        <v>189</v>
      </c>
      <c r="H31" s="23">
        <f t="shared" si="19"/>
        <v>127922.1888</v>
      </c>
      <c r="I31" s="23">
        <f t="shared" si="19"/>
        <v>1795060.8163999999</v>
      </c>
      <c r="J31" s="23">
        <f t="shared" si="19"/>
        <v>2116677.5808000001</v>
      </c>
      <c r="K31" s="23">
        <f t="shared" si="19"/>
        <v>4039849.5860000001</v>
      </c>
      <c r="L31" s="23">
        <f>+L29+L30</f>
        <v>4271312.3459999999</v>
      </c>
      <c r="N31" s="24"/>
    </row>
    <row r="32" spans="1:14" ht="15.75" thickTop="1" x14ac:dyDescent="0.25">
      <c r="A32" s="11" t="s">
        <v>16</v>
      </c>
      <c r="B32" s="12">
        <v>0</v>
      </c>
      <c r="C32" s="12">
        <v>0</v>
      </c>
      <c r="D32" s="13">
        <v>0</v>
      </c>
      <c r="E32" s="12">
        <v>0</v>
      </c>
      <c r="F32" s="12">
        <f>SUM(B32:E32)</f>
        <v>0</v>
      </c>
      <c r="G32" s="12">
        <v>0</v>
      </c>
      <c r="H32" s="12">
        <v>0</v>
      </c>
      <c r="I32" s="13">
        <v>0</v>
      </c>
      <c r="J32" s="13">
        <v>0</v>
      </c>
      <c r="K32" s="14">
        <f>SUM(G32:J32)</f>
        <v>0</v>
      </c>
      <c r="L32" s="14">
        <f t="shared" ref="L32:L33" si="20">+K32+F32</f>
        <v>0</v>
      </c>
    </row>
    <row r="33" spans="1:14" ht="15.75" thickBot="1" x14ac:dyDescent="0.3">
      <c r="A33" s="18" t="s">
        <v>14</v>
      </c>
      <c r="B33" s="14"/>
      <c r="C33" s="14"/>
      <c r="D33" s="25"/>
      <c r="E33" s="14"/>
      <c r="F33" s="14"/>
      <c r="G33" s="14"/>
      <c r="H33" s="14"/>
      <c r="I33" s="25"/>
      <c r="J33" s="25"/>
      <c r="K33" s="14"/>
      <c r="L33" s="14">
        <f t="shared" si="20"/>
        <v>0</v>
      </c>
      <c r="N33" s="24"/>
    </row>
    <row r="34" spans="1:14" ht="16.5" thickTop="1" thickBot="1" x14ac:dyDescent="0.3">
      <c r="A34" s="15" t="s">
        <v>22</v>
      </c>
      <c r="B34" s="16">
        <f>+B32+B33</f>
        <v>0</v>
      </c>
      <c r="C34" s="16">
        <f t="shared" ref="C34:L34" si="21">+C32+C33</f>
        <v>0</v>
      </c>
      <c r="D34" s="16">
        <f t="shared" si="21"/>
        <v>0</v>
      </c>
      <c r="E34" s="16">
        <f t="shared" si="21"/>
        <v>0</v>
      </c>
      <c r="F34" s="16">
        <f t="shared" si="21"/>
        <v>0</v>
      </c>
      <c r="G34" s="16">
        <f t="shared" si="21"/>
        <v>0</v>
      </c>
      <c r="H34" s="16">
        <f t="shared" si="21"/>
        <v>0</v>
      </c>
      <c r="I34" s="16">
        <f t="shared" si="21"/>
        <v>0</v>
      </c>
      <c r="J34" s="16">
        <f t="shared" si="21"/>
        <v>0</v>
      </c>
      <c r="K34" s="16">
        <f t="shared" si="21"/>
        <v>0</v>
      </c>
      <c r="L34" s="16">
        <f t="shared" si="21"/>
        <v>0</v>
      </c>
    </row>
    <row r="35" spans="1:14" ht="15.75" thickTop="1" x14ac:dyDescent="0.25">
      <c r="A35" s="11" t="s">
        <v>17</v>
      </c>
      <c r="B35" s="12">
        <v>0</v>
      </c>
      <c r="C35" s="12">
        <v>0</v>
      </c>
      <c r="D35" s="13">
        <v>0</v>
      </c>
      <c r="E35" s="12">
        <v>0</v>
      </c>
      <c r="F35" s="12">
        <f>SUM(B35:E35)</f>
        <v>0</v>
      </c>
      <c r="G35" s="12">
        <v>0</v>
      </c>
      <c r="H35" s="12">
        <v>0</v>
      </c>
      <c r="I35" s="13">
        <v>0</v>
      </c>
      <c r="J35" s="13">
        <v>0</v>
      </c>
      <c r="K35" s="14">
        <f>SUM(G35:J35)</f>
        <v>0</v>
      </c>
      <c r="L35" s="14">
        <f>+K35+F35</f>
        <v>0</v>
      </c>
    </row>
    <row r="36" spans="1:14" ht="15.75" thickBot="1" x14ac:dyDescent="0.3">
      <c r="A36" s="18" t="s">
        <v>14</v>
      </c>
      <c r="B36" s="14"/>
      <c r="C36" s="14"/>
      <c r="D36" s="25"/>
      <c r="E36" s="14"/>
      <c r="F36" s="14"/>
      <c r="G36" s="14"/>
      <c r="H36" s="14"/>
      <c r="I36" s="25"/>
      <c r="J36" s="25"/>
      <c r="K36" s="14"/>
      <c r="L36" s="14">
        <f t="shared" ref="L36" si="22">+K36+F36</f>
        <v>0</v>
      </c>
    </row>
    <row r="37" spans="1:14" ht="16.5" thickTop="1" thickBot="1" x14ac:dyDescent="0.3">
      <c r="A37" s="21" t="s">
        <v>22</v>
      </c>
      <c r="B37" s="16">
        <f>+B35+B36</f>
        <v>0</v>
      </c>
      <c r="C37" s="16">
        <f t="shared" ref="C37:L37" si="23">+C35+C36</f>
        <v>0</v>
      </c>
      <c r="D37" s="16">
        <f t="shared" si="23"/>
        <v>0</v>
      </c>
      <c r="E37" s="16">
        <f t="shared" si="23"/>
        <v>0</v>
      </c>
      <c r="F37" s="16">
        <f t="shared" si="23"/>
        <v>0</v>
      </c>
      <c r="G37" s="16">
        <f t="shared" si="23"/>
        <v>0</v>
      </c>
      <c r="H37" s="16">
        <f t="shared" si="23"/>
        <v>0</v>
      </c>
      <c r="I37" s="16">
        <f t="shared" si="23"/>
        <v>0</v>
      </c>
      <c r="J37" s="16">
        <f t="shared" si="23"/>
        <v>0</v>
      </c>
      <c r="K37" s="16">
        <f t="shared" si="23"/>
        <v>0</v>
      </c>
      <c r="L37" s="16">
        <f t="shared" si="23"/>
        <v>0</v>
      </c>
    </row>
    <row r="38" spans="1:14" ht="16.5" thickTop="1" thickBot="1" x14ac:dyDescent="0.3">
      <c r="A38" s="26" t="s">
        <v>22</v>
      </c>
      <c r="B38" s="27">
        <f>+B31+B34-B37</f>
        <v>0</v>
      </c>
      <c r="C38" s="27">
        <f t="shared" ref="C38:L38" si="24">+C31+C34-C37</f>
        <v>0</v>
      </c>
      <c r="D38" s="27">
        <f t="shared" si="24"/>
        <v>14492.76</v>
      </c>
      <c r="E38" s="27">
        <f t="shared" si="24"/>
        <v>0</v>
      </c>
      <c r="F38" s="27">
        <f t="shared" si="24"/>
        <v>14492.76</v>
      </c>
      <c r="G38" s="27">
        <f t="shared" si="24"/>
        <v>189</v>
      </c>
      <c r="H38" s="27">
        <f t="shared" si="24"/>
        <v>127922.1888</v>
      </c>
      <c r="I38" s="27">
        <f t="shared" si="24"/>
        <v>1795060.8163999999</v>
      </c>
      <c r="J38" s="27">
        <f t="shared" si="24"/>
        <v>2116677.5808000001</v>
      </c>
      <c r="K38" s="27">
        <f t="shared" si="24"/>
        <v>4039849.5860000001</v>
      </c>
      <c r="L38" s="27">
        <f t="shared" si="24"/>
        <v>4271312.3459999999</v>
      </c>
    </row>
    <row r="39" spans="1:14" ht="16.5" customHeight="1" thickTop="1" thickBot="1" x14ac:dyDescent="0.3">
      <c r="A39" s="8" t="s">
        <v>4</v>
      </c>
      <c r="B39" s="94" t="s">
        <v>5</v>
      </c>
      <c r="C39" s="94"/>
      <c r="D39" s="94"/>
      <c r="E39" s="94"/>
      <c r="F39" s="95" t="s">
        <v>6</v>
      </c>
      <c r="G39" s="94" t="s">
        <v>7</v>
      </c>
      <c r="H39" s="94"/>
      <c r="I39" s="94"/>
      <c r="J39" s="94"/>
      <c r="K39" s="95" t="s">
        <v>6</v>
      </c>
      <c r="L39" s="95" t="s">
        <v>6</v>
      </c>
    </row>
    <row r="40" spans="1:14" ht="16.5" thickTop="1" thickBot="1" x14ac:dyDescent="0.3">
      <c r="A40" s="9" t="s">
        <v>8</v>
      </c>
      <c r="B40" s="9">
        <v>5</v>
      </c>
      <c r="C40" s="9">
        <v>12</v>
      </c>
      <c r="D40" s="9">
        <v>18</v>
      </c>
      <c r="E40" s="10">
        <v>28</v>
      </c>
      <c r="F40" s="96"/>
      <c r="G40" s="9">
        <v>5</v>
      </c>
      <c r="H40" s="9">
        <v>12</v>
      </c>
      <c r="I40" s="9">
        <v>18</v>
      </c>
      <c r="J40" s="10">
        <v>28</v>
      </c>
      <c r="K40" s="96"/>
      <c r="L40" s="96"/>
    </row>
    <row r="41" spans="1:14" ht="15.75" thickTop="1" x14ac:dyDescent="0.25">
      <c r="A41" s="11" t="s">
        <v>24</v>
      </c>
      <c r="B41" s="12"/>
      <c r="C41" s="12"/>
      <c r="D41" s="12"/>
      <c r="E41" s="12"/>
      <c r="F41" s="28"/>
      <c r="G41" s="12"/>
      <c r="H41" s="12">
        <v>0</v>
      </c>
      <c r="I41" s="12">
        <v>200</v>
      </c>
      <c r="J41" s="12"/>
      <c r="K41" s="14">
        <f t="shared" ref="K41:K43" si="25">SUM(G41:J41)</f>
        <v>200</v>
      </c>
      <c r="L41" s="14">
        <f>+K41+F41</f>
        <v>200</v>
      </c>
    </row>
    <row r="42" spans="1:14" x14ac:dyDescent="0.25">
      <c r="A42" s="11" t="s">
        <v>25</v>
      </c>
      <c r="B42" s="12"/>
      <c r="C42" s="12"/>
      <c r="D42" s="12"/>
      <c r="E42" s="12"/>
      <c r="F42" s="28"/>
      <c r="G42" s="12"/>
      <c r="H42" s="12"/>
      <c r="I42" s="12"/>
      <c r="J42" s="12"/>
      <c r="K42" s="14">
        <f t="shared" si="25"/>
        <v>0</v>
      </c>
      <c r="L42" s="14">
        <f>+K42+F42</f>
        <v>0</v>
      </c>
    </row>
    <row r="43" spans="1:14" ht="15.75" thickBot="1" x14ac:dyDescent="0.3">
      <c r="A43" s="18" t="s">
        <v>14</v>
      </c>
      <c r="B43" s="28">
        <f>+B42+B41/100*B40</f>
        <v>0</v>
      </c>
      <c r="C43" s="28">
        <f t="shared" ref="C43:E43" si="26">+C42+C41/100*C40</f>
        <v>0</v>
      </c>
      <c r="D43" s="28">
        <f t="shared" si="26"/>
        <v>0</v>
      </c>
      <c r="E43" s="28">
        <f t="shared" si="26"/>
        <v>0</v>
      </c>
      <c r="F43" s="28"/>
      <c r="G43" s="28">
        <f>+G42+G41/100*G40/2</f>
        <v>0</v>
      </c>
      <c r="H43" s="28">
        <f t="shared" ref="H43:J43" si="27">+H42+H41/100*H40/2</f>
        <v>0</v>
      </c>
      <c r="I43" s="28">
        <f t="shared" si="27"/>
        <v>18</v>
      </c>
      <c r="J43" s="28">
        <f t="shared" si="27"/>
        <v>0</v>
      </c>
      <c r="K43" s="14">
        <f t="shared" si="25"/>
        <v>18</v>
      </c>
      <c r="L43" s="14">
        <f>+K43+F43</f>
        <v>18</v>
      </c>
    </row>
    <row r="44" spans="1:14" ht="16.5" thickTop="1" thickBot="1" x14ac:dyDescent="0.3">
      <c r="A44" s="15" t="s">
        <v>22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4" ht="15.75" thickTop="1" x14ac:dyDescent="0.25">
      <c r="A45" s="11" t="s">
        <v>26</v>
      </c>
      <c r="B45" s="12"/>
      <c r="C45" s="12"/>
      <c r="D45" s="12"/>
      <c r="E45" s="12"/>
      <c r="F45" s="28"/>
      <c r="G45" s="12"/>
      <c r="H45" s="12"/>
      <c r="I45" s="12"/>
      <c r="J45" s="12"/>
      <c r="K45" s="14">
        <f t="shared" ref="K45:K47" si="28">SUM(G45:J45)</f>
        <v>0</v>
      </c>
      <c r="L45" s="14">
        <f t="shared" ref="L45:L50" si="29">+K45+F45</f>
        <v>0</v>
      </c>
    </row>
    <row r="46" spans="1:14" x14ac:dyDescent="0.25">
      <c r="A46" s="11" t="s">
        <v>25</v>
      </c>
      <c r="B46" s="12"/>
      <c r="C46" s="12"/>
      <c r="D46" s="12"/>
      <c r="E46" s="12"/>
      <c r="F46" s="28"/>
      <c r="G46" s="12"/>
      <c r="H46" s="12"/>
      <c r="I46" s="12"/>
      <c r="J46" s="12"/>
      <c r="K46" s="14">
        <f t="shared" si="28"/>
        <v>0</v>
      </c>
      <c r="L46" s="14">
        <f t="shared" si="29"/>
        <v>0</v>
      </c>
    </row>
    <row r="47" spans="1:14" ht="15.75" thickBot="1" x14ac:dyDescent="0.3">
      <c r="A47" s="18" t="s">
        <v>14</v>
      </c>
      <c r="B47" s="28">
        <f>+B46+B45/100*B40</f>
        <v>0</v>
      </c>
      <c r="C47" s="28">
        <f t="shared" ref="C47:E47" si="30">+C46+C45/100*C40</f>
        <v>0</v>
      </c>
      <c r="D47" s="28">
        <f t="shared" si="30"/>
        <v>0</v>
      </c>
      <c r="E47" s="28">
        <f t="shared" si="30"/>
        <v>0</v>
      </c>
      <c r="F47" s="28"/>
      <c r="G47" s="28">
        <f>+G45+G46/100*G40</f>
        <v>0</v>
      </c>
      <c r="H47" s="28">
        <f t="shared" ref="H47:J47" si="31">+H45+H46/100*H40</f>
        <v>0</v>
      </c>
      <c r="I47" s="28">
        <f t="shared" si="31"/>
        <v>0</v>
      </c>
      <c r="J47" s="28">
        <f t="shared" si="31"/>
        <v>0</v>
      </c>
      <c r="K47" s="14">
        <f t="shared" si="28"/>
        <v>0</v>
      </c>
      <c r="L47" s="14">
        <f t="shared" si="29"/>
        <v>0</v>
      </c>
    </row>
    <row r="48" spans="1:14" ht="16.5" thickTop="1" thickBot="1" x14ac:dyDescent="0.3">
      <c r="A48" s="15" t="s">
        <v>22</v>
      </c>
      <c r="B48" s="20">
        <f>+B29+B32-B35+B41+B42-B45*B46</f>
        <v>0</v>
      </c>
      <c r="C48" s="20">
        <f t="shared" ref="C48:J48" si="32">+C29+C32-C35+C41+C42-C45*C46</f>
        <v>0</v>
      </c>
      <c r="D48" s="20">
        <f t="shared" si="32"/>
        <v>12282</v>
      </c>
      <c r="E48" s="20">
        <f t="shared" si="32"/>
        <v>0</v>
      </c>
      <c r="F48" s="20">
        <f>SUM(B48:E48)</f>
        <v>12282</v>
      </c>
      <c r="G48" s="20">
        <f t="shared" si="32"/>
        <v>180</v>
      </c>
      <c r="H48" s="20">
        <f t="shared" si="32"/>
        <v>114216.24</v>
      </c>
      <c r="I48" s="20">
        <f t="shared" si="32"/>
        <v>1521437.98</v>
      </c>
      <c r="J48" s="20">
        <f t="shared" si="32"/>
        <v>1653654.36</v>
      </c>
      <c r="K48" s="20">
        <f>SUM(G48:J48)</f>
        <v>3289488.58</v>
      </c>
      <c r="L48" s="20">
        <f t="shared" si="29"/>
        <v>3301770.58</v>
      </c>
    </row>
    <row r="49" spans="1:14" ht="16.5" thickTop="1" thickBot="1" x14ac:dyDescent="0.3">
      <c r="A49" s="29" t="s">
        <v>27</v>
      </c>
      <c r="B49" s="20">
        <f>+B30+B33-B36-B43+B47</f>
        <v>0</v>
      </c>
      <c r="C49" s="20">
        <f t="shared" ref="C49:J49" si="33">+C30+C33-C36-C43+C47</f>
        <v>0</v>
      </c>
      <c r="D49" s="20">
        <f t="shared" si="33"/>
        <v>2210.7599999999998</v>
      </c>
      <c r="E49" s="20">
        <f t="shared" si="33"/>
        <v>0</v>
      </c>
      <c r="F49" s="20">
        <f t="shared" ref="F49:F50" si="34">SUM(B49:E49)</f>
        <v>2210.7599999999998</v>
      </c>
      <c r="G49" s="20">
        <f t="shared" si="33"/>
        <v>9</v>
      </c>
      <c r="H49" s="20">
        <f t="shared" si="33"/>
        <v>13705.948800000002</v>
      </c>
      <c r="I49" s="20">
        <f t="shared" si="33"/>
        <v>273804.83640000003</v>
      </c>
      <c r="J49" s="20">
        <f t="shared" si="33"/>
        <v>463023.22080000001</v>
      </c>
      <c r="K49" s="20">
        <f t="shared" ref="K49:K50" si="35">SUM(G49:J49)</f>
        <v>750543.00600000005</v>
      </c>
      <c r="L49" s="20">
        <f t="shared" si="29"/>
        <v>752753.76600000006</v>
      </c>
    </row>
    <row r="50" spans="1:14" ht="16.5" thickTop="1" thickBot="1" x14ac:dyDescent="0.3">
      <c r="A50" s="29" t="s">
        <v>6</v>
      </c>
      <c r="B50" s="20">
        <f>+B49+B48</f>
        <v>0</v>
      </c>
      <c r="C50" s="20">
        <f t="shared" ref="C50:J50" si="36">+C49+C48</f>
        <v>0</v>
      </c>
      <c r="D50" s="20">
        <f t="shared" si="36"/>
        <v>14492.76</v>
      </c>
      <c r="E50" s="20">
        <f t="shared" si="36"/>
        <v>0</v>
      </c>
      <c r="F50" s="20">
        <f t="shared" si="34"/>
        <v>14492.76</v>
      </c>
      <c r="G50" s="20">
        <f t="shared" si="36"/>
        <v>189</v>
      </c>
      <c r="H50" s="20">
        <f t="shared" si="36"/>
        <v>127922.1888</v>
      </c>
      <c r="I50" s="20">
        <f t="shared" si="36"/>
        <v>1795242.8163999999</v>
      </c>
      <c r="J50" s="20">
        <f t="shared" si="36"/>
        <v>2116677.5808000001</v>
      </c>
      <c r="K50" s="20">
        <f t="shared" si="35"/>
        <v>4040031.5860000001</v>
      </c>
      <c r="L50" s="20">
        <f t="shared" si="29"/>
        <v>4054524.3459999999</v>
      </c>
    </row>
    <row r="51" spans="1:14" ht="16.5" customHeight="1" thickTop="1" thickBot="1" x14ac:dyDescent="0.3">
      <c r="A51" s="8" t="s">
        <v>4</v>
      </c>
      <c r="B51" s="94" t="s">
        <v>5</v>
      </c>
      <c r="C51" s="94"/>
      <c r="D51" s="94"/>
      <c r="E51" s="94"/>
      <c r="F51" s="95" t="s">
        <v>6</v>
      </c>
      <c r="G51" s="94" t="s">
        <v>7</v>
      </c>
      <c r="H51" s="94"/>
      <c r="I51" s="94"/>
      <c r="J51" s="94"/>
      <c r="K51" s="95" t="s">
        <v>6</v>
      </c>
      <c r="L51" s="95" t="s">
        <v>6</v>
      </c>
    </row>
    <row r="52" spans="1:14" ht="16.5" thickTop="1" thickBot="1" x14ac:dyDescent="0.3">
      <c r="A52" s="9" t="s">
        <v>28</v>
      </c>
      <c r="B52" s="9">
        <v>5</v>
      </c>
      <c r="C52" s="9">
        <v>12</v>
      </c>
      <c r="D52" s="9">
        <v>18</v>
      </c>
      <c r="E52" s="10">
        <v>28</v>
      </c>
      <c r="F52" s="96"/>
      <c r="G52" s="9">
        <v>5</v>
      </c>
      <c r="H52" s="9">
        <v>12</v>
      </c>
      <c r="I52" s="9">
        <v>18</v>
      </c>
      <c r="J52" s="10">
        <v>28</v>
      </c>
      <c r="K52" s="96"/>
      <c r="L52" s="96"/>
    </row>
    <row r="53" spans="1:14" ht="15.75" thickTop="1" x14ac:dyDescent="0.25">
      <c r="A53" s="30" t="s">
        <v>29</v>
      </c>
      <c r="B53" s="12">
        <v>0</v>
      </c>
      <c r="C53" s="12">
        <v>0</v>
      </c>
      <c r="D53" s="13">
        <v>0</v>
      </c>
      <c r="E53" s="12">
        <v>0</v>
      </c>
      <c r="F53" s="14">
        <f>SUM(B53:E53)</f>
        <v>0</v>
      </c>
      <c r="G53" s="12">
        <f>36000+14840</f>
        <v>50840</v>
      </c>
      <c r="H53" s="12">
        <v>0</v>
      </c>
      <c r="I53" s="13">
        <v>0</v>
      </c>
      <c r="J53" s="13">
        <v>0</v>
      </c>
      <c r="K53" s="14">
        <f>SUM(G53:J53)</f>
        <v>50840</v>
      </c>
      <c r="L53" s="14">
        <f t="shared" ref="L53:L58" si="37">+K53+F53</f>
        <v>50840</v>
      </c>
    </row>
    <row r="54" spans="1:14" x14ac:dyDescent="0.25">
      <c r="A54" s="18" t="s">
        <v>14</v>
      </c>
      <c r="B54" s="14">
        <f>+B53/100*B52</f>
        <v>0</v>
      </c>
      <c r="C54" s="14">
        <f t="shared" ref="C54:E54" si="38">+C53/100*C52</f>
        <v>0</v>
      </c>
      <c r="D54" s="14">
        <f t="shared" si="38"/>
        <v>0</v>
      </c>
      <c r="E54" s="14">
        <f t="shared" si="38"/>
        <v>0</v>
      </c>
      <c r="F54" s="14"/>
      <c r="G54" s="14">
        <f t="shared" ref="G54:J54" si="39">+G53/100*G52</f>
        <v>2542</v>
      </c>
      <c r="H54" s="14">
        <f t="shared" si="39"/>
        <v>0</v>
      </c>
      <c r="I54" s="14">
        <f t="shared" si="39"/>
        <v>0</v>
      </c>
      <c r="J54" s="14">
        <f t="shared" si="39"/>
        <v>0</v>
      </c>
      <c r="K54" s="14">
        <f t="shared" ref="K54:K58" si="40">SUM(G54:J54)</f>
        <v>2542</v>
      </c>
      <c r="L54" s="14">
        <f t="shared" si="37"/>
        <v>2542</v>
      </c>
    </row>
    <row r="55" spans="1:14" ht="15.75" thickBot="1" x14ac:dyDescent="0.3">
      <c r="A55" s="30" t="s">
        <v>30</v>
      </c>
      <c r="B55" s="14">
        <f>+B54+B53</f>
        <v>0</v>
      </c>
      <c r="C55" s="14">
        <f t="shared" ref="C55:J55" si="41">+C54+C53</f>
        <v>0</v>
      </c>
      <c r="D55" s="14">
        <f t="shared" si="41"/>
        <v>0</v>
      </c>
      <c r="E55" s="14">
        <f t="shared" si="41"/>
        <v>0</v>
      </c>
      <c r="F55" s="14">
        <f t="shared" si="41"/>
        <v>0</v>
      </c>
      <c r="G55" s="14">
        <f t="shared" si="41"/>
        <v>53382</v>
      </c>
      <c r="H55" s="14">
        <f t="shared" si="41"/>
        <v>0</v>
      </c>
      <c r="I55" s="14">
        <f t="shared" si="41"/>
        <v>0</v>
      </c>
      <c r="J55" s="14">
        <f t="shared" si="41"/>
        <v>0</v>
      </c>
      <c r="K55" s="14">
        <f t="shared" si="40"/>
        <v>53382</v>
      </c>
      <c r="L55" s="14">
        <f t="shared" si="37"/>
        <v>53382</v>
      </c>
    </row>
    <row r="56" spans="1:14" ht="16.5" thickTop="1" thickBot="1" x14ac:dyDescent="0.3">
      <c r="A56" s="72" t="s">
        <v>31</v>
      </c>
      <c r="B56" s="73">
        <v>0</v>
      </c>
      <c r="C56" s="73"/>
      <c r="D56" s="73"/>
      <c r="E56" s="73"/>
      <c r="F56" s="16"/>
      <c r="G56" s="73">
        <v>36000</v>
      </c>
      <c r="H56" s="73"/>
      <c r="I56" s="73"/>
      <c r="J56" s="73"/>
      <c r="K56" s="16">
        <f t="shared" si="40"/>
        <v>36000</v>
      </c>
      <c r="L56" s="16">
        <f t="shared" si="37"/>
        <v>36000</v>
      </c>
    </row>
    <row r="57" spans="1:14" ht="15.75" thickTop="1" x14ac:dyDescent="0.25">
      <c r="A57" s="18" t="s">
        <v>14</v>
      </c>
      <c r="B57" s="14">
        <f>+B56/100*B52</f>
        <v>0</v>
      </c>
      <c r="C57" s="14">
        <f t="shared" ref="C57:E57" si="42">+C56/100*C52</f>
        <v>0</v>
      </c>
      <c r="D57" s="14">
        <f t="shared" si="42"/>
        <v>0</v>
      </c>
      <c r="E57" s="14">
        <f t="shared" si="42"/>
        <v>0</v>
      </c>
      <c r="F57" s="14"/>
      <c r="G57" s="14">
        <f t="shared" ref="G57:J57" si="43">+G56/100*G52</f>
        <v>1800</v>
      </c>
      <c r="H57" s="14">
        <f t="shared" si="43"/>
        <v>0</v>
      </c>
      <c r="I57" s="14">
        <f t="shared" si="43"/>
        <v>0</v>
      </c>
      <c r="J57" s="14">
        <f t="shared" si="43"/>
        <v>0</v>
      </c>
      <c r="K57" s="14">
        <f t="shared" si="40"/>
        <v>1800</v>
      </c>
      <c r="L57" s="14">
        <f t="shared" si="37"/>
        <v>1800</v>
      </c>
    </row>
    <row r="58" spans="1:14" ht="15.75" thickBot="1" x14ac:dyDescent="0.3">
      <c r="A58" s="30" t="s">
        <v>30</v>
      </c>
      <c r="B58" s="14">
        <f>+B57+B56</f>
        <v>0</v>
      </c>
      <c r="C58" s="14">
        <f t="shared" ref="C58:J58" si="44">+C57+C56</f>
        <v>0</v>
      </c>
      <c r="D58" s="14">
        <f t="shared" si="44"/>
        <v>0</v>
      </c>
      <c r="E58" s="14">
        <f t="shared" si="44"/>
        <v>0</v>
      </c>
      <c r="F58" s="14">
        <f t="shared" si="44"/>
        <v>0</v>
      </c>
      <c r="G58" s="14">
        <f t="shared" si="44"/>
        <v>37800</v>
      </c>
      <c r="H58" s="14">
        <f t="shared" si="44"/>
        <v>0</v>
      </c>
      <c r="I58" s="14">
        <f t="shared" si="44"/>
        <v>0</v>
      </c>
      <c r="J58" s="14">
        <f t="shared" si="44"/>
        <v>0</v>
      </c>
      <c r="K58" s="14">
        <f t="shared" si="40"/>
        <v>37800</v>
      </c>
      <c r="L58" s="14">
        <f t="shared" si="37"/>
        <v>37800</v>
      </c>
    </row>
    <row r="59" spans="1:14" ht="16.5" thickTop="1" thickBot="1" x14ac:dyDescent="0.3">
      <c r="A59" s="32" t="s">
        <v>32</v>
      </c>
      <c r="B59" s="33">
        <f t="shared" ref="B59:E59" si="45">+B57-B54</f>
        <v>0</v>
      </c>
      <c r="C59" s="33">
        <f t="shared" si="45"/>
        <v>0</v>
      </c>
      <c r="D59" s="33">
        <f t="shared" si="45"/>
        <v>0</v>
      </c>
      <c r="E59" s="33">
        <f t="shared" si="45"/>
        <v>0</v>
      </c>
      <c r="F59" s="33">
        <f t="shared" ref="F59" si="46">+F54-F57</f>
        <v>0</v>
      </c>
      <c r="G59" s="33">
        <f>+G54-G57</f>
        <v>742</v>
      </c>
      <c r="H59" s="33">
        <f t="shared" ref="H59:J59" si="47">+H57-H54</f>
        <v>0</v>
      </c>
      <c r="I59" s="33">
        <f t="shared" si="47"/>
        <v>0</v>
      </c>
      <c r="J59" s="33">
        <f t="shared" si="47"/>
        <v>0</v>
      </c>
      <c r="K59" s="33">
        <f>+K54-K57</f>
        <v>742</v>
      </c>
      <c r="L59" s="33">
        <f>+L54-L57</f>
        <v>742</v>
      </c>
    </row>
    <row r="60" spans="1:14" ht="15.75" customHeight="1" thickTop="1" thickBot="1" x14ac:dyDescent="0.3">
      <c r="A60" s="34" t="s">
        <v>33</v>
      </c>
      <c r="B60" s="22" t="s">
        <v>34</v>
      </c>
      <c r="C60" s="35" t="s">
        <v>35</v>
      </c>
      <c r="D60" s="35" t="s">
        <v>36</v>
      </c>
      <c r="E60" s="35" t="s">
        <v>37</v>
      </c>
      <c r="F60" s="36" t="s">
        <v>6</v>
      </c>
      <c r="G60" s="37"/>
      <c r="H60" s="81" t="s">
        <v>38</v>
      </c>
      <c r="I60" s="81"/>
      <c r="J60" s="81"/>
      <c r="K60" s="81"/>
      <c r="L60" s="81"/>
    </row>
    <row r="61" spans="1:14" ht="16.5" thickTop="1" thickBot="1" x14ac:dyDescent="0.3">
      <c r="A61" s="34" t="s">
        <v>33</v>
      </c>
      <c r="B61" s="100" t="s">
        <v>39</v>
      </c>
      <c r="C61" s="100">
        <f>+APRIL19!C71</f>
        <v>0</v>
      </c>
      <c r="D61" s="100">
        <f>+APRIL19!D71</f>
        <v>1309544</v>
      </c>
      <c r="E61" s="100">
        <f>+APRIL19!E71</f>
        <v>1918445</v>
      </c>
      <c r="F61" s="100">
        <f>SUM(C61:E61)</f>
        <v>3227989</v>
      </c>
      <c r="G61" s="101"/>
      <c r="H61" s="36" t="s">
        <v>34</v>
      </c>
      <c r="I61" s="35" t="s">
        <v>35</v>
      </c>
      <c r="J61" s="35" t="s">
        <v>36</v>
      </c>
      <c r="K61" s="35" t="s">
        <v>37</v>
      </c>
      <c r="L61" s="36" t="s">
        <v>6</v>
      </c>
      <c r="M61" s="82"/>
      <c r="N61" s="82"/>
    </row>
    <row r="62" spans="1:14" ht="16.5" thickTop="1" thickBot="1" x14ac:dyDescent="0.3">
      <c r="A62" s="41"/>
      <c r="B62" s="38" t="s">
        <v>40</v>
      </c>
      <c r="C62" s="38">
        <f>+F49</f>
        <v>2210.7599999999998</v>
      </c>
      <c r="D62" s="38">
        <f>+K49/2</f>
        <v>375271.50300000003</v>
      </c>
      <c r="E62" s="38">
        <f>+D62</f>
        <v>375271.50300000003</v>
      </c>
      <c r="F62" s="38">
        <f>SUM(C62:E62)</f>
        <v>752753.76600000006</v>
      </c>
      <c r="G62" s="39"/>
      <c r="H62" s="42" t="s">
        <v>41</v>
      </c>
      <c r="I62" s="43">
        <f>+APRIL19!I86</f>
        <v>342</v>
      </c>
      <c r="J62" s="43">
        <f>+APRIL19!J86</f>
        <v>0</v>
      </c>
      <c r="K62" s="43">
        <f>+APRIL19!K86</f>
        <v>0</v>
      </c>
      <c r="L62" s="43">
        <f>SUM(I62:K62)</f>
        <v>342</v>
      </c>
      <c r="M62" s="82"/>
      <c r="N62" s="82"/>
    </row>
    <row r="63" spans="1:14" ht="16.5" thickTop="1" thickBot="1" x14ac:dyDescent="0.3">
      <c r="A63" s="104"/>
      <c r="B63" s="102" t="s">
        <v>6</v>
      </c>
      <c r="C63" s="102">
        <f>ROUND(+C62+C61,0)</f>
        <v>2211</v>
      </c>
      <c r="D63" s="102">
        <f t="shared" ref="D63:E63" si="48">ROUND(+D62+D61,0)</f>
        <v>1684816</v>
      </c>
      <c r="E63" s="102">
        <f t="shared" si="48"/>
        <v>2293717</v>
      </c>
      <c r="F63" s="102">
        <f>SUM(C63:E63)</f>
        <v>3980744</v>
      </c>
      <c r="G63" s="103"/>
      <c r="H63" s="42" t="s">
        <v>42</v>
      </c>
      <c r="I63" s="43">
        <f>+APRIL19!I87</f>
        <v>0</v>
      </c>
      <c r="J63" s="43">
        <f>+APRIL19!J87</f>
        <v>0</v>
      </c>
      <c r="K63" s="43">
        <f>+APRIL19!K87</f>
        <v>0</v>
      </c>
      <c r="L63" s="43">
        <f>SUM(I63:K63)</f>
        <v>0</v>
      </c>
    </row>
    <row r="64" spans="1:14" ht="16.5" thickTop="1" thickBot="1" x14ac:dyDescent="0.3">
      <c r="A64" s="83" t="s">
        <v>43</v>
      </c>
      <c r="B64" s="83"/>
      <c r="C64" s="83"/>
      <c r="D64" s="83"/>
      <c r="E64" s="83"/>
      <c r="F64" s="83"/>
      <c r="G64" s="83"/>
      <c r="H64" s="42" t="s">
        <v>44</v>
      </c>
      <c r="I64" s="43">
        <f>+APRIL19!I88</f>
        <v>0</v>
      </c>
      <c r="J64" s="43">
        <f>+APRIL19!J88</f>
        <v>0</v>
      </c>
      <c r="K64" s="43">
        <f>+APRIL19!K88</f>
        <v>0</v>
      </c>
      <c r="L64" s="43">
        <f>SUM(I64:K64)</f>
        <v>0</v>
      </c>
    </row>
    <row r="65" spans="1:12" ht="16.5" thickTop="1" thickBot="1" x14ac:dyDescent="0.3">
      <c r="A65" s="84" t="s">
        <v>45</v>
      </c>
      <c r="B65" s="86" t="s">
        <v>46</v>
      </c>
      <c r="C65" s="88" t="s">
        <v>47</v>
      </c>
      <c r="D65" s="88"/>
      <c r="E65" s="88"/>
      <c r="F65" s="89" t="s">
        <v>6</v>
      </c>
      <c r="G65" s="91" t="s">
        <v>48</v>
      </c>
      <c r="H65" s="42" t="s">
        <v>49</v>
      </c>
      <c r="I65" s="43">
        <f>+APRIL19!I89</f>
        <v>0</v>
      </c>
      <c r="J65" s="43">
        <f>+APRIL19!J89</f>
        <v>0</v>
      </c>
      <c r="K65" s="43">
        <f>+APRIL19!K89</f>
        <v>0</v>
      </c>
      <c r="L65" s="43">
        <f>SUM(I65:K65)</f>
        <v>0</v>
      </c>
    </row>
    <row r="66" spans="1:12" ht="16.5" thickTop="1" thickBot="1" x14ac:dyDescent="0.3">
      <c r="A66" s="85"/>
      <c r="B66" s="87"/>
      <c r="C66" s="45" t="s">
        <v>35</v>
      </c>
      <c r="D66" s="45" t="s">
        <v>36</v>
      </c>
      <c r="E66" s="45" t="s">
        <v>37</v>
      </c>
      <c r="F66" s="90"/>
      <c r="G66" s="92"/>
      <c r="H66" s="35" t="s">
        <v>6</v>
      </c>
      <c r="I66" s="46">
        <f>SUM(I62:I65)</f>
        <v>342</v>
      </c>
      <c r="J66" s="46">
        <f t="shared" ref="J66:L66" si="49">SUM(J62:J65)</f>
        <v>0</v>
      </c>
      <c r="K66" s="46">
        <f t="shared" si="49"/>
        <v>0</v>
      </c>
      <c r="L66" s="46">
        <f t="shared" si="49"/>
        <v>342</v>
      </c>
    </row>
    <row r="67" spans="1:12" ht="16.5" thickTop="1" thickBot="1" x14ac:dyDescent="0.3">
      <c r="A67" s="47" t="s">
        <v>50</v>
      </c>
      <c r="B67" s="38">
        <f>ROUND(+F19,0)</f>
        <v>82168</v>
      </c>
      <c r="C67" s="48">
        <v>2211</v>
      </c>
      <c r="D67" s="48"/>
      <c r="E67" s="48"/>
      <c r="F67" s="14">
        <f>SUM(C67:E67)</f>
        <v>2211</v>
      </c>
      <c r="G67" s="14">
        <f>+B67-F67</f>
        <v>79957</v>
      </c>
      <c r="H67" s="81" t="s">
        <v>51</v>
      </c>
      <c r="I67" s="81"/>
      <c r="J67" s="81"/>
      <c r="K67" s="81"/>
      <c r="L67" s="81"/>
    </row>
    <row r="68" spans="1:12" ht="15.75" thickTop="1" x14ac:dyDescent="0.25">
      <c r="A68" s="47" t="s">
        <v>52</v>
      </c>
      <c r="B68" s="38">
        <f>ROUND(+K19/2,0)</f>
        <v>953778</v>
      </c>
      <c r="C68" s="48"/>
      <c r="D68" s="48">
        <v>375272</v>
      </c>
      <c r="E68" s="48"/>
      <c r="F68" s="14">
        <f t="shared" ref="F68:F69" si="50">SUM(C68:E68)</f>
        <v>375272</v>
      </c>
      <c r="G68" s="14">
        <f t="shared" ref="G68:G69" si="51">+B68-F68</f>
        <v>578506</v>
      </c>
      <c r="H68" s="42" t="s">
        <v>41</v>
      </c>
      <c r="I68" s="43">
        <f>+B67-F67</f>
        <v>79957</v>
      </c>
      <c r="J68" s="43">
        <f>+B68-F68</f>
        <v>578506</v>
      </c>
      <c r="K68" s="43">
        <f>+B69-F69</f>
        <v>578506</v>
      </c>
      <c r="L68" s="43">
        <f>SUM(I68:K68)</f>
        <v>1236969</v>
      </c>
    </row>
    <row r="69" spans="1:12" ht="15.75" thickBot="1" x14ac:dyDescent="0.3">
      <c r="A69" s="47" t="s">
        <v>53</v>
      </c>
      <c r="B69" s="38">
        <f>+B68</f>
        <v>953778</v>
      </c>
      <c r="C69" s="48"/>
      <c r="D69" s="48"/>
      <c r="E69" s="48">
        <v>375272</v>
      </c>
      <c r="F69" s="14">
        <f t="shared" si="50"/>
        <v>375272</v>
      </c>
      <c r="G69" s="14">
        <f t="shared" si="51"/>
        <v>578506</v>
      </c>
      <c r="H69" s="42" t="s">
        <v>42</v>
      </c>
      <c r="I69" s="43">
        <f>+F59</f>
        <v>0</v>
      </c>
      <c r="J69" s="43">
        <f>+K59/2</f>
        <v>371</v>
      </c>
      <c r="K69" s="43">
        <f>+J69</f>
        <v>371</v>
      </c>
      <c r="L69" s="43">
        <f>SUM(I69:K69)</f>
        <v>742</v>
      </c>
    </row>
    <row r="70" spans="1:12" ht="16.5" thickTop="1" thickBot="1" x14ac:dyDescent="0.3">
      <c r="A70" s="49" t="s">
        <v>30</v>
      </c>
      <c r="B70" s="22">
        <f>SUM(B67:B69)</f>
        <v>1989724</v>
      </c>
      <c r="C70" s="16">
        <f t="shared" ref="C70:G70" si="52">SUM(C67:C69)</f>
        <v>2211</v>
      </c>
      <c r="D70" s="16">
        <f t="shared" si="52"/>
        <v>375272</v>
      </c>
      <c r="E70" s="16">
        <f t="shared" si="52"/>
        <v>375272</v>
      </c>
      <c r="F70" s="16">
        <f t="shared" si="52"/>
        <v>752755</v>
      </c>
      <c r="G70" s="16">
        <f t="shared" si="52"/>
        <v>1236969</v>
      </c>
      <c r="H70" s="42" t="s">
        <v>44</v>
      </c>
      <c r="I70" s="50">
        <f>ROUND(+IF(G83&gt;0,I68*$G$90*$G$92),0)</f>
        <v>0</v>
      </c>
      <c r="J70" s="50">
        <f t="shared" ref="J70:K70" si="53">ROUND(+IF(H83&gt;0,J68*$G$90*$G$92),0)</f>
        <v>0</v>
      </c>
      <c r="K70" s="50">
        <f t="shared" si="53"/>
        <v>0</v>
      </c>
      <c r="L70" s="43">
        <f>SUM(I70:K70)</f>
        <v>0</v>
      </c>
    </row>
    <row r="71" spans="1:12" ht="16.5" thickTop="1" thickBot="1" x14ac:dyDescent="0.3">
      <c r="A71" s="51" t="s">
        <v>54</v>
      </c>
      <c r="B71" s="52"/>
      <c r="C71" s="52">
        <f>+C63-C70</f>
        <v>0</v>
      </c>
      <c r="D71" s="52">
        <f t="shared" ref="D71:F71" si="54">+D63-D70</f>
        <v>1309544</v>
      </c>
      <c r="E71" s="52">
        <f t="shared" si="54"/>
        <v>1918445</v>
      </c>
      <c r="F71" s="52">
        <f t="shared" si="54"/>
        <v>3227989</v>
      </c>
      <c r="G71" s="52"/>
      <c r="H71" s="42" t="s">
        <v>49</v>
      </c>
      <c r="I71" s="43"/>
      <c r="J71" s="43"/>
      <c r="K71" s="43"/>
      <c r="L71" s="43">
        <f>SUM(I71:K71)</f>
        <v>0</v>
      </c>
    </row>
    <row r="72" spans="1:12" ht="16.5" thickTop="1" thickBot="1" x14ac:dyDescent="0.3">
      <c r="A72" s="93" t="s">
        <v>55</v>
      </c>
      <c r="B72" s="93"/>
      <c r="C72" s="93"/>
      <c r="D72" s="93"/>
      <c r="E72" s="93"/>
      <c r="F72" s="93"/>
      <c r="G72" s="53" t="s">
        <v>44</v>
      </c>
      <c r="H72" s="35" t="s">
        <v>6</v>
      </c>
      <c r="I72" s="46">
        <f>SUM(I68:I71)</f>
        <v>79957</v>
      </c>
      <c r="J72" s="46">
        <f t="shared" ref="J72:L72" si="55">SUM(J68:J71)</f>
        <v>578877</v>
      </c>
      <c r="K72" s="46">
        <f t="shared" si="55"/>
        <v>578877</v>
      </c>
      <c r="L72" s="46">
        <f t="shared" si="55"/>
        <v>1237711</v>
      </c>
    </row>
    <row r="73" spans="1:12" ht="16.5" thickTop="1" thickBot="1" x14ac:dyDescent="0.3">
      <c r="A73" s="40" t="s">
        <v>34</v>
      </c>
      <c r="B73" s="35" t="s">
        <v>35</v>
      </c>
      <c r="C73" s="35" t="s">
        <v>36</v>
      </c>
      <c r="D73" s="35" t="s">
        <v>37</v>
      </c>
      <c r="E73" s="35" t="s">
        <v>56</v>
      </c>
      <c r="F73" s="36" t="s">
        <v>6</v>
      </c>
      <c r="G73" s="54" t="s">
        <v>57</v>
      </c>
      <c r="H73" s="81" t="s">
        <v>58</v>
      </c>
      <c r="I73" s="81"/>
      <c r="J73" s="81"/>
      <c r="K73" s="81"/>
      <c r="L73" s="81"/>
    </row>
    <row r="74" spans="1:12" ht="15.75" thickTop="1" x14ac:dyDescent="0.25">
      <c r="A74" s="42" t="s">
        <v>41</v>
      </c>
      <c r="B74" s="43">
        <f>+APRIL19!B86</f>
        <v>0</v>
      </c>
      <c r="C74" s="43">
        <f>+APRIL19!C86</f>
        <v>0</v>
      </c>
      <c r="D74" s="43">
        <f>+APRIL19!D86</f>
        <v>0</v>
      </c>
      <c r="E74" s="43">
        <f>+APRIL19!E86</f>
        <v>0</v>
      </c>
      <c r="F74" s="43">
        <f>SUM(B74:E74)</f>
        <v>0</v>
      </c>
      <c r="G74" s="55">
        <v>43281</v>
      </c>
      <c r="H74" s="42" t="s">
        <v>41</v>
      </c>
      <c r="I74" s="43">
        <f>+I62+I68</f>
        <v>80299</v>
      </c>
      <c r="J74" s="43">
        <f t="shared" ref="J74:K74" si="56">+J62+J68</f>
        <v>578506</v>
      </c>
      <c r="K74" s="43">
        <f t="shared" si="56"/>
        <v>578506</v>
      </c>
      <c r="L74" s="43">
        <f>SUM(I74:K74)</f>
        <v>1237311</v>
      </c>
    </row>
    <row r="75" spans="1:12" x14ac:dyDescent="0.25">
      <c r="A75" s="42" t="s">
        <v>42</v>
      </c>
      <c r="B75" s="43">
        <f>+APRIL19!B87</f>
        <v>0</v>
      </c>
      <c r="C75" s="43">
        <f>+APRIL19!C87</f>
        <v>0</v>
      </c>
      <c r="D75" s="43">
        <f>+APRIL19!D87</f>
        <v>0</v>
      </c>
      <c r="E75" s="43">
        <f>+APRIL19!E87</f>
        <v>0</v>
      </c>
      <c r="F75" s="43">
        <f t="shared" ref="F75:F89" si="57">SUM(B75:E75)</f>
        <v>0</v>
      </c>
      <c r="G75" s="56" t="s">
        <v>59</v>
      </c>
      <c r="H75" s="42" t="s">
        <v>42</v>
      </c>
      <c r="I75" s="43">
        <f t="shared" ref="I75:K77" si="58">+I63+I69</f>
        <v>0</v>
      </c>
      <c r="J75" s="43">
        <f t="shared" si="58"/>
        <v>371</v>
      </c>
      <c r="K75" s="43">
        <f t="shared" si="58"/>
        <v>371</v>
      </c>
      <c r="L75" s="43">
        <f>SUM(I75:K75)</f>
        <v>742</v>
      </c>
    </row>
    <row r="76" spans="1:12" x14ac:dyDescent="0.25">
      <c r="A76" s="42" t="s">
        <v>44</v>
      </c>
      <c r="B76" s="43">
        <f>+APRIL19!B88</f>
        <v>0</v>
      </c>
      <c r="C76" s="43">
        <f>+APRIL19!C88</f>
        <v>0</v>
      </c>
      <c r="D76" s="43">
        <f>+APRIL19!D88</f>
        <v>0</v>
      </c>
      <c r="E76" s="43">
        <f>+APRIL19!E88</f>
        <v>0</v>
      </c>
      <c r="F76" s="43">
        <f t="shared" si="57"/>
        <v>0</v>
      </c>
      <c r="G76" s="55">
        <v>43271</v>
      </c>
      <c r="H76" s="42" t="s">
        <v>44</v>
      </c>
      <c r="I76" s="43">
        <f t="shared" si="58"/>
        <v>0</v>
      </c>
      <c r="J76" s="43">
        <f t="shared" si="58"/>
        <v>0</v>
      </c>
      <c r="K76" s="43">
        <f t="shared" si="58"/>
        <v>0</v>
      </c>
      <c r="L76" s="43">
        <f>SUM(I76:K76)</f>
        <v>0</v>
      </c>
    </row>
    <row r="77" spans="1:12" ht="15.75" thickBot="1" x14ac:dyDescent="0.3">
      <c r="A77" s="42" t="s">
        <v>49</v>
      </c>
      <c r="B77" s="43">
        <f>+APRIL19!B89</f>
        <v>0</v>
      </c>
      <c r="C77" s="43">
        <f>+APRIL19!C89</f>
        <v>0</v>
      </c>
      <c r="D77" s="43">
        <f>+APRIL19!D89</f>
        <v>0</v>
      </c>
      <c r="E77" s="43">
        <f>+APRIL19!E89</f>
        <v>0</v>
      </c>
      <c r="F77" s="13">
        <f t="shared" si="57"/>
        <v>0</v>
      </c>
      <c r="G77" s="56" t="s">
        <v>60</v>
      </c>
      <c r="H77" s="42" t="s">
        <v>49</v>
      </c>
      <c r="I77" s="43">
        <f t="shared" si="58"/>
        <v>0</v>
      </c>
      <c r="J77" s="43">
        <f t="shared" si="58"/>
        <v>0</v>
      </c>
      <c r="K77" s="43">
        <f t="shared" si="58"/>
        <v>0</v>
      </c>
      <c r="L77" s="43">
        <f>SUM(I77:K77)</f>
        <v>0</v>
      </c>
    </row>
    <row r="78" spans="1:12" ht="16.5" thickTop="1" thickBot="1" x14ac:dyDescent="0.3">
      <c r="A78" s="35" t="s">
        <v>6</v>
      </c>
      <c r="B78" s="57">
        <f>SUM(B74:B77)</f>
        <v>0</v>
      </c>
      <c r="C78" s="57">
        <f t="shared" ref="C78:E78" si="59">SUM(C74:C77)</f>
        <v>0</v>
      </c>
      <c r="D78" s="57">
        <f t="shared" si="59"/>
        <v>0</v>
      </c>
      <c r="E78" s="57">
        <f t="shared" si="59"/>
        <v>0</v>
      </c>
      <c r="F78" s="33">
        <f t="shared" si="57"/>
        <v>0</v>
      </c>
      <c r="G78" s="55">
        <v>43271</v>
      </c>
      <c r="H78" s="35" t="s">
        <v>6</v>
      </c>
      <c r="I78" s="46">
        <f>SUM(I74:I77)</f>
        <v>80299</v>
      </c>
      <c r="J78" s="46">
        <f t="shared" ref="J78:L78" si="60">SUM(J74:J77)</f>
        <v>578877</v>
      </c>
      <c r="K78" s="46">
        <f t="shared" si="60"/>
        <v>578877</v>
      </c>
      <c r="L78" s="46">
        <f t="shared" si="60"/>
        <v>1238053</v>
      </c>
    </row>
    <row r="79" spans="1:12" ht="16.5" thickTop="1" thickBot="1" x14ac:dyDescent="0.3">
      <c r="A79" s="80" t="s">
        <v>61</v>
      </c>
      <c r="B79" s="80"/>
      <c r="C79" s="80"/>
      <c r="D79" s="80"/>
      <c r="E79" s="80"/>
      <c r="F79" s="80"/>
      <c r="G79" s="58" t="s">
        <v>62</v>
      </c>
      <c r="H79" s="81" t="s">
        <v>63</v>
      </c>
      <c r="I79" s="81"/>
      <c r="J79" s="81"/>
      <c r="K79" s="81"/>
      <c r="L79" s="81"/>
    </row>
    <row r="80" spans="1:12" ht="15.75" thickTop="1" x14ac:dyDescent="0.25">
      <c r="A80" s="42" t="s">
        <v>41</v>
      </c>
      <c r="B80" s="13"/>
      <c r="C80" s="13"/>
      <c r="D80" s="59"/>
      <c r="E80" s="13"/>
      <c r="F80" s="43">
        <f t="shared" si="57"/>
        <v>0</v>
      </c>
      <c r="G80" s="60">
        <f>+G78-G76</f>
        <v>0</v>
      </c>
      <c r="H80" s="42" t="s">
        <v>41</v>
      </c>
      <c r="I80" s="13"/>
      <c r="J80" s="13"/>
      <c r="K80" s="13"/>
      <c r="L80" s="43">
        <f>SUM(I80:K80)</f>
        <v>0</v>
      </c>
    </row>
    <row r="81" spans="1:12" x14ac:dyDescent="0.25">
      <c r="A81" s="42" t="s">
        <v>42</v>
      </c>
      <c r="B81" s="59"/>
      <c r="C81" s="59"/>
      <c r="D81" s="59"/>
      <c r="E81" s="13"/>
      <c r="F81" s="43">
        <f t="shared" si="57"/>
        <v>0</v>
      </c>
      <c r="G81" s="58" t="s">
        <v>64</v>
      </c>
      <c r="H81" s="42" t="s">
        <v>42</v>
      </c>
      <c r="I81" s="13"/>
      <c r="J81" s="13"/>
      <c r="K81" s="13"/>
      <c r="L81" s="43">
        <f>SUM(I81:K81)</f>
        <v>0</v>
      </c>
    </row>
    <row r="82" spans="1:12" x14ac:dyDescent="0.25">
      <c r="A82" s="42" t="s">
        <v>44</v>
      </c>
      <c r="B82" s="13"/>
      <c r="C82" s="13"/>
      <c r="D82" s="13"/>
      <c r="E82" s="13"/>
      <c r="F82" s="43">
        <f t="shared" si="57"/>
        <v>0</v>
      </c>
      <c r="G82" s="61">
        <v>1.4999999999999999E-2</v>
      </c>
      <c r="H82" s="42" t="s">
        <v>44</v>
      </c>
      <c r="I82" s="13"/>
      <c r="J82" s="13"/>
      <c r="K82" s="13"/>
      <c r="L82" s="43">
        <f>SUM(I82:K82)</f>
        <v>0</v>
      </c>
    </row>
    <row r="83" spans="1:12" ht="15.75" thickBot="1" x14ac:dyDescent="0.3">
      <c r="A83" s="42" t="s">
        <v>49</v>
      </c>
      <c r="B83" s="62"/>
      <c r="C83" s="62"/>
      <c r="D83" s="62"/>
      <c r="E83" s="62"/>
      <c r="F83" s="13">
        <f t="shared" si="57"/>
        <v>0</v>
      </c>
      <c r="G83" s="63" t="s">
        <v>65</v>
      </c>
      <c r="H83" s="42" t="s">
        <v>49</v>
      </c>
      <c r="I83" s="13"/>
      <c r="J83" s="13"/>
      <c r="K83" s="13"/>
      <c r="L83" s="43">
        <f>SUM(I83:K83)</f>
        <v>0</v>
      </c>
    </row>
    <row r="84" spans="1:12" ht="16.5" thickTop="1" thickBot="1" x14ac:dyDescent="0.3">
      <c r="A84" s="35" t="s">
        <v>6</v>
      </c>
      <c r="B84" s="57">
        <f>SUM(B80:B83)</f>
        <v>0</v>
      </c>
      <c r="C84" s="57">
        <f t="shared" ref="C84:E84" si="61">SUM(C80:C83)</f>
        <v>0</v>
      </c>
      <c r="D84" s="57">
        <f t="shared" si="61"/>
        <v>0</v>
      </c>
      <c r="E84" s="57">
        <f t="shared" si="61"/>
        <v>0</v>
      </c>
      <c r="F84" s="33">
        <f t="shared" si="57"/>
        <v>0</v>
      </c>
      <c r="G84" s="63">
        <f>ROUNDUP(G80/30,0)</f>
        <v>0</v>
      </c>
      <c r="H84" s="35" t="s">
        <v>6</v>
      </c>
      <c r="I84" s="33">
        <f>SUM(I80:I83)</f>
        <v>0</v>
      </c>
      <c r="J84" s="33">
        <f t="shared" ref="J84:L84" si="62">SUM(J80:J83)</f>
        <v>0</v>
      </c>
      <c r="K84" s="33">
        <f t="shared" si="62"/>
        <v>0</v>
      </c>
      <c r="L84" s="33">
        <f t="shared" si="62"/>
        <v>0</v>
      </c>
    </row>
    <row r="85" spans="1:12" ht="16.5" thickTop="1" thickBot="1" x14ac:dyDescent="0.3">
      <c r="A85" s="80" t="s">
        <v>66</v>
      </c>
      <c r="B85" s="80"/>
      <c r="C85" s="80"/>
      <c r="D85" s="80"/>
      <c r="E85" s="80"/>
      <c r="F85" s="80"/>
      <c r="G85" s="64" t="s">
        <v>67</v>
      </c>
      <c r="H85" s="81" t="s">
        <v>68</v>
      </c>
      <c r="I85" s="81"/>
      <c r="J85" s="81"/>
      <c r="K85" s="81"/>
      <c r="L85" s="81"/>
    </row>
    <row r="86" spans="1:12" ht="15.75" thickTop="1" x14ac:dyDescent="0.25">
      <c r="A86" s="42" t="s">
        <v>41</v>
      </c>
      <c r="B86" s="43">
        <f>+B74+B80-I80</f>
        <v>0</v>
      </c>
      <c r="C86" s="43">
        <f t="shared" ref="C86:D86" si="63">+C74+C80-J80</f>
        <v>0</v>
      </c>
      <c r="D86" s="43">
        <f t="shared" si="63"/>
        <v>0</v>
      </c>
      <c r="E86" s="43"/>
      <c r="F86" s="43">
        <f t="shared" si="57"/>
        <v>0</v>
      </c>
      <c r="G86" s="58" t="s">
        <v>62</v>
      </c>
      <c r="H86" s="42" t="s">
        <v>41</v>
      </c>
      <c r="I86" s="43">
        <f>+I74-I80</f>
        <v>80299</v>
      </c>
      <c r="J86" s="43">
        <f>+J74-J80</f>
        <v>578506</v>
      </c>
      <c r="K86" s="43">
        <f>+K74-K80</f>
        <v>578506</v>
      </c>
      <c r="L86" s="43">
        <f>SUM(I86:K86)</f>
        <v>1237311</v>
      </c>
    </row>
    <row r="87" spans="1:12" x14ac:dyDescent="0.25">
      <c r="A87" s="42" t="s">
        <v>42</v>
      </c>
      <c r="B87" s="43">
        <f>+B75+B81-I81</f>
        <v>0</v>
      </c>
      <c r="C87" s="43">
        <f t="shared" ref="C87:D87" si="64">+C75+C81-J81</f>
        <v>0</v>
      </c>
      <c r="D87" s="43">
        <f t="shared" si="64"/>
        <v>0</v>
      </c>
      <c r="E87" s="43"/>
      <c r="F87" s="43">
        <f t="shared" si="57"/>
        <v>0</v>
      </c>
      <c r="G87" s="60">
        <f>+G78-G76</f>
        <v>0</v>
      </c>
      <c r="H87" s="42" t="s">
        <v>42</v>
      </c>
      <c r="I87" s="43">
        <f t="shared" ref="I87:K89" si="65">+I75-I81</f>
        <v>0</v>
      </c>
      <c r="J87" s="43">
        <f t="shared" si="65"/>
        <v>371</v>
      </c>
      <c r="K87" s="43">
        <f t="shared" si="65"/>
        <v>371</v>
      </c>
      <c r="L87" s="43">
        <f>SUM(I87:K87)</f>
        <v>742</v>
      </c>
    </row>
    <row r="88" spans="1:12" x14ac:dyDescent="0.25">
      <c r="A88" s="42" t="s">
        <v>44</v>
      </c>
      <c r="B88" s="43">
        <f>+B76+B82-I82</f>
        <v>0</v>
      </c>
      <c r="C88" s="43">
        <f t="shared" ref="C88:D88" si="66">+C76+C82-J82</f>
        <v>0</v>
      </c>
      <c r="D88" s="43">
        <f t="shared" si="66"/>
        <v>0</v>
      </c>
      <c r="E88" s="43"/>
      <c r="F88" s="43">
        <f t="shared" si="57"/>
        <v>0</v>
      </c>
      <c r="G88" s="60">
        <v>25</v>
      </c>
      <c r="H88" s="42" t="s">
        <v>44</v>
      </c>
      <c r="I88" s="43">
        <f t="shared" si="65"/>
        <v>0</v>
      </c>
      <c r="J88" s="43">
        <f t="shared" si="65"/>
        <v>0</v>
      </c>
      <c r="K88" s="43">
        <f t="shared" si="65"/>
        <v>0</v>
      </c>
      <c r="L88" s="43">
        <f>SUM(I88:K88)</f>
        <v>0</v>
      </c>
    </row>
    <row r="89" spans="1:12" ht="15.75" thickBot="1" x14ac:dyDescent="0.3">
      <c r="A89" s="42" t="s">
        <v>49</v>
      </c>
      <c r="B89" s="43">
        <f>+B77+B83-I83</f>
        <v>0</v>
      </c>
      <c r="C89" s="43">
        <f t="shared" ref="C89:D89" si="67">+C77+C83-J83</f>
        <v>0</v>
      </c>
      <c r="D89" s="43">
        <f t="shared" si="67"/>
        <v>0</v>
      </c>
      <c r="E89" s="43"/>
      <c r="F89" s="13">
        <f t="shared" si="57"/>
        <v>0</v>
      </c>
      <c r="G89" s="65">
        <f>+G87*G88</f>
        <v>0</v>
      </c>
      <c r="H89" s="42" t="s">
        <v>49</v>
      </c>
      <c r="I89" s="43">
        <f t="shared" si="65"/>
        <v>0</v>
      </c>
      <c r="J89" s="43">
        <f t="shared" si="65"/>
        <v>0</v>
      </c>
      <c r="K89" s="43">
        <f t="shared" si="65"/>
        <v>0</v>
      </c>
      <c r="L89" s="43">
        <f>SUM(I89:K89)</f>
        <v>0</v>
      </c>
    </row>
    <row r="90" spans="1:12" ht="16.5" thickTop="1" thickBot="1" x14ac:dyDescent="0.3">
      <c r="A90" s="35" t="s">
        <v>6</v>
      </c>
      <c r="B90" s="57">
        <f>SUM(B86:B89)</f>
        <v>0</v>
      </c>
      <c r="C90" s="57">
        <f t="shared" ref="C90:F90" si="68">SUM(C86:C89)</f>
        <v>0</v>
      </c>
      <c r="D90" s="57">
        <f t="shared" si="68"/>
        <v>0</v>
      </c>
      <c r="E90" s="57">
        <f t="shared" si="68"/>
        <v>0</v>
      </c>
      <c r="F90" s="57">
        <f t="shared" si="68"/>
        <v>0</v>
      </c>
      <c r="G90" s="66"/>
      <c r="H90" s="35" t="s">
        <v>6</v>
      </c>
      <c r="I90" s="46">
        <f>SUM(I86:I89)</f>
        <v>80299</v>
      </c>
      <c r="J90" s="46">
        <f t="shared" ref="J90:L90" si="69">SUM(J86:J89)</f>
        <v>578877</v>
      </c>
      <c r="K90" s="46">
        <f t="shared" si="69"/>
        <v>578877</v>
      </c>
      <c r="L90" s="46">
        <f t="shared" si="69"/>
        <v>1238053</v>
      </c>
    </row>
    <row r="91" spans="1:12" ht="15.75" thickTop="1" x14ac:dyDescent="0.25"/>
    <row r="98" spans="6:6" x14ac:dyDescent="0.25">
      <c r="F98" s="24"/>
    </row>
  </sheetData>
  <mergeCells count="37">
    <mergeCell ref="A1:L1"/>
    <mergeCell ref="B3:E3"/>
    <mergeCell ref="F3:F4"/>
    <mergeCell ref="G3:J3"/>
    <mergeCell ref="K3:K4"/>
    <mergeCell ref="L3:L4"/>
    <mergeCell ref="H60:L60"/>
    <mergeCell ref="B21:E21"/>
    <mergeCell ref="F21:F22"/>
    <mergeCell ref="G21:J21"/>
    <mergeCell ref="K21:K22"/>
    <mergeCell ref="L21:L22"/>
    <mergeCell ref="B39:E39"/>
    <mergeCell ref="F39:F40"/>
    <mergeCell ref="G39:J39"/>
    <mergeCell ref="K39:K40"/>
    <mergeCell ref="L39:L40"/>
    <mergeCell ref="B51:E51"/>
    <mergeCell ref="F51:F52"/>
    <mergeCell ref="G51:J51"/>
    <mergeCell ref="K51:K52"/>
    <mergeCell ref="L51:L52"/>
    <mergeCell ref="A85:F85"/>
    <mergeCell ref="H85:L85"/>
    <mergeCell ref="M61:M62"/>
    <mergeCell ref="N61:N62"/>
    <mergeCell ref="A64:G64"/>
    <mergeCell ref="A65:A66"/>
    <mergeCell ref="B65:B66"/>
    <mergeCell ref="C65:E65"/>
    <mergeCell ref="F65:F66"/>
    <mergeCell ref="G65:G66"/>
    <mergeCell ref="H67:L67"/>
    <mergeCell ref="A72:F72"/>
    <mergeCell ref="H73:L73"/>
    <mergeCell ref="A79:F79"/>
    <mergeCell ref="H79:L79"/>
  </mergeCells>
  <conditionalFormatting sqref="A90:B90 A89">
    <cfRule type="cellIs" dxfId="10" priority="1" operator="equal">
      <formula>"SUCCESS"</formula>
    </cfRule>
  </conditionalFormatting>
  <pageMargins left="0.25" right="0.25" top="0.75" bottom="0.75" header="0.3" footer="0.3"/>
  <pageSetup paperSize="9" scale="5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opLeftCell="A55" workbookViewId="0">
      <selection activeCell="A71" sqref="A71:G71"/>
    </sheetView>
  </sheetViews>
  <sheetFormatPr defaultRowHeight="15" x14ac:dyDescent="0.25"/>
  <cols>
    <col min="1" max="1" width="29.85546875" customWidth="1"/>
    <col min="2" max="2" width="14.85546875" customWidth="1"/>
    <col min="3" max="3" width="12.140625" customWidth="1"/>
    <col min="4" max="4" width="13.140625" customWidth="1"/>
    <col min="5" max="5" width="14" customWidth="1"/>
    <col min="6" max="6" width="14.28515625" customWidth="1"/>
    <col min="7" max="7" width="12.42578125" customWidth="1"/>
    <col min="8" max="8" width="12" customWidth="1"/>
    <col min="9" max="9" width="13.85546875" customWidth="1"/>
    <col min="10" max="11" width="14.28515625" customWidth="1"/>
    <col min="12" max="12" width="14.28515625" bestFit="1" customWidth="1"/>
    <col min="14" max="14" width="10.7109375" bestFit="1" customWidth="1"/>
  </cols>
  <sheetData>
    <row r="1" spans="1:12" ht="35.25" thickTop="1" thickBot="1" x14ac:dyDescent="0.3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9"/>
    </row>
    <row r="2" spans="1:12" s="7" customFormat="1" ht="16.5" thickTop="1" thickBot="1" x14ac:dyDescent="0.3">
      <c r="A2" s="1" t="s">
        <v>1</v>
      </c>
      <c r="B2" s="1"/>
      <c r="C2" s="1"/>
      <c r="D2" s="2" t="s">
        <v>70</v>
      </c>
      <c r="E2" s="1"/>
      <c r="F2" s="3"/>
      <c r="G2" s="3"/>
      <c r="H2" s="4" t="s">
        <v>2</v>
      </c>
      <c r="I2" s="5" t="s">
        <v>69</v>
      </c>
      <c r="J2" s="6" t="s">
        <v>3</v>
      </c>
      <c r="K2" s="5">
        <v>2018</v>
      </c>
      <c r="L2" s="3"/>
    </row>
    <row r="3" spans="1:12" ht="16.5" thickTop="1" thickBot="1" x14ac:dyDescent="0.3">
      <c r="A3" s="8" t="s">
        <v>4</v>
      </c>
      <c r="B3" s="94" t="s">
        <v>5</v>
      </c>
      <c r="C3" s="94"/>
      <c r="D3" s="94"/>
      <c r="E3" s="94"/>
      <c r="F3" s="95" t="s">
        <v>6</v>
      </c>
      <c r="G3" s="94" t="s">
        <v>7</v>
      </c>
      <c r="H3" s="94"/>
      <c r="I3" s="94"/>
      <c r="J3" s="94"/>
      <c r="K3" s="95" t="s">
        <v>6</v>
      </c>
      <c r="L3" s="95" t="s">
        <v>6</v>
      </c>
    </row>
    <row r="4" spans="1:12" ht="16.5" thickTop="1" thickBot="1" x14ac:dyDescent="0.3">
      <c r="A4" s="9" t="s">
        <v>8</v>
      </c>
      <c r="B4" s="9">
        <v>5</v>
      </c>
      <c r="C4" s="9">
        <v>12</v>
      </c>
      <c r="D4" s="9">
        <v>18</v>
      </c>
      <c r="E4" s="10">
        <v>28</v>
      </c>
      <c r="F4" s="96"/>
      <c r="G4" s="9">
        <v>5</v>
      </c>
      <c r="H4" s="9">
        <v>12</v>
      </c>
      <c r="I4" s="9">
        <v>18</v>
      </c>
      <c r="J4" s="10">
        <v>28</v>
      </c>
      <c r="K4" s="96"/>
      <c r="L4" s="96"/>
    </row>
    <row r="5" spans="1:12" ht="15.75" thickTop="1" x14ac:dyDescent="0.25">
      <c r="A5" s="11" t="s">
        <v>9</v>
      </c>
      <c r="B5" s="70">
        <v>0</v>
      </c>
      <c r="C5" s="13">
        <v>0</v>
      </c>
      <c r="D5" s="13">
        <v>0</v>
      </c>
      <c r="E5" s="13">
        <v>0</v>
      </c>
      <c r="F5" s="28">
        <f>SUM(B5:E5)</f>
        <v>0</v>
      </c>
      <c r="G5" s="70">
        <v>0</v>
      </c>
      <c r="H5" s="13">
        <v>0</v>
      </c>
      <c r="I5" s="13">
        <v>69101</v>
      </c>
      <c r="J5" s="13">
        <v>125547.98</v>
      </c>
      <c r="K5" s="14">
        <f>SUM(G5:J5)</f>
        <v>194648.97999999998</v>
      </c>
      <c r="L5" s="14" t="e">
        <f>+K5+F5+#REF!</f>
        <v>#REF!</v>
      </c>
    </row>
    <row r="6" spans="1:12" x14ac:dyDescent="0.25">
      <c r="A6" s="11" t="s">
        <v>10</v>
      </c>
      <c r="B6" s="12"/>
      <c r="C6" s="12"/>
      <c r="D6" s="12"/>
      <c r="E6" s="12"/>
      <c r="F6" s="28"/>
      <c r="G6" s="12"/>
      <c r="H6" s="12"/>
      <c r="I6" s="12"/>
      <c r="J6" s="12"/>
      <c r="K6" s="14">
        <f t="shared" ref="K6:K10" si="0">SUM(G6:J6)</f>
        <v>0</v>
      </c>
      <c r="L6" s="14" t="e">
        <f>+K6+F6+#REF!</f>
        <v>#REF!</v>
      </c>
    </row>
    <row r="7" spans="1:12" x14ac:dyDescent="0.25">
      <c r="A7" s="11" t="s">
        <v>11</v>
      </c>
      <c r="B7" s="12"/>
      <c r="C7" s="12"/>
      <c r="D7" s="12"/>
      <c r="E7" s="12"/>
      <c r="F7" s="28"/>
      <c r="G7" s="12"/>
      <c r="H7" s="12"/>
      <c r="I7" s="12"/>
      <c r="J7" s="12"/>
      <c r="K7" s="14">
        <f t="shared" si="0"/>
        <v>0</v>
      </c>
      <c r="L7" s="14" t="e">
        <f>+K7+F7+#REF!</f>
        <v>#REF!</v>
      </c>
    </row>
    <row r="8" spans="1:12" ht="15.75" thickBot="1" x14ac:dyDescent="0.3">
      <c r="A8" s="11" t="s">
        <v>12</v>
      </c>
      <c r="B8" s="12"/>
      <c r="C8" s="12"/>
      <c r="D8" s="12"/>
      <c r="E8" s="12"/>
      <c r="F8" s="28"/>
      <c r="G8" s="12"/>
      <c r="H8" s="12"/>
      <c r="I8" s="12"/>
      <c r="J8" s="12"/>
      <c r="K8" s="14">
        <f t="shared" si="0"/>
        <v>0</v>
      </c>
      <c r="L8" s="14" t="e">
        <f>+K8+F8+#REF!</f>
        <v>#REF!</v>
      </c>
    </row>
    <row r="9" spans="1:12" ht="17.25" thickTop="1" thickBot="1" x14ac:dyDescent="0.3">
      <c r="A9" s="15" t="s">
        <v>13</v>
      </c>
      <c r="B9" s="16">
        <f>SUM(B5:B8)</f>
        <v>0</v>
      </c>
      <c r="C9" s="17">
        <f t="shared" ref="C9:L9" si="1">SUM(C5:C8)</f>
        <v>0</v>
      </c>
      <c r="D9" s="17">
        <f t="shared" si="1"/>
        <v>0</v>
      </c>
      <c r="E9" s="17">
        <f t="shared" si="1"/>
        <v>0</v>
      </c>
      <c r="F9" s="17">
        <f t="shared" si="1"/>
        <v>0</v>
      </c>
      <c r="G9" s="17">
        <f t="shared" si="1"/>
        <v>0</v>
      </c>
      <c r="H9" s="17">
        <f t="shared" si="1"/>
        <v>0</v>
      </c>
      <c r="I9" s="17">
        <f t="shared" si="1"/>
        <v>69101</v>
      </c>
      <c r="J9" s="17">
        <f t="shared" si="1"/>
        <v>125547.98</v>
      </c>
      <c r="K9" s="17">
        <f t="shared" si="1"/>
        <v>194648.97999999998</v>
      </c>
      <c r="L9" s="17" t="e">
        <f t="shared" si="1"/>
        <v>#REF!</v>
      </c>
    </row>
    <row r="10" spans="1:12" ht="17.25" thickTop="1" thickBot="1" x14ac:dyDescent="0.3">
      <c r="A10" s="18" t="s">
        <v>14</v>
      </c>
      <c r="B10" s="14">
        <f>+B9/100*B4</f>
        <v>0</v>
      </c>
      <c r="C10" s="14">
        <f t="shared" ref="C10:J10" si="2">+C9/100*C4</f>
        <v>0</v>
      </c>
      <c r="D10" s="14">
        <f t="shared" si="2"/>
        <v>0</v>
      </c>
      <c r="E10" s="14">
        <f t="shared" si="2"/>
        <v>0</v>
      </c>
      <c r="F10" s="19">
        <f>SUM(B10:E10)</f>
        <v>0</v>
      </c>
      <c r="G10" s="14">
        <f t="shared" si="2"/>
        <v>0</v>
      </c>
      <c r="H10" s="14">
        <f t="shared" si="2"/>
        <v>0</v>
      </c>
      <c r="I10" s="14">
        <f t="shared" si="2"/>
        <v>12438.18</v>
      </c>
      <c r="J10" s="14">
        <f t="shared" si="2"/>
        <v>35153.434399999998</v>
      </c>
      <c r="K10" s="14">
        <f t="shared" si="0"/>
        <v>47591.614399999999</v>
      </c>
      <c r="L10" s="14">
        <f>+K10+F10</f>
        <v>47591.614399999999</v>
      </c>
    </row>
    <row r="11" spans="1:12" ht="16.5" thickTop="1" thickBot="1" x14ac:dyDescent="0.3">
      <c r="A11" s="15" t="s">
        <v>15</v>
      </c>
      <c r="B11" s="20">
        <f>+B10+B9</f>
        <v>0</v>
      </c>
      <c r="C11" s="20">
        <f t="shared" ref="C11:L11" si="3">+C10+C9</f>
        <v>0</v>
      </c>
      <c r="D11" s="20">
        <f t="shared" si="3"/>
        <v>0</v>
      </c>
      <c r="E11" s="20">
        <f t="shared" si="3"/>
        <v>0</v>
      </c>
      <c r="F11" s="20">
        <f t="shared" si="3"/>
        <v>0</v>
      </c>
      <c r="G11" s="20">
        <f t="shared" si="3"/>
        <v>0</v>
      </c>
      <c r="H11" s="20">
        <f t="shared" si="3"/>
        <v>0</v>
      </c>
      <c r="I11" s="20">
        <f t="shared" si="3"/>
        <v>81539.179999999993</v>
      </c>
      <c r="J11" s="20">
        <f t="shared" si="3"/>
        <v>160701.41440000001</v>
      </c>
      <c r="K11" s="20">
        <f t="shared" si="3"/>
        <v>242240.59439999997</v>
      </c>
      <c r="L11" s="20" t="e">
        <f t="shared" si="3"/>
        <v>#REF!</v>
      </c>
    </row>
    <row r="12" spans="1:12" ht="16.5" thickTop="1" x14ac:dyDescent="0.25">
      <c r="A12" s="11" t="s">
        <v>16</v>
      </c>
      <c r="B12" s="12">
        <v>0</v>
      </c>
      <c r="C12" s="12">
        <v>0</v>
      </c>
      <c r="D12" s="13">
        <v>0</v>
      </c>
      <c r="E12" s="13"/>
      <c r="F12" s="67">
        <f t="shared" ref="F12:F17" si="4">SUM(B12:E12)</f>
        <v>0</v>
      </c>
      <c r="G12" s="12">
        <v>0</v>
      </c>
      <c r="H12" s="12">
        <v>0</v>
      </c>
      <c r="I12" s="13">
        <v>0</v>
      </c>
      <c r="J12" s="13">
        <v>0</v>
      </c>
      <c r="K12" s="14">
        <f>SUM(G12:J12)</f>
        <v>0</v>
      </c>
      <c r="L12" s="14">
        <f t="shared" ref="L12:L20" si="5">+K12+F12</f>
        <v>0</v>
      </c>
    </row>
    <row r="13" spans="1:12" ht="16.5" thickBot="1" x14ac:dyDescent="0.3">
      <c r="A13" s="18" t="s">
        <v>14</v>
      </c>
      <c r="B13" s="14">
        <f>+B12/100*B4</f>
        <v>0</v>
      </c>
      <c r="C13" s="14">
        <f>+C12/100*C4</f>
        <v>0</v>
      </c>
      <c r="D13" s="14">
        <f>+D12/100*D4</f>
        <v>0</v>
      </c>
      <c r="E13" s="14">
        <f>+E12/100*E4</f>
        <v>0</v>
      </c>
      <c r="F13" s="67">
        <f t="shared" si="4"/>
        <v>0</v>
      </c>
      <c r="G13" s="14">
        <f>+G12/100*G4</f>
        <v>0</v>
      </c>
      <c r="H13" s="14">
        <f>+H12/100*H4</f>
        <v>0</v>
      </c>
      <c r="I13" s="14">
        <f>+I12/100*I4</f>
        <v>0</v>
      </c>
      <c r="J13" s="14">
        <f>+J12/100*J4</f>
        <v>0</v>
      </c>
      <c r="K13" s="14">
        <f>SUM(G13:J13)</f>
        <v>0</v>
      </c>
      <c r="L13" s="14">
        <f t="shared" si="5"/>
        <v>0</v>
      </c>
    </row>
    <row r="14" spans="1:12" ht="17.25" thickTop="1" thickBot="1" x14ac:dyDescent="0.3">
      <c r="A14" s="21" t="s">
        <v>15</v>
      </c>
      <c r="B14" s="17">
        <f>SUM(B12:B13)</f>
        <v>0</v>
      </c>
      <c r="C14" s="17">
        <f t="shared" ref="C14:K14" si="6">SUM(C12:C13)</f>
        <v>0</v>
      </c>
      <c r="D14" s="17">
        <f t="shared" si="6"/>
        <v>0</v>
      </c>
      <c r="E14" s="17">
        <f t="shared" si="6"/>
        <v>0</v>
      </c>
      <c r="F14" s="68">
        <f t="shared" si="4"/>
        <v>0</v>
      </c>
      <c r="G14" s="17">
        <f t="shared" si="6"/>
        <v>0</v>
      </c>
      <c r="H14" s="17">
        <f t="shared" si="6"/>
        <v>0</v>
      </c>
      <c r="I14" s="17">
        <f t="shared" si="6"/>
        <v>0</v>
      </c>
      <c r="J14" s="17">
        <f t="shared" si="6"/>
        <v>0</v>
      </c>
      <c r="K14" s="17">
        <f t="shared" si="6"/>
        <v>0</v>
      </c>
      <c r="L14" s="16">
        <f t="shared" si="5"/>
        <v>0</v>
      </c>
    </row>
    <row r="15" spans="1:12" ht="17.25" thickTop="1" thickBot="1" x14ac:dyDescent="0.3">
      <c r="A15" s="11" t="s">
        <v>17</v>
      </c>
      <c r="B15" s="12">
        <v>0</v>
      </c>
      <c r="C15" s="12">
        <v>0</v>
      </c>
      <c r="D15" s="69">
        <v>0</v>
      </c>
      <c r="E15" s="69">
        <v>5038.87</v>
      </c>
      <c r="F15" s="67">
        <f t="shared" si="4"/>
        <v>5038.87</v>
      </c>
      <c r="G15" s="12">
        <v>0</v>
      </c>
      <c r="H15" s="12">
        <v>0</v>
      </c>
      <c r="I15" s="13">
        <v>0</v>
      </c>
      <c r="J15" s="69">
        <v>4371.46</v>
      </c>
      <c r="K15" s="14">
        <f>SUM(G15:J15)</f>
        <v>4371.46</v>
      </c>
      <c r="L15" s="14">
        <f t="shared" si="5"/>
        <v>9410.33</v>
      </c>
    </row>
    <row r="16" spans="1:12" ht="17.25" thickTop="1" thickBot="1" x14ac:dyDescent="0.3">
      <c r="A16" s="18" t="s">
        <v>14</v>
      </c>
      <c r="B16" s="14">
        <f>+B15/100*B4</f>
        <v>0</v>
      </c>
      <c r="C16" s="14">
        <f t="shared" ref="C16:E16" si="7">+C15/100*C4</f>
        <v>0</v>
      </c>
      <c r="D16" s="14">
        <f t="shared" si="7"/>
        <v>0</v>
      </c>
      <c r="E16" s="75">
        <f t="shared" si="7"/>
        <v>1410.8836000000001</v>
      </c>
      <c r="F16" s="67">
        <f t="shared" si="4"/>
        <v>1410.8836000000001</v>
      </c>
      <c r="G16" s="14">
        <f>+G15/100*G4</f>
        <v>0</v>
      </c>
      <c r="H16" s="14">
        <f>+H15/100*H4</f>
        <v>0</v>
      </c>
      <c r="I16" s="14">
        <f>+I15/100*I4</f>
        <v>0</v>
      </c>
      <c r="J16" s="14">
        <f>+J15/100*J4</f>
        <v>1224.0087999999998</v>
      </c>
      <c r="K16" s="14">
        <f>SUM(G16:J16)</f>
        <v>1224.0087999999998</v>
      </c>
      <c r="L16" s="14">
        <f t="shared" si="5"/>
        <v>2634.8923999999997</v>
      </c>
    </row>
    <row r="17" spans="1:14" ht="17.25" thickTop="1" thickBot="1" x14ac:dyDescent="0.3">
      <c r="A17" s="21" t="s">
        <v>15</v>
      </c>
      <c r="B17" s="17">
        <f>SUM(B15:B16)</f>
        <v>0</v>
      </c>
      <c r="C17" s="17">
        <f t="shared" ref="C17:K17" si="8">SUM(C15:C16)</f>
        <v>0</v>
      </c>
      <c r="D17" s="17">
        <f t="shared" si="8"/>
        <v>0</v>
      </c>
      <c r="E17" s="17">
        <f t="shared" si="8"/>
        <v>6449.7536</v>
      </c>
      <c r="F17" s="68">
        <f t="shared" si="4"/>
        <v>6449.7536</v>
      </c>
      <c r="G17" s="17">
        <f t="shared" si="8"/>
        <v>0</v>
      </c>
      <c r="H17" s="17">
        <f t="shared" si="8"/>
        <v>0</v>
      </c>
      <c r="I17" s="17">
        <f t="shared" si="8"/>
        <v>0</v>
      </c>
      <c r="J17" s="17">
        <f t="shared" si="8"/>
        <v>5595.4687999999996</v>
      </c>
      <c r="K17" s="17">
        <f t="shared" si="8"/>
        <v>5595.4687999999996</v>
      </c>
      <c r="L17" s="16">
        <f t="shared" si="5"/>
        <v>12045.222399999999</v>
      </c>
    </row>
    <row r="18" spans="1:14" ht="16.5" thickTop="1" thickBot="1" x14ac:dyDescent="0.3">
      <c r="A18" s="15" t="s">
        <v>13</v>
      </c>
      <c r="B18" s="20">
        <f>+B9+B12-B15</f>
        <v>0</v>
      </c>
      <c r="C18" s="20">
        <f t="shared" ref="C18:J19" si="9">+C9+C12-C15</f>
        <v>0</v>
      </c>
      <c r="D18" s="20">
        <f t="shared" si="9"/>
        <v>0</v>
      </c>
      <c r="E18" s="20">
        <f t="shared" si="9"/>
        <v>-5038.87</v>
      </c>
      <c r="F18" s="20">
        <f>SUM(B18:E18)</f>
        <v>-5038.87</v>
      </c>
      <c r="G18" s="20">
        <f t="shared" si="9"/>
        <v>0</v>
      </c>
      <c r="H18" s="20">
        <f t="shared" si="9"/>
        <v>0</v>
      </c>
      <c r="I18" s="20">
        <f t="shared" si="9"/>
        <v>69101</v>
      </c>
      <c r="J18" s="20">
        <f t="shared" si="9"/>
        <v>121176.51999999999</v>
      </c>
      <c r="K18" s="20">
        <f>SUM(G18:J18)</f>
        <v>190277.52</v>
      </c>
      <c r="L18" s="20">
        <f t="shared" si="5"/>
        <v>185238.65</v>
      </c>
    </row>
    <row r="19" spans="1:14" ht="16.5" thickTop="1" thickBot="1" x14ac:dyDescent="0.3">
      <c r="A19" s="15" t="s">
        <v>18</v>
      </c>
      <c r="B19" s="20">
        <f>+B10+B13-B16</f>
        <v>0</v>
      </c>
      <c r="C19" s="20">
        <f t="shared" si="9"/>
        <v>0</v>
      </c>
      <c r="D19" s="20">
        <f t="shared" si="9"/>
        <v>0</v>
      </c>
      <c r="E19" s="20">
        <f t="shared" si="9"/>
        <v>-1410.8836000000001</v>
      </c>
      <c r="F19" s="20">
        <f t="shared" ref="F19:F20" si="10">SUM(B19:E19)</f>
        <v>-1410.8836000000001</v>
      </c>
      <c r="G19" s="20">
        <f t="shared" si="9"/>
        <v>0</v>
      </c>
      <c r="H19" s="20">
        <f t="shared" si="9"/>
        <v>0</v>
      </c>
      <c r="I19" s="20">
        <f t="shared" si="9"/>
        <v>12438.18</v>
      </c>
      <c r="J19" s="20">
        <f t="shared" si="9"/>
        <v>33929.425599999995</v>
      </c>
      <c r="K19" s="20">
        <f t="shared" ref="K19:K20" si="11">SUM(G19:J19)</f>
        <v>46367.605599999995</v>
      </c>
      <c r="L19" s="20">
        <f t="shared" si="5"/>
        <v>44956.721999999994</v>
      </c>
    </row>
    <row r="20" spans="1:14" ht="16.5" thickTop="1" thickBot="1" x14ac:dyDescent="0.3">
      <c r="A20" s="15" t="s">
        <v>6</v>
      </c>
      <c r="B20" s="20">
        <f>+B19+B18</f>
        <v>0</v>
      </c>
      <c r="C20" s="20">
        <f t="shared" ref="C20:J20" si="12">+C19+C18</f>
        <v>0</v>
      </c>
      <c r="D20" s="20">
        <f t="shared" si="12"/>
        <v>0</v>
      </c>
      <c r="E20" s="20">
        <f t="shared" si="12"/>
        <v>-6449.7536</v>
      </c>
      <c r="F20" s="20">
        <f t="shared" si="10"/>
        <v>-6449.7536</v>
      </c>
      <c r="G20" s="20">
        <f t="shared" si="12"/>
        <v>0</v>
      </c>
      <c r="H20" s="20">
        <f t="shared" si="12"/>
        <v>0</v>
      </c>
      <c r="I20" s="20">
        <f t="shared" si="12"/>
        <v>81539.179999999993</v>
      </c>
      <c r="J20" s="20">
        <f t="shared" si="12"/>
        <v>155105.94559999998</v>
      </c>
      <c r="K20" s="20">
        <f t="shared" si="11"/>
        <v>236645.12559999997</v>
      </c>
      <c r="L20" s="20">
        <f t="shared" si="5"/>
        <v>230195.37199999997</v>
      </c>
    </row>
    <row r="21" spans="1:14" ht="16.5" customHeight="1" thickTop="1" thickBot="1" x14ac:dyDescent="0.3">
      <c r="A21" s="8" t="s">
        <v>4</v>
      </c>
      <c r="B21" s="94" t="s">
        <v>5</v>
      </c>
      <c r="C21" s="94"/>
      <c r="D21" s="94"/>
      <c r="E21" s="94"/>
      <c r="F21" s="95" t="s">
        <v>6</v>
      </c>
      <c r="G21" s="94" t="s">
        <v>7</v>
      </c>
      <c r="H21" s="94"/>
      <c r="I21" s="94"/>
      <c r="J21" s="94"/>
      <c r="K21" s="95" t="s">
        <v>6</v>
      </c>
      <c r="L21" s="95" t="s">
        <v>6</v>
      </c>
    </row>
    <row r="22" spans="1:14" ht="16.5" thickTop="1" thickBot="1" x14ac:dyDescent="0.3">
      <c r="A22" s="9" t="s">
        <v>8</v>
      </c>
      <c r="B22" s="9">
        <v>5</v>
      </c>
      <c r="C22" s="9">
        <v>12</v>
      </c>
      <c r="D22" s="9">
        <v>18</v>
      </c>
      <c r="E22" s="10">
        <v>28</v>
      </c>
      <c r="F22" s="96"/>
      <c r="G22" s="9">
        <v>5</v>
      </c>
      <c r="H22" s="9">
        <v>12</v>
      </c>
      <c r="I22" s="9">
        <v>18</v>
      </c>
      <c r="J22" s="10">
        <v>28</v>
      </c>
      <c r="K22" s="96"/>
      <c r="L22" s="96"/>
    </row>
    <row r="23" spans="1:14" ht="15.75" thickTop="1" x14ac:dyDescent="0.25">
      <c r="A23" s="11" t="s">
        <v>19</v>
      </c>
      <c r="B23" s="70">
        <v>951.43</v>
      </c>
      <c r="C23" s="13">
        <v>0</v>
      </c>
      <c r="D23" s="13">
        <v>3295.77</v>
      </c>
      <c r="E23" s="13">
        <v>0</v>
      </c>
      <c r="F23" s="14">
        <f>SUM(B23:E23)</f>
        <v>4247.2</v>
      </c>
      <c r="G23" s="70"/>
      <c r="H23" s="13"/>
      <c r="I23" s="13">
        <v>41719.39</v>
      </c>
      <c r="J23" s="13">
        <v>124896.56</v>
      </c>
      <c r="K23" s="14">
        <f>SUM(G23:J23)</f>
        <v>166615.95000000001</v>
      </c>
      <c r="L23" s="14" t="e">
        <f>+K23+F23+#REF!</f>
        <v>#REF!</v>
      </c>
    </row>
    <row r="24" spans="1:14" x14ac:dyDescent="0.25">
      <c r="A24" s="11" t="s">
        <v>10</v>
      </c>
      <c r="B24" s="12"/>
      <c r="C24" s="13">
        <v>0</v>
      </c>
      <c r="D24" s="12"/>
      <c r="E24" s="12"/>
      <c r="F24" s="14">
        <f t="shared" ref="F24:F28" si="13">SUM(B24:E24)</f>
        <v>0</v>
      </c>
      <c r="G24" s="12"/>
      <c r="H24" s="13"/>
      <c r="I24" s="13">
        <v>168367</v>
      </c>
      <c r="J24" s="12"/>
      <c r="K24" s="14">
        <f t="shared" ref="K24:K28" si="14">SUM(G24:J24)</f>
        <v>168367</v>
      </c>
      <c r="L24" s="14" t="e">
        <f>+K24+F24+#REF!</f>
        <v>#REF!</v>
      </c>
    </row>
    <row r="25" spans="1:14" x14ac:dyDescent="0.25">
      <c r="A25" s="11" t="s">
        <v>20</v>
      </c>
      <c r="B25" s="12"/>
      <c r="C25" s="12">
        <v>100296.14</v>
      </c>
      <c r="D25" s="13">
        <v>0</v>
      </c>
      <c r="E25" s="12"/>
      <c r="F25" s="14">
        <f t="shared" si="13"/>
        <v>100296.14</v>
      </c>
      <c r="G25" s="12"/>
      <c r="H25" s="12"/>
      <c r="I25" s="12"/>
      <c r="J25" s="12"/>
      <c r="K25" s="14">
        <f t="shared" si="14"/>
        <v>0</v>
      </c>
      <c r="L25" s="14" t="e">
        <f>+K25+F25+#REF!</f>
        <v>#REF!</v>
      </c>
    </row>
    <row r="26" spans="1:14" x14ac:dyDescent="0.25">
      <c r="A26" s="11" t="s">
        <v>21</v>
      </c>
      <c r="B26" s="12"/>
      <c r="C26" s="12"/>
      <c r="D26" s="12"/>
      <c r="E26" s="12"/>
      <c r="F26" s="14">
        <f t="shared" si="13"/>
        <v>0</v>
      </c>
      <c r="G26" s="12"/>
      <c r="H26" s="12"/>
      <c r="I26" s="12"/>
      <c r="J26" s="12"/>
      <c r="K26" s="14">
        <f t="shared" si="14"/>
        <v>0</v>
      </c>
      <c r="L26" s="14" t="e">
        <f>+K26+F26+#REF!</f>
        <v>#REF!</v>
      </c>
    </row>
    <row r="27" spans="1:14" x14ac:dyDescent="0.25">
      <c r="A27" s="11" t="s">
        <v>11</v>
      </c>
      <c r="B27" s="12"/>
      <c r="C27" s="12"/>
      <c r="D27" s="12"/>
      <c r="E27" s="12"/>
      <c r="F27" s="14">
        <f t="shared" si="13"/>
        <v>0</v>
      </c>
      <c r="G27" s="12"/>
      <c r="H27" s="12"/>
      <c r="I27" s="12"/>
      <c r="J27" s="12"/>
      <c r="K27" s="14">
        <f t="shared" si="14"/>
        <v>0</v>
      </c>
      <c r="L27" s="14" t="e">
        <f>+K27+F27+#REF!</f>
        <v>#REF!</v>
      </c>
      <c r="M27" s="25" t="s">
        <v>74</v>
      </c>
    </row>
    <row r="28" spans="1:14" ht="15.75" thickBot="1" x14ac:dyDescent="0.3">
      <c r="A28" s="11" t="s">
        <v>12</v>
      </c>
      <c r="B28" s="12"/>
      <c r="C28" s="12"/>
      <c r="D28" s="12"/>
      <c r="E28" s="12"/>
      <c r="F28" s="14">
        <f t="shared" si="13"/>
        <v>0</v>
      </c>
      <c r="G28" s="12"/>
      <c r="H28" s="12"/>
      <c r="I28" s="12"/>
      <c r="J28" s="12"/>
      <c r="K28" s="14">
        <f t="shared" si="14"/>
        <v>0</v>
      </c>
      <c r="L28" s="14" t="e">
        <f>+K28+F28+#REF!</f>
        <v>#REF!</v>
      </c>
      <c r="M28" s="77"/>
      <c r="N28" s="76"/>
    </row>
    <row r="29" spans="1:14" ht="16.5" thickTop="1" thickBot="1" x14ac:dyDescent="0.3">
      <c r="A29" s="15" t="s">
        <v>22</v>
      </c>
      <c r="B29" s="22">
        <f>SUM(B23:B28)</f>
        <v>951.43</v>
      </c>
      <c r="C29" s="22">
        <f t="shared" ref="C29:L29" si="15">SUM(C23:C28)</f>
        <v>100296.14</v>
      </c>
      <c r="D29" s="22">
        <f t="shared" si="15"/>
        <v>3295.77</v>
      </c>
      <c r="E29" s="22">
        <f t="shared" si="15"/>
        <v>0</v>
      </c>
      <c r="F29" s="22">
        <f t="shared" si="15"/>
        <v>104543.34</v>
      </c>
      <c r="G29" s="22">
        <f t="shared" si="15"/>
        <v>0</v>
      </c>
      <c r="H29" s="22">
        <f t="shared" si="15"/>
        <v>0</v>
      </c>
      <c r="I29" s="22">
        <f t="shared" si="15"/>
        <v>210086.39</v>
      </c>
      <c r="J29" s="22">
        <f t="shared" si="15"/>
        <v>124896.56</v>
      </c>
      <c r="K29" s="22">
        <f t="shared" si="15"/>
        <v>334982.95</v>
      </c>
      <c r="L29" s="22" t="e">
        <f t="shared" si="15"/>
        <v>#REF!</v>
      </c>
      <c r="M29" s="78"/>
    </row>
    <row r="30" spans="1:14" ht="16.5" thickTop="1" thickBot="1" x14ac:dyDescent="0.3">
      <c r="A30" s="18" t="s">
        <v>14</v>
      </c>
      <c r="B30" s="14">
        <f>+B29/100*B22</f>
        <v>47.571499999999993</v>
      </c>
      <c r="C30" s="14">
        <f t="shared" ref="C30:J30" si="16">+C29/100*C22</f>
        <v>12035.5368</v>
      </c>
      <c r="D30" s="14">
        <f t="shared" si="16"/>
        <v>593.23860000000002</v>
      </c>
      <c r="E30" s="14">
        <f t="shared" si="16"/>
        <v>0</v>
      </c>
      <c r="F30" s="14">
        <f>SUM(B30:E30)</f>
        <v>12676.3469</v>
      </c>
      <c r="G30" s="14">
        <f t="shared" si="16"/>
        <v>0</v>
      </c>
      <c r="H30" s="14">
        <f t="shared" si="16"/>
        <v>0</v>
      </c>
      <c r="I30" s="14">
        <f t="shared" si="16"/>
        <v>37815.550200000005</v>
      </c>
      <c r="J30" s="14">
        <f t="shared" si="16"/>
        <v>34971.036800000002</v>
      </c>
      <c r="K30" s="14">
        <f>SUM(G30:J30)</f>
        <v>72786.587</v>
      </c>
      <c r="L30" s="14">
        <f>+K30+F30</f>
        <v>85462.933900000004</v>
      </c>
    </row>
    <row r="31" spans="1:14" ht="16.5" thickTop="1" thickBot="1" x14ac:dyDescent="0.3">
      <c r="A31" s="15" t="s">
        <v>23</v>
      </c>
      <c r="B31" s="23">
        <f>+B30+B29</f>
        <v>999.00149999999996</v>
      </c>
      <c r="C31" s="23">
        <f t="shared" ref="C31:K31" si="17">+C30+C29</f>
        <v>112331.6768</v>
      </c>
      <c r="D31" s="23">
        <f t="shared" si="17"/>
        <v>3889.0086000000001</v>
      </c>
      <c r="E31" s="23">
        <f t="shared" si="17"/>
        <v>0</v>
      </c>
      <c r="F31" s="23">
        <f t="shared" si="17"/>
        <v>117219.6869</v>
      </c>
      <c r="G31" s="23">
        <f t="shared" si="17"/>
        <v>0</v>
      </c>
      <c r="H31" s="23">
        <f t="shared" si="17"/>
        <v>0</v>
      </c>
      <c r="I31" s="23">
        <f t="shared" si="17"/>
        <v>247901.94020000001</v>
      </c>
      <c r="J31" s="23">
        <f t="shared" si="17"/>
        <v>159867.5968</v>
      </c>
      <c r="K31" s="23">
        <f t="shared" si="17"/>
        <v>407769.53700000001</v>
      </c>
      <c r="L31" s="23" t="e">
        <f>+K31+F31+#REF!</f>
        <v>#REF!</v>
      </c>
      <c r="N31" s="24"/>
    </row>
    <row r="32" spans="1:14" ht="15.75" thickTop="1" x14ac:dyDescent="0.25">
      <c r="A32" s="11" t="s">
        <v>16</v>
      </c>
      <c r="B32" s="12">
        <v>0</v>
      </c>
      <c r="C32" s="12">
        <v>0</v>
      </c>
      <c r="D32" s="13">
        <v>0</v>
      </c>
      <c r="E32" s="12">
        <v>0</v>
      </c>
      <c r="F32" s="12">
        <f>SUM(B32:E32)</f>
        <v>0</v>
      </c>
      <c r="G32" s="12">
        <v>0</v>
      </c>
      <c r="H32" s="12">
        <v>0</v>
      </c>
      <c r="I32" s="13">
        <v>0</v>
      </c>
      <c r="J32" s="13">
        <v>0</v>
      </c>
      <c r="K32" s="14">
        <f>SUM(G32:J32)</f>
        <v>0</v>
      </c>
      <c r="L32" s="14">
        <f>+K32+F32</f>
        <v>0</v>
      </c>
    </row>
    <row r="33" spans="1:14" ht="15.75" thickBot="1" x14ac:dyDescent="0.3">
      <c r="A33" s="18" t="s">
        <v>14</v>
      </c>
      <c r="B33" s="14"/>
      <c r="C33" s="14"/>
      <c r="D33" s="25"/>
      <c r="E33" s="14"/>
      <c r="F33" s="14"/>
      <c r="G33" s="14"/>
      <c r="H33" s="14"/>
      <c r="I33" s="25"/>
      <c r="J33" s="25"/>
      <c r="K33" s="14"/>
      <c r="L33" s="14"/>
      <c r="N33" s="24"/>
    </row>
    <row r="34" spans="1:14" ht="16.5" thickTop="1" thickBot="1" x14ac:dyDescent="0.3">
      <c r="A34" s="15" t="s">
        <v>22</v>
      </c>
      <c r="B34" s="16">
        <f>+B32+B33</f>
        <v>0</v>
      </c>
      <c r="C34" s="16">
        <f t="shared" ref="C34:L34" si="18">+C32+C33</f>
        <v>0</v>
      </c>
      <c r="D34" s="16">
        <f t="shared" si="18"/>
        <v>0</v>
      </c>
      <c r="E34" s="16">
        <f t="shared" si="18"/>
        <v>0</v>
      </c>
      <c r="F34" s="16">
        <f t="shared" si="18"/>
        <v>0</v>
      </c>
      <c r="G34" s="16">
        <f t="shared" si="18"/>
        <v>0</v>
      </c>
      <c r="H34" s="16">
        <f t="shared" si="18"/>
        <v>0</v>
      </c>
      <c r="I34" s="16">
        <f t="shared" si="18"/>
        <v>0</v>
      </c>
      <c r="J34" s="16">
        <f t="shared" si="18"/>
        <v>0</v>
      </c>
      <c r="K34" s="16">
        <f t="shared" si="18"/>
        <v>0</v>
      </c>
      <c r="L34" s="16">
        <f t="shared" si="18"/>
        <v>0</v>
      </c>
    </row>
    <row r="35" spans="1:14" ht="15.75" thickTop="1" x14ac:dyDescent="0.25">
      <c r="A35" s="11" t="s">
        <v>17</v>
      </c>
      <c r="B35" s="12">
        <v>0</v>
      </c>
      <c r="C35" s="12">
        <v>0</v>
      </c>
      <c r="D35" s="13">
        <v>0</v>
      </c>
      <c r="E35" s="12">
        <v>0</v>
      </c>
      <c r="F35" s="12">
        <f>SUM(B35:E35)</f>
        <v>0</v>
      </c>
      <c r="G35" s="12">
        <v>0</v>
      </c>
      <c r="H35" s="12">
        <v>0</v>
      </c>
      <c r="I35" s="13">
        <v>0</v>
      </c>
      <c r="J35" s="13">
        <v>0</v>
      </c>
      <c r="K35" s="14">
        <f>SUM(G35:J35)</f>
        <v>0</v>
      </c>
      <c r="L35" s="14">
        <f>+K35+F35</f>
        <v>0</v>
      </c>
    </row>
    <row r="36" spans="1:14" ht="15.75" thickBot="1" x14ac:dyDescent="0.3">
      <c r="A36" s="18" t="s">
        <v>14</v>
      </c>
      <c r="B36" s="14"/>
      <c r="C36" s="14"/>
      <c r="D36" s="25"/>
      <c r="E36" s="14"/>
      <c r="F36" s="14"/>
      <c r="G36" s="14"/>
      <c r="H36" s="14"/>
      <c r="I36" s="25"/>
      <c r="J36" s="25"/>
      <c r="K36" s="14"/>
      <c r="L36" s="14"/>
    </row>
    <row r="37" spans="1:14" ht="16.5" thickTop="1" thickBot="1" x14ac:dyDescent="0.3">
      <c r="A37" s="21" t="s">
        <v>22</v>
      </c>
      <c r="B37" s="16">
        <f>+B35+B36</f>
        <v>0</v>
      </c>
      <c r="C37" s="16">
        <f t="shared" ref="C37:L37" si="19">+C35+C36</f>
        <v>0</v>
      </c>
      <c r="D37" s="16">
        <f t="shared" si="19"/>
        <v>0</v>
      </c>
      <c r="E37" s="16">
        <f t="shared" si="19"/>
        <v>0</v>
      </c>
      <c r="F37" s="16">
        <f t="shared" si="19"/>
        <v>0</v>
      </c>
      <c r="G37" s="16">
        <f t="shared" si="19"/>
        <v>0</v>
      </c>
      <c r="H37" s="16">
        <f t="shared" si="19"/>
        <v>0</v>
      </c>
      <c r="I37" s="16">
        <f t="shared" si="19"/>
        <v>0</v>
      </c>
      <c r="J37" s="16">
        <f t="shared" si="19"/>
        <v>0</v>
      </c>
      <c r="K37" s="16">
        <f t="shared" si="19"/>
        <v>0</v>
      </c>
      <c r="L37" s="16">
        <f t="shared" si="19"/>
        <v>0</v>
      </c>
    </row>
    <row r="38" spans="1:14" ht="16.5" thickTop="1" thickBot="1" x14ac:dyDescent="0.3">
      <c r="A38" s="26" t="s">
        <v>22</v>
      </c>
      <c r="B38" s="27">
        <f>+B31+B34-B37</f>
        <v>999.00149999999996</v>
      </c>
      <c r="C38" s="27">
        <f t="shared" ref="C38:L38" si="20">+C31+C34-C37</f>
        <v>112331.6768</v>
      </c>
      <c r="D38" s="27">
        <f t="shared" si="20"/>
        <v>3889.0086000000001</v>
      </c>
      <c r="E38" s="27">
        <f t="shared" si="20"/>
        <v>0</v>
      </c>
      <c r="F38" s="27">
        <f t="shared" si="20"/>
        <v>117219.6869</v>
      </c>
      <c r="G38" s="27">
        <f t="shared" si="20"/>
        <v>0</v>
      </c>
      <c r="H38" s="27">
        <f t="shared" si="20"/>
        <v>0</v>
      </c>
      <c r="I38" s="27">
        <f t="shared" si="20"/>
        <v>247901.94020000001</v>
      </c>
      <c r="J38" s="27">
        <f t="shared" si="20"/>
        <v>159867.5968</v>
      </c>
      <c r="K38" s="27">
        <f t="shared" si="20"/>
        <v>407769.53700000001</v>
      </c>
      <c r="L38" s="27" t="e">
        <f t="shared" si="20"/>
        <v>#REF!</v>
      </c>
    </row>
    <row r="39" spans="1:14" ht="16.5" customHeight="1" thickTop="1" thickBot="1" x14ac:dyDescent="0.3">
      <c r="A39" s="8" t="s">
        <v>4</v>
      </c>
      <c r="B39" s="94" t="s">
        <v>5</v>
      </c>
      <c r="C39" s="94"/>
      <c r="D39" s="94"/>
      <c r="E39" s="94"/>
      <c r="F39" s="95" t="s">
        <v>6</v>
      </c>
      <c r="G39" s="94" t="s">
        <v>7</v>
      </c>
      <c r="H39" s="94"/>
      <c r="I39" s="94"/>
      <c r="J39" s="94"/>
      <c r="K39" s="95" t="s">
        <v>6</v>
      </c>
      <c r="L39" s="95" t="s">
        <v>6</v>
      </c>
    </row>
    <row r="40" spans="1:14" ht="16.5" thickTop="1" thickBot="1" x14ac:dyDescent="0.3">
      <c r="A40" s="9" t="s">
        <v>8</v>
      </c>
      <c r="B40" s="9">
        <v>5</v>
      </c>
      <c r="C40" s="9">
        <v>12</v>
      </c>
      <c r="D40" s="9">
        <v>18</v>
      </c>
      <c r="E40" s="10">
        <v>28</v>
      </c>
      <c r="F40" s="96"/>
      <c r="G40" s="9">
        <v>5</v>
      </c>
      <c r="H40" s="9">
        <v>12</v>
      </c>
      <c r="I40" s="9">
        <v>18</v>
      </c>
      <c r="J40" s="10">
        <v>28</v>
      </c>
      <c r="K40" s="96"/>
      <c r="L40" s="96"/>
    </row>
    <row r="41" spans="1:14" ht="15.75" thickTop="1" x14ac:dyDescent="0.25">
      <c r="A41" s="11" t="s">
        <v>24</v>
      </c>
      <c r="B41" s="12"/>
      <c r="C41" s="12"/>
      <c r="D41" s="12"/>
      <c r="E41" s="12"/>
      <c r="F41" s="28"/>
      <c r="G41" s="12"/>
      <c r="H41" s="12">
        <v>0</v>
      </c>
      <c r="I41" s="12">
        <v>0</v>
      </c>
      <c r="J41" s="12"/>
      <c r="K41" s="14">
        <f t="shared" ref="K41:K43" si="21">SUM(G41:J41)</f>
        <v>0</v>
      </c>
      <c r="L41" s="14">
        <f>+K41+F41</f>
        <v>0</v>
      </c>
    </row>
    <row r="42" spans="1:14" x14ac:dyDescent="0.25">
      <c r="A42" s="11" t="s">
        <v>25</v>
      </c>
      <c r="B42" s="12"/>
      <c r="C42" s="12"/>
      <c r="D42" s="12"/>
      <c r="E42" s="12"/>
      <c r="F42" s="28"/>
      <c r="G42" s="12"/>
      <c r="H42" s="12"/>
      <c r="I42" s="12"/>
      <c r="J42" s="12"/>
      <c r="K42" s="14">
        <f t="shared" si="21"/>
        <v>0</v>
      </c>
      <c r="L42" s="14">
        <f>+K42+F42</f>
        <v>0</v>
      </c>
    </row>
    <row r="43" spans="1:14" ht="15.75" thickBot="1" x14ac:dyDescent="0.3">
      <c r="A43" s="18" t="s">
        <v>14</v>
      </c>
      <c r="B43" s="28">
        <f>+B42+B41/100*B40</f>
        <v>0</v>
      </c>
      <c r="C43" s="28">
        <f t="shared" ref="C43:E43" si="22">+C42+C41/100*C40</f>
        <v>0</v>
      </c>
      <c r="D43" s="28">
        <f t="shared" si="22"/>
        <v>0</v>
      </c>
      <c r="E43" s="28">
        <f t="shared" si="22"/>
        <v>0</v>
      </c>
      <c r="F43" s="28"/>
      <c r="G43" s="28">
        <f>+G42+G41/100*G40/2</f>
        <v>0</v>
      </c>
      <c r="H43" s="28">
        <f t="shared" ref="H43:J43" si="23">+H42+H41/100*H40/2</f>
        <v>0</v>
      </c>
      <c r="I43" s="28">
        <f t="shared" si="23"/>
        <v>0</v>
      </c>
      <c r="J43" s="28">
        <f t="shared" si="23"/>
        <v>0</v>
      </c>
      <c r="K43" s="14">
        <f t="shared" si="21"/>
        <v>0</v>
      </c>
      <c r="L43" s="14">
        <f>+K43+F43</f>
        <v>0</v>
      </c>
    </row>
    <row r="44" spans="1:14" ht="16.5" thickTop="1" thickBot="1" x14ac:dyDescent="0.3">
      <c r="A44" s="15" t="s">
        <v>22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4" ht="15.75" thickTop="1" x14ac:dyDescent="0.25">
      <c r="A45" s="11" t="s">
        <v>26</v>
      </c>
      <c r="B45" s="12"/>
      <c r="C45" s="12"/>
      <c r="D45" s="12"/>
      <c r="E45" s="12"/>
      <c r="F45" s="28"/>
      <c r="G45" s="12"/>
      <c r="H45" s="12"/>
      <c r="I45" s="12"/>
      <c r="J45" s="12"/>
      <c r="K45" s="14">
        <f t="shared" ref="K45:K47" si="24">SUM(G45:J45)</f>
        <v>0</v>
      </c>
      <c r="L45" s="14">
        <f t="shared" ref="L45:L50" si="25">+K45+F45</f>
        <v>0</v>
      </c>
    </row>
    <row r="46" spans="1:14" x14ac:dyDescent="0.25">
      <c r="A46" s="11" t="s">
        <v>25</v>
      </c>
      <c r="B46" s="12"/>
      <c r="C46" s="12"/>
      <c r="D46" s="12"/>
      <c r="E46" s="12"/>
      <c r="F46" s="28"/>
      <c r="G46" s="12"/>
      <c r="H46" s="12"/>
      <c r="I46" s="12"/>
      <c r="J46" s="12"/>
      <c r="K46" s="14">
        <f t="shared" si="24"/>
        <v>0</v>
      </c>
      <c r="L46" s="14">
        <f t="shared" si="25"/>
        <v>0</v>
      </c>
    </row>
    <row r="47" spans="1:14" ht="15.75" thickBot="1" x14ac:dyDescent="0.3">
      <c r="A47" s="18" t="s">
        <v>14</v>
      </c>
      <c r="B47" s="28">
        <f>+B46+B45/100*B40</f>
        <v>0</v>
      </c>
      <c r="C47" s="28">
        <f t="shared" ref="C47:E47" si="26">+C46+C45/100*C40</f>
        <v>0</v>
      </c>
      <c r="D47" s="28">
        <f t="shared" si="26"/>
        <v>0</v>
      </c>
      <c r="E47" s="28">
        <f t="shared" si="26"/>
        <v>0</v>
      </c>
      <c r="F47" s="28"/>
      <c r="G47" s="28">
        <f>+G45+G46/100*G40</f>
        <v>0</v>
      </c>
      <c r="H47" s="28">
        <f t="shared" ref="H47:J47" si="27">+H45+H46/100*H40</f>
        <v>0</v>
      </c>
      <c r="I47" s="28">
        <f t="shared" si="27"/>
        <v>0</v>
      </c>
      <c r="J47" s="28">
        <f t="shared" si="27"/>
        <v>0</v>
      </c>
      <c r="K47" s="14">
        <f t="shared" si="24"/>
        <v>0</v>
      </c>
      <c r="L47" s="14">
        <f t="shared" si="25"/>
        <v>0</v>
      </c>
    </row>
    <row r="48" spans="1:14" ht="16.5" thickTop="1" thickBot="1" x14ac:dyDescent="0.3">
      <c r="A48" s="15" t="s">
        <v>22</v>
      </c>
      <c r="B48" s="20">
        <f>+B29+B32-B35+B41+B42-B45*B46</f>
        <v>951.43</v>
      </c>
      <c r="C48" s="20">
        <f t="shared" ref="C48:J48" si="28">+C29+C32-C35+C41+C42-C45*C46</f>
        <v>100296.14</v>
      </c>
      <c r="D48" s="20">
        <f t="shared" si="28"/>
        <v>3295.77</v>
      </c>
      <c r="E48" s="20">
        <f t="shared" si="28"/>
        <v>0</v>
      </c>
      <c r="F48" s="20">
        <f>SUM(B48:E48)</f>
        <v>104543.34</v>
      </c>
      <c r="G48" s="20">
        <f t="shared" si="28"/>
        <v>0</v>
      </c>
      <c r="H48" s="20">
        <f t="shared" si="28"/>
        <v>0</v>
      </c>
      <c r="I48" s="20">
        <f t="shared" si="28"/>
        <v>210086.39</v>
      </c>
      <c r="J48" s="20">
        <f t="shared" si="28"/>
        <v>124896.56</v>
      </c>
      <c r="K48" s="20">
        <f>SUM(G48:J48)</f>
        <v>334982.95</v>
      </c>
      <c r="L48" s="20">
        <f t="shared" si="25"/>
        <v>439526.29000000004</v>
      </c>
    </row>
    <row r="49" spans="1:14" ht="16.5" thickTop="1" thickBot="1" x14ac:dyDescent="0.3">
      <c r="A49" s="29" t="s">
        <v>27</v>
      </c>
      <c r="B49" s="20">
        <f>+B30+B33-B36-B43+B47</f>
        <v>47.571499999999993</v>
      </c>
      <c r="C49" s="20">
        <f t="shared" ref="C49:J49" si="29">+C30+C33-C36-C43+C47</f>
        <v>12035.5368</v>
      </c>
      <c r="D49" s="20">
        <f t="shared" si="29"/>
        <v>593.23860000000002</v>
      </c>
      <c r="E49" s="20">
        <f t="shared" si="29"/>
        <v>0</v>
      </c>
      <c r="F49" s="20">
        <f t="shared" ref="F49:F50" si="30">SUM(B49:E49)</f>
        <v>12676.3469</v>
      </c>
      <c r="G49" s="20">
        <f t="shared" si="29"/>
        <v>0</v>
      </c>
      <c r="H49" s="20">
        <f t="shared" si="29"/>
        <v>0</v>
      </c>
      <c r="I49" s="20">
        <f t="shared" si="29"/>
        <v>37815.550200000005</v>
      </c>
      <c r="J49" s="20">
        <f t="shared" si="29"/>
        <v>34971.036800000002</v>
      </c>
      <c r="K49" s="20">
        <f t="shared" ref="K49:K50" si="31">SUM(G49:J49)</f>
        <v>72786.587</v>
      </c>
      <c r="L49" s="20">
        <f t="shared" si="25"/>
        <v>85462.933900000004</v>
      </c>
    </row>
    <row r="50" spans="1:14" ht="16.5" thickTop="1" thickBot="1" x14ac:dyDescent="0.3">
      <c r="A50" s="29" t="s">
        <v>6</v>
      </c>
      <c r="B50" s="20">
        <f>+B49+B48</f>
        <v>999.00149999999996</v>
      </c>
      <c r="C50" s="20">
        <f t="shared" ref="C50:J50" si="32">+C49+C48</f>
        <v>112331.6768</v>
      </c>
      <c r="D50" s="20">
        <f t="shared" si="32"/>
        <v>3889.0086000000001</v>
      </c>
      <c r="E50" s="20">
        <f t="shared" si="32"/>
        <v>0</v>
      </c>
      <c r="F50" s="20">
        <f t="shared" si="30"/>
        <v>117219.6869</v>
      </c>
      <c r="G50" s="20">
        <f t="shared" si="32"/>
        <v>0</v>
      </c>
      <c r="H50" s="20">
        <f t="shared" si="32"/>
        <v>0</v>
      </c>
      <c r="I50" s="20">
        <f t="shared" si="32"/>
        <v>247901.94020000001</v>
      </c>
      <c r="J50" s="20">
        <f t="shared" si="32"/>
        <v>159867.5968</v>
      </c>
      <c r="K50" s="20">
        <f t="shared" si="31"/>
        <v>407769.53700000001</v>
      </c>
      <c r="L50" s="20">
        <f t="shared" si="25"/>
        <v>524989.22389999998</v>
      </c>
    </row>
    <row r="51" spans="1:14" ht="16.5" customHeight="1" thickTop="1" thickBot="1" x14ac:dyDescent="0.3">
      <c r="A51" s="8" t="s">
        <v>4</v>
      </c>
      <c r="B51" s="94" t="s">
        <v>5</v>
      </c>
      <c r="C51" s="94"/>
      <c r="D51" s="94"/>
      <c r="E51" s="94"/>
      <c r="F51" s="95" t="s">
        <v>6</v>
      </c>
      <c r="G51" s="94" t="s">
        <v>7</v>
      </c>
      <c r="H51" s="94"/>
      <c r="I51" s="94"/>
      <c r="J51" s="94"/>
      <c r="K51" s="95" t="s">
        <v>6</v>
      </c>
      <c r="L51" s="95" t="s">
        <v>6</v>
      </c>
    </row>
    <row r="52" spans="1:14" ht="16.5" thickTop="1" thickBot="1" x14ac:dyDescent="0.3">
      <c r="A52" s="9" t="s">
        <v>28</v>
      </c>
      <c r="B52" s="9">
        <v>5</v>
      </c>
      <c r="C52" s="9">
        <v>12</v>
      </c>
      <c r="D52" s="9">
        <v>18</v>
      </c>
      <c r="E52" s="10">
        <v>28</v>
      </c>
      <c r="F52" s="96"/>
      <c r="G52" s="9">
        <v>5</v>
      </c>
      <c r="H52" s="9">
        <v>12</v>
      </c>
      <c r="I52" s="9">
        <v>18</v>
      </c>
      <c r="J52" s="10">
        <v>28</v>
      </c>
      <c r="K52" s="96"/>
      <c r="L52" s="96"/>
    </row>
    <row r="53" spans="1:14" ht="15.75" thickTop="1" x14ac:dyDescent="0.25">
      <c r="A53" s="30" t="s">
        <v>29</v>
      </c>
      <c r="B53" s="12">
        <v>0</v>
      </c>
      <c r="C53" s="12">
        <v>0</v>
      </c>
      <c r="D53" s="13">
        <v>0</v>
      </c>
      <c r="E53" s="12">
        <v>0</v>
      </c>
      <c r="F53" s="14">
        <f>SUM(B53:E53)</f>
        <v>0</v>
      </c>
      <c r="G53" s="12">
        <v>0</v>
      </c>
      <c r="H53" s="12">
        <v>0</v>
      </c>
      <c r="I53" s="13">
        <v>0</v>
      </c>
      <c r="J53" s="13">
        <v>0</v>
      </c>
      <c r="K53" s="14">
        <f>SUM(G53:J53)</f>
        <v>0</v>
      </c>
      <c r="L53" s="14">
        <f t="shared" ref="L53:L58" si="33">+K53+F53</f>
        <v>0</v>
      </c>
    </row>
    <row r="54" spans="1:14" x14ac:dyDescent="0.25">
      <c r="A54" s="18" t="s">
        <v>14</v>
      </c>
      <c r="B54" s="14">
        <f>+B53/100*B52</f>
        <v>0</v>
      </c>
      <c r="C54" s="14">
        <f t="shared" ref="C54:E54" si="34">+C53/100*C52</f>
        <v>0</v>
      </c>
      <c r="D54" s="14">
        <f t="shared" si="34"/>
        <v>0</v>
      </c>
      <c r="E54" s="14">
        <f t="shared" si="34"/>
        <v>0</v>
      </c>
      <c r="F54" s="14"/>
      <c r="G54" s="14">
        <f t="shared" ref="G54:J54" si="35">+G53/100*G52</f>
        <v>0</v>
      </c>
      <c r="H54" s="14">
        <f t="shared" si="35"/>
        <v>0</v>
      </c>
      <c r="I54" s="14">
        <f t="shared" si="35"/>
        <v>0</v>
      </c>
      <c r="J54" s="14">
        <f t="shared" si="35"/>
        <v>0</v>
      </c>
      <c r="K54" s="14">
        <f t="shared" ref="K54:K59" si="36">SUM(G54:J54)</f>
        <v>0</v>
      </c>
      <c r="L54" s="14">
        <f t="shared" si="33"/>
        <v>0</v>
      </c>
    </row>
    <row r="55" spans="1:14" ht="15.75" thickBot="1" x14ac:dyDescent="0.3">
      <c r="A55" s="30" t="s">
        <v>30</v>
      </c>
      <c r="B55" s="14">
        <f>+B54+B53</f>
        <v>0</v>
      </c>
      <c r="C55" s="14">
        <f t="shared" ref="C55:J55" si="37">+C54+C53</f>
        <v>0</v>
      </c>
      <c r="D55" s="14">
        <f t="shared" si="37"/>
        <v>0</v>
      </c>
      <c r="E55" s="14">
        <f t="shared" si="37"/>
        <v>0</v>
      </c>
      <c r="F55" s="14">
        <f t="shared" si="37"/>
        <v>0</v>
      </c>
      <c r="G55" s="14">
        <f t="shared" si="37"/>
        <v>0</v>
      </c>
      <c r="H55" s="14">
        <f t="shared" si="37"/>
        <v>0</v>
      </c>
      <c r="I55" s="14">
        <f t="shared" si="37"/>
        <v>0</v>
      </c>
      <c r="J55" s="14">
        <f t="shared" si="37"/>
        <v>0</v>
      </c>
      <c r="K55" s="14">
        <f t="shared" si="36"/>
        <v>0</v>
      </c>
      <c r="L55" s="14">
        <f t="shared" si="33"/>
        <v>0</v>
      </c>
    </row>
    <row r="56" spans="1:14" ht="16.5" thickTop="1" thickBot="1" x14ac:dyDescent="0.3">
      <c r="A56" s="72" t="s">
        <v>31</v>
      </c>
      <c r="B56" s="73">
        <v>0</v>
      </c>
      <c r="C56" s="73"/>
      <c r="D56" s="73"/>
      <c r="E56" s="73"/>
      <c r="F56" s="16"/>
      <c r="G56" s="73">
        <v>36000</v>
      </c>
      <c r="H56" s="73"/>
      <c r="I56" s="73"/>
      <c r="J56" s="73"/>
      <c r="K56" s="16">
        <f t="shared" si="36"/>
        <v>36000</v>
      </c>
      <c r="L56" s="16">
        <f t="shared" si="33"/>
        <v>36000</v>
      </c>
    </row>
    <row r="57" spans="1:14" ht="15.75" thickTop="1" x14ac:dyDescent="0.25">
      <c r="A57" s="18" t="s">
        <v>14</v>
      </c>
      <c r="B57" s="14">
        <f>+B56/100*B52</f>
        <v>0</v>
      </c>
      <c r="C57" s="14">
        <f t="shared" ref="C57:E57" si="38">+C56/100*C52</f>
        <v>0</v>
      </c>
      <c r="D57" s="14">
        <f t="shared" si="38"/>
        <v>0</v>
      </c>
      <c r="E57" s="14">
        <f t="shared" si="38"/>
        <v>0</v>
      </c>
      <c r="F57" s="14"/>
      <c r="G57" s="14">
        <f t="shared" ref="G57:J57" si="39">+G56/100*G52</f>
        <v>1800</v>
      </c>
      <c r="H57" s="14">
        <f t="shared" si="39"/>
        <v>0</v>
      </c>
      <c r="I57" s="14">
        <f t="shared" si="39"/>
        <v>0</v>
      </c>
      <c r="J57" s="14">
        <f t="shared" si="39"/>
        <v>0</v>
      </c>
      <c r="K57" s="14">
        <f t="shared" si="36"/>
        <v>1800</v>
      </c>
      <c r="L57" s="14">
        <f t="shared" si="33"/>
        <v>1800</v>
      </c>
    </row>
    <row r="58" spans="1:14" ht="15.75" thickBot="1" x14ac:dyDescent="0.3">
      <c r="A58" s="30" t="s">
        <v>30</v>
      </c>
      <c r="B58" s="14">
        <f>+B57+B56</f>
        <v>0</v>
      </c>
      <c r="C58" s="14">
        <f t="shared" ref="C58:J58" si="40">+C57+C56</f>
        <v>0</v>
      </c>
      <c r="D58" s="14">
        <f t="shared" si="40"/>
        <v>0</v>
      </c>
      <c r="E58" s="14">
        <f t="shared" si="40"/>
        <v>0</v>
      </c>
      <c r="F58" s="14">
        <f t="shared" si="40"/>
        <v>0</v>
      </c>
      <c r="G58" s="14">
        <f t="shared" si="40"/>
        <v>37800</v>
      </c>
      <c r="H58" s="14">
        <f t="shared" si="40"/>
        <v>0</v>
      </c>
      <c r="I58" s="14">
        <f t="shared" si="40"/>
        <v>0</v>
      </c>
      <c r="J58" s="14">
        <f t="shared" si="40"/>
        <v>0</v>
      </c>
      <c r="K58" s="14">
        <f t="shared" si="36"/>
        <v>37800</v>
      </c>
      <c r="L58" s="14">
        <f t="shared" si="33"/>
        <v>37800</v>
      </c>
    </row>
    <row r="59" spans="1:14" ht="16.5" thickTop="1" thickBot="1" x14ac:dyDescent="0.3">
      <c r="A59" s="32" t="s">
        <v>32</v>
      </c>
      <c r="B59" s="33">
        <f t="shared" ref="B59:E59" si="41">+B57-B54</f>
        <v>0</v>
      </c>
      <c r="C59" s="33">
        <f t="shared" si="41"/>
        <v>0</v>
      </c>
      <c r="D59" s="33">
        <f t="shared" si="41"/>
        <v>0</v>
      </c>
      <c r="E59" s="33">
        <f t="shared" si="41"/>
        <v>0</v>
      </c>
      <c r="F59" s="33">
        <f t="shared" ref="F59" si="42">+F54-F57</f>
        <v>0</v>
      </c>
      <c r="G59" s="33">
        <f>+G54-G57</f>
        <v>-1800</v>
      </c>
      <c r="H59" s="33">
        <f t="shared" ref="H59:J59" si="43">+H54-H57</f>
        <v>0</v>
      </c>
      <c r="I59" s="33">
        <f t="shared" si="43"/>
        <v>0</v>
      </c>
      <c r="J59" s="33">
        <f t="shared" si="43"/>
        <v>0</v>
      </c>
      <c r="K59" s="16">
        <f t="shared" si="36"/>
        <v>-1800</v>
      </c>
      <c r="L59" s="33">
        <f>+L54-L57</f>
        <v>-1800</v>
      </c>
    </row>
    <row r="60" spans="1:14" ht="15.75" customHeight="1" thickTop="1" thickBot="1" x14ac:dyDescent="0.3">
      <c r="A60" s="34" t="s">
        <v>33</v>
      </c>
      <c r="B60" s="22" t="s">
        <v>34</v>
      </c>
      <c r="C60" s="35" t="s">
        <v>35</v>
      </c>
      <c r="D60" s="35" t="s">
        <v>36</v>
      </c>
      <c r="E60" s="35" t="s">
        <v>37</v>
      </c>
      <c r="F60" s="36" t="s">
        <v>6</v>
      </c>
      <c r="G60" s="37"/>
      <c r="H60" s="81" t="s">
        <v>38</v>
      </c>
      <c r="I60" s="81"/>
      <c r="J60" s="81"/>
      <c r="K60" s="81"/>
      <c r="L60" s="81"/>
    </row>
    <row r="61" spans="1:14" ht="16.5" thickTop="1" thickBot="1" x14ac:dyDescent="0.3">
      <c r="A61" s="34" t="s">
        <v>33</v>
      </c>
      <c r="B61" s="100" t="s">
        <v>39</v>
      </c>
      <c r="C61" s="100">
        <f>+'MAY18'!C71</f>
        <v>0</v>
      </c>
      <c r="D61" s="100">
        <f>+'MAY18'!D71</f>
        <v>1309544</v>
      </c>
      <c r="E61" s="100">
        <f>+'MAY18'!E71</f>
        <v>1918445</v>
      </c>
      <c r="F61" s="100">
        <f>SUM(C61:E61)</f>
        <v>3227989</v>
      </c>
      <c r="G61" s="101"/>
      <c r="H61" s="36" t="s">
        <v>34</v>
      </c>
      <c r="I61" s="35" t="s">
        <v>35</v>
      </c>
      <c r="J61" s="35" t="s">
        <v>36</v>
      </c>
      <c r="K61" s="35" t="s">
        <v>37</v>
      </c>
      <c r="L61" s="36" t="s">
        <v>6</v>
      </c>
      <c r="M61" s="82"/>
      <c r="N61" s="82"/>
    </row>
    <row r="62" spans="1:14" ht="16.5" thickTop="1" thickBot="1" x14ac:dyDescent="0.3">
      <c r="A62" s="41"/>
      <c r="B62" s="38" t="s">
        <v>40</v>
      </c>
      <c r="C62" s="38">
        <f>+F49</f>
        <v>12676.3469</v>
      </c>
      <c r="D62" s="38">
        <f>+K49/2</f>
        <v>36393.2935</v>
      </c>
      <c r="E62" s="38">
        <f>+D62</f>
        <v>36393.2935</v>
      </c>
      <c r="F62" s="38">
        <f>SUM(C62:E62)</f>
        <v>85462.933900000004</v>
      </c>
      <c r="G62" s="39"/>
      <c r="H62" s="42" t="s">
        <v>41</v>
      </c>
      <c r="I62" s="43">
        <f>+'MAY18'!I86</f>
        <v>80299</v>
      </c>
      <c r="J62" s="43">
        <f>+'MAY18'!J86</f>
        <v>578506</v>
      </c>
      <c r="K62" s="43">
        <f>+'MAY18'!K86</f>
        <v>578506</v>
      </c>
      <c r="L62" s="43">
        <f>SUM(I62:K62)</f>
        <v>1237311</v>
      </c>
      <c r="M62" s="82"/>
      <c r="N62" s="82"/>
    </row>
    <row r="63" spans="1:14" ht="16.5" thickTop="1" thickBot="1" x14ac:dyDescent="0.3">
      <c r="A63" s="104"/>
      <c r="B63" s="102" t="s">
        <v>6</v>
      </c>
      <c r="C63" s="102">
        <f>ROUND(+C62+C61,0)</f>
        <v>12676</v>
      </c>
      <c r="D63" s="102">
        <f t="shared" ref="D63:E63" si="44">ROUND(+D62+D61,0)</f>
        <v>1345937</v>
      </c>
      <c r="E63" s="102">
        <f t="shared" si="44"/>
        <v>1954838</v>
      </c>
      <c r="F63" s="102">
        <f>SUM(C63:E63)</f>
        <v>3313451</v>
      </c>
      <c r="G63" s="103"/>
      <c r="H63" s="42" t="s">
        <v>42</v>
      </c>
      <c r="I63" s="43">
        <f>+'MAY18'!I87</f>
        <v>0</v>
      </c>
      <c r="J63" s="43">
        <f>+'MAY18'!J87</f>
        <v>371</v>
      </c>
      <c r="K63" s="43">
        <f>+'MAY18'!K87</f>
        <v>371</v>
      </c>
      <c r="L63" s="43">
        <f>SUM(I63:K63)</f>
        <v>742</v>
      </c>
    </row>
    <row r="64" spans="1:14" ht="16.5" thickTop="1" thickBot="1" x14ac:dyDescent="0.3">
      <c r="A64" s="83" t="s">
        <v>43</v>
      </c>
      <c r="B64" s="83"/>
      <c r="C64" s="83"/>
      <c r="D64" s="83"/>
      <c r="E64" s="83"/>
      <c r="F64" s="83"/>
      <c r="G64" s="83"/>
      <c r="H64" s="42" t="s">
        <v>44</v>
      </c>
      <c r="I64" s="43">
        <f>+'MAY18'!I88</f>
        <v>0</v>
      </c>
      <c r="J64" s="43">
        <f>+'MAY18'!J88</f>
        <v>0</v>
      </c>
      <c r="K64" s="43">
        <f>+'MAY18'!K88</f>
        <v>0</v>
      </c>
      <c r="L64" s="43">
        <f>SUM(I64:K64)</f>
        <v>0</v>
      </c>
    </row>
    <row r="65" spans="1:12" ht="16.5" thickTop="1" thickBot="1" x14ac:dyDescent="0.3">
      <c r="A65" s="84" t="s">
        <v>45</v>
      </c>
      <c r="B65" s="86" t="s">
        <v>46</v>
      </c>
      <c r="C65" s="88" t="s">
        <v>47</v>
      </c>
      <c r="D65" s="88"/>
      <c r="E65" s="88"/>
      <c r="F65" s="89" t="s">
        <v>6</v>
      </c>
      <c r="G65" s="91" t="s">
        <v>48</v>
      </c>
      <c r="H65" s="42" t="s">
        <v>49</v>
      </c>
      <c r="I65" s="43">
        <f>+'MAY18'!I89</f>
        <v>0</v>
      </c>
      <c r="J65" s="43">
        <f>+'MAY18'!J89</f>
        <v>0</v>
      </c>
      <c r="K65" s="43">
        <f>+'MAY18'!K89</f>
        <v>0</v>
      </c>
      <c r="L65" s="43">
        <f>SUM(I65:K65)</f>
        <v>0</v>
      </c>
    </row>
    <row r="66" spans="1:12" ht="16.5" thickTop="1" thickBot="1" x14ac:dyDescent="0.3">
      <c r="A66" s="85"/>
      <c r="B66" s="87"/>
      <c r="C66" s="74" t="s">
        <v>35</v>
      </c>
      <c r="D66" s="74" t="s">
        <v>36</v>
      </c>
      <c r="E66" s="74" t="s">
        <v>37</v>
      </c>
      <c r="F66" s="90"/>
      <c r="G66" s="92"/>
      <c r="H66" s="35" t="s">
        <v>6</v>
      </c>
      <c r="I66" s="46">
        <f>SUM(I62:I65)</f>
        <v>80299</v>
      </c>
      <c r="J66" s="46">
        <f t="shared" ref="J66:L66" si="45">SUM(J62:J65)</f>
        <v>578877</v>
      </c>
      <c r="K66" s="46">
        <f t="shared" si="45"/>
        <v>578877</v>
      </c>
      <c r="L66" s="46">
        <f t="shared" si="45"/>
        <v>1238053</v>
      </c>
    </row>
    <row r="67" spans="1:12" ht="16.5" thickTop="1" thickBot="1" x14ac:dyDescent="0.3">
      <c r="A67" s="47" t="s">
        <v>50</v>
      </c>
      <c r="B67" s="38">
        <f>ROUND(+F19,0)</f>
        <v>-1411</v>
      </c>
      <c r="C67" s="48"/>
      <c r="D67" s="48"/>
      <c r="E67" s="48"/>
      <c r="F67" s="14">
        <f>SUM(C67:E67)</f>
        <v>0</v>
      </c>
      <c r="G67" s="14">
        <f>+B67-F67</f>
        <v>-1411</v>
      </c>
      <c r="H67" s="81" t="s">
        <v>51</v>
      </c>
      <c r="I67" s="81"/>
      <c r="J67" s="81"/>
      <c r="K67" s="81"/>
      <c r="L67" s="81"/>
    </row>
    <row r="68" spans="1:12" ht="15.75" thickTop="1" x14ac:dyDescent="0.25">
      <c r="A68" s="47" t="s">
        <v>52</v>
      </c>
      <c r="B68" s="38">
        <f>ROUND(+K19/2,0)</f>
        <v>23184</v>
      </c>
      <c r="C68" s="48"/>
      <c r="D68" s="48">
        <v>23184</v>
      </c>
      <c r="E68" s="48"/>
      <c r="F68" s="14">
        <f t="shared" ref="F68:F69" si="46">SUM(C68:E68)</f>
        <v>23184</v>
      </c>
      <c r="G68" s="14">
        <f t="shared" ref="G68:G69" si="47">+B68-F68</f>
        <v>0</v>
      </c>
      <c r="H68" s="42" t="s">
        <v>41</v>
      </c>
      <c r="I68" s="43">
        <f>+B67-F67</f>
        <v>-1411</v>
      </c>
      <c r="J68" s="43">
        <f>+B68-F68</f>
        <v>0</v>
      </c>
      <c r="K68" s="43">
        <f>+B69-F69</f>
        <v>0</v>
      </c>
      <c r="L68" s="43">
        <f>SUM(I68:K68)</f>
        <v>-1411</v>
      </c>
    </row>
    <row r="69" spans="1:12" ht="15.75" thickBot="1" x14ac:dyDescent="0.3">
      <c r="A69" s="47" t="s">
        <v>53</v>
      </c>
      <c r="B69" s="38">
        <f>+B68</f>
        <v>23184</v>
      </c>
      <c r="C69" s="48"/>
      <c r="D69" s="48"/>
      <c r="E69" s="48">
        <v>23184</v>
      </c>
      <c r="F69" s="14">
        <f t="shared" si="46"/>
        <v>23184</v>
      </c>
      <c r="G69" s="14">
        <f t="shared" si="47"/>
        <v>0</v>
      </c>
      <c r="H69" s="42" t="s">
        <v>42</v>
      </c>
      <c r="I69" s="43">
        <f>+F59</f>
        <v>0</v>
      </c>
      <c r="J69" s="43">
        <f>+K59/2</f>
        <v>-900</v>
      </c>
      <c r="K69" s="43">
        <f>+J69</f>
        <v>-900</v>
      </c>
      <c r="L69" s="43">
        <f>SUM(I69:K69)</f>
        <v>-1800</v>
      </c>
    </row>
    <row r="70" spans="1:12" ht="16.5" thickTop="1" thickBot="1" x14ac:dyDescent="0.3">
      <c r="A70" s="49" t="s">
        <v>30</v>
      </c>
      <c r="B70" s="22">
        <f>SUM(B67:B69)</f>
        <v>44957</v>
      </c>
      <c r="C70" s="16">
        <f t="shared" ref="C70:G70" si="48">SUM(C67:C69)</f>
        <v>0</v>
      </c>
      <c r="D70" s="16">
        <f t="shared" si="48"/>
        <v>23184</v>
      </c>
      <c r="E70" s="16">
        <f t="shared" si="48"/>
        <v>23184</v>
      </c>
      <c r="F70" s="16">
        <f t="shared" si="48"/>
        <v>46368</v>
      </c>
      <c r="G70" s="16">
        <f t="shared" si="48"/>
        <v>-1411</v>
      </c>
      <c r="H70" s="42" t="s">
        <v>44</v>
      </c>
      <c r="I70" s="50">
        <f>ROUND(+IF(G83&gt;0,I68*$G$90*$G$92),0)</f>
        <v>0</v>
      </c>
      <c r="J70" s="50">
        <f t="shared" ref="J70:K70" si="49">ROUND(+IF(H83&gt;0,J68*$G$90*$G$92),0)</f>
        <v>0</v>
      </c>
      <c r="K70" s="50">
        <f t="shared" si="49"/>
        <v>0</v>
      </c>
      <c r="L70" s="43">
        <f>SUM(I70:K70)</f>
        <v>0</v>
      </c>
    </row>
    <row r="71" spans="1:12" ht="16.5" thickTop="1" thickBot="1" x14ac:dyDescent="0.3">
      <c r="A71" s="51" t="s">
        <v>54</v>
      </c>
      <c r="B71" s="52"/>
      <c r="C71" s="52">
        <f>+C63-C70</f>
        <v>12676</v>
      </c>
      <c r="D71" s="52">
        <f t="shared" ref="D71:F71" si="50">+D63-D70</f>
        <v>1322753</v>
      </c>
      <c r="E71" s="52">
        <f t="shared" si="50"/>
        <v>1931654</v>
      </c>
      <c r="F71" s="52">
        <f t="shared" si="50"/>
        <v>3267083</v>
      </c>
      <c r="G71" s="52"/>
      <c r="H71" s="42" t="s">
        <v>49</v>
      </c>
      <c r="I71" s="43"/>
      <c r="J71" s="43"/>
      <c r="K71" s="43"/>
      <c r="L71" s="43">
        <f>SUM(I71:K71)</f>
        <v>0</v>
      </c>
    </row>
    <row r="72" spans="1:12" ht="16.5" thickTop="1" thickBot="1" x14ac:dyDescent="0.3">
      <c r="A72" s="93" t="s">
        <v>55</v>
      </c>
      <c r="B72" s="93"/>
      <c r="C72" s="93"/>
      <c r="D72" s="93"/>
      <c r="E72" s="93"/>
      <c r="F72" s="93"/>
      <c r="G72" s="53" t="s">
        <v>44</v>
      </c>
      <c r="H72" s="35" t="s">
        <v>6</v>
      </c>
      <c r="I72" s="46">
        <f>SUM(I68:I71)</f>
        <v>-1411</v>
      </c>
      <c r="J72" s="46">
        <f t="shared" ref="J72:L72" si="51">SUM(J68:J71)</f>
        <v>-900</v>
      </c>
      <c r="K72" s="46">
        <f t="shared" si="51"/>
        <v>-900</v>
      </c>
      <c r="L72" s="46">
        <f t="shared" si="51"/>
        <v>-3211</v>
      </c>
    </row>
    <row r="73" spans="1:12" ht="16.5" thickTop="1" thickBot="1" x14ac:dyDescent="0.3">
      <c r="A73" s="40" t="s">
        <v>34</v>
      </c>
      <c r="B73" s="35" t="s">
        <v>35</v>
      </c>
      <c r="C73" s="35" t="s">
        <v>36</v>
      </c>
      <c r="D73" s="35" t="s">
        <v>37</v>
      </c>
      <c r="E73" s="35" t="s">
        <v>56</v>
      </c>
      <c r="F73" s="36" t="s">
        <v>6</v>
      </c>
      <c r="G73" s="54" t="s">
        <v>57</v>
      </c>
      <c r="H73" s="81" t="s">
        <v>58</v>
      </c>
      <c r="I73" s="81"/>
      <c r="J73" s="81"/>
      <c r="K73" s="81"/>
      <c r="L73" s="81"/>
    </row>
    <row r="74" spans="1:12" ht="15.75" thickTop="1" x14ac:dyDescent="0.25">
      <c r="A74" s="42" t="s">
        <v>41</v>
      </c>
      <c r="B74" s="43">
        <f>+'MAY18'!B86</f>
        <v>0</v>
      </c>
      <c r="C74" s="43">
        <f>+'MAY18'!C86</f>
        <v>0</v>
      </c>
      <c r="D74" s="43">
        <f>+'MAY18'!D86</f>
        <v>0</v>
      </c>
      <c r="E74" s="43">
        <f>+'MAY18'!E86</f>
        <v>0</v>
      </c>
      <c r="F74" s="43">
        <f>SUM(B74:E74)</f>
        <v>0</v>
      </c>
      <c r="G74" s="55">
        <v>43281</v>
      </c>
      <c r="H74" s="42" t="s">
        <v>41</v>
      </c>
      <c r="I74" s="43">
        <f>+I62+I68</f>
        <v>78888</v>
      </c>
      <c r="J74" s="43">
        <f t="shared" ref="J74:K74" si="52">+J62+J68</f>
        <v>578506</v>
      </c>
      <c r="K74" s="43">
        <f t="shared" si="52"/>
        <v>578506</v>
      </c>
      <c r="L74" s="43">
        <f>SUM(I74:K74)</f>
        <v>1235900</v>
      </c>
    </row>
    <row r="75" spans="1:12" x14ac:dyDescent="0.25">
      <c r="A75" s="42" t="s">
        <v>42</v>
      </c>
      <c r="B75" s="43">
        <f>+'MAY18'!B87</f>
        <v>0</v>
      </c>
      <c r="C75" s="43">
        <f>+'MAY18'!C87</f>
        <v>0</v>
      </c>
      <c r="D75" s="43">
        <f>+'MAY18'!D87</f>
        <v>0</v>
      </c>
      <c r="E75" s="43">
        <f>+'MAY18'!E87</f>
        <v>0</v>
      </c>
      <c r="F75" s="43">
        <f t="shared" ref="F75:F89" si="53">SUM(B75:E75)</f>
        <v>0</v>
      </c>
      <c r="G75" s="56" t="s">
        <v>59</v>
      </c>
      <c r="H75" s="42" t="s">
        <v>42</v>
      </c>
      <c r="I75" s="43">
        <f t="shared" ref="I75:K77" si="54">+I63+I69</f>
        <v>0</v>
      </c>
      <c r="J75" s="43">
        <f t="shared" si="54"/>
        <v>-529</v>
      </c>
      <c r="K75" s="43">
        <f t="shared" si="54"/>
        <v>-529</v>
      </c>
      <c r="L75" s="43">
        <f>SUM(I75:K75)</f>
        <v>-1058</v>
      </c>
    </row>
    <row r="76" spans="1:12" x14ac:dyDescent="0.25">
      <c r="A76" s="42" t="s">
        <v>44</v>
      </c>
      <c r="B76" s="43">
        <f>+'MAY18'!B88</f>
        <v>0</v>
      </c>
      <c r="C76" s="43">
        <f>+'MAY18'!C88</f>
        <v>0</v>
      </c>
      <c r="D76" s="43">
        <f>+'MAY18'!D88</f>
        <v>0</v>
      </c>
      <c r="E76" s="43">
        <f>+'MAY18'!E88</f>
        <v>0</v>
      </c>
      <c r="F76" s="43">
        <f t="shared" si="53"/>
        <v>0</v>
      </c>
      <c r="G76" s="55">
        <v>43271</v>
      </c>
      <c r="H76" s="42" t="s">
        <v>44</v>
      </c>
      <c r="I76" s="43">
        <f t="shared" si="54"/>
        <v>0</v>
      </c>
      <c r="J76" s="43">
        <f t="shared" si="54"/>
        <v>0</v>
      </c>
      <c r="K76" s="43">
        <f t="shared" si="54"/>
        <v>0</v>
      </c>
      <c r="L76" s="43">
        <f>SUM(I76:K76)</f>
        <v>0</v>
      </c>
    </row>
    <row r="77" spans="1:12" ht="15.75" thickBot="1" x14ac:dyDescent="0.3">
      <c r="A77" s="42" t="s">
        <v>49</v>
      </c>
      <c r="B77" s="43">
        <f>+'MAY18'!B89</f>
        <v>0</v>
      </c>
      <c r="C77" s="43">
        <f>+'MAY18'!C89</f>
        <v>0</v>
      </c>
      <c r="D77" s="43">
        <f>+'MAY18'!D89</f>
        <v>0</v>
      </c>
      <c r="E77" s="43">
        <f>+'MAY18'!E89</f>
        <v>0</v>
      </c>
      <c r="F77" s="13">
        <f t="shared" si="53"/>
        <v>0</v>
      </c>
      <c r="G77" s="56" t="s">
        <v>60</v>
      </c>
      <c r="H77" s="42" t="s">
        <v>49</v>
      </c>
      <c r="I77" s="43">
        <f t="shared" si="54"/>
        <v>0</v>
      </c>
      <c r="J77" s="43">
        <f t="shared" si="54"/>
        <v>0</v>
      </c>
      <c r="K77" s="43">
        <f t="shared" si="54"/>
        <v>0</v>
      </c>
      <c r="L77" s="43">
        <f>SUM(I77:K77)</f>
        <v>0</v>
      </c>
    </row>
    <row r="78" spans="1:12" ht="16.5" thickTop="1" thickBot="1" x14ac:dyDescent="0.3">
      <c r="A78" s="35" t="s">
        <v>6</v>
      </c>
      <c r="B78" s="57">
        <f>SUM(B74:B77)</f>
        <v>0</v>
      </c>
      <c r="C78" s="57">
        <f t="shared" ref="C78:E78" si="55">SUM(C74:C77)</f>
        <v>0</v>
      </c>
      <c r="D78" s="57">
        <f t="shared" si="55"/>
        <v>0</v>
      </c>
      <c r="E78" s="57">
        <f t="shared" si="55"/>
        <v>0</v>
      </c>
      <c r="F78" s="33">
        <f t="shared" si="53"/>
        <v>0</v>
      </c>
      <c r="G78" s="55">
        <v>43271</v>
      </c>
      <c r="H78" s="35" t="s">
        <v>6</v>
      </c>
      <c r="I78" s="46">
        <f>SUM(I74:I77)</f>
        <v>78888</v>
      </c>
      <c r="J78" s="46">
        <f t="shared" ref="J78:L78" si="56">SUM(J74:J77)</f>
        <v>577977</v>
      </c>
      <c r="K78" s="46">
        <f t="shared" si="56"/>
        <v>577977</v>
      </c>
      <c r="L78" s="46">
        <f t="shared" si="56"/>
        <v>1234842</v>
      </c>
    </row>
    <row r="79" spans="1:12" ht="16.5" thickTop="1" thickBot="1" x14ac:dyDescent="0.3">
      <c r="A79" s="80" t="s">
        <v>61</v>
      </c>
      <c r="B79" s="80"/>
      <c r="C79" s="80"/>
      <c r="D79" s="80"/>
      <c r="E79" s="80"/>
      <c r="F79" s="80"/>
      <c r="G79" s="58" t="s">
        <v>62</v>
      </c>
      <c r="H79" s="81" t="s">
        <v>63</v>
      </c>
      <c r="I79" s="81"/>
      <c r="J79" s="81"/>
      <c r="K79" s="81"/>
      <c r="L79" s="81"/>
    </row>
    <row r="80" spans="1:12" ht="15.75" thickTop="1" x14ac:dyDescent="0.25">
      <c r="A80" s="42" t="s">
        <v>41</v>
      </c>
      <c r="B80" s="13"/>
      <c r="C80" s="13"/>
      <c r="D80" s="59"/>
      <c r="E80" s="13"/>
      <c r="F80" s="43">
        <f t="shared" si="53"/>
        <v>0</v>
      </c>
      <c r="G80" s="60">
        <f>+G78-G76</f>
        <v>0</v>
      </c>
      <c r="H80" s="42" t="s">
        <v>41</v>
      </c>
      <c r="I80" s="13"/>
      <c r="J80" s="13"/>
      <c r="K80" s="13"/>
      <c r="L80" s="43">
        <f>SUM(I80:K80)</f>
        <v>0</v>
      </c>
    </row>
    <row r="81" spans="1:12" x14ac:dyDescent="0.25">
      <c r="A81" s="42" t="s">
        <v>42</v>
      </c>
      <c r="B81" s="59"/>
      <c r="C81" s="59"/>
      <c r="D81" s="59"/>
      <c r="E81" s="13"/>
      <c r="F81" s="43">
        <f t="shared" si="53"/>
        <v>0</v>
      </c>
      <c r="G81" s="58" t="s">
        <v>64</v>
      </c>
      <c r="H81" s="42" t="s">
        <v>42</v>
      </c>
      <c r="I81" s="13"/>
      <c r="J81" s="13"/>
      <c r="K81" s="13"/>
      <c r="L81" s="43">
        <f>SUM(I81:K81)</f>
        <v>0</v>
      </c>
    </row>
    <row r="82" spans="1:12" x14ac:dyDescent="0.25">
      <c r="A82" s="42" t="s">
        <v>44</v>
      </c>
      <c r="B82" s="13"/>
      <c r="C82" s="13"/>
      <c r="D82" s="13"/>
      <c r="E82" s="13"/>
      <c r="F82" s="43">
        <f t="shared" si="53"/>
        <v>0</v>
      </c>
      <c r="G82" s="61">
        <v>1.4999999999999999E-2</v>
      </c>
      <c r="H82" s="42" t="s">
        <v>44</v>
      </c>
      <c r="I82" s="13"/>
      <c r="J82" s="13"/>
      <c r="K82" s="13"/>
      <c r="L82" s="43">
        <f>SUM(I82:K82)</f>
        <v>0</v>
      </c>
    </row>
    <row r="83" spans="1:12" ht="15.75" thickBot="1" x14ac:dyDescent="0.3">
      <c r="A83" s="42" t="s">
        <v>49</v>
      </c>
      <c r="B83" s="62"/>
      <c r="C83" s="62"/>
      <c r="D83" s="62"/>
      <c r="E83" s="62"/>
      <c r="F83" s="13">
        <f t="shared" si="53"/>
        <v>0</v>
      </c>
      <c r="G83" s="63" t="s">
        <v>65</v>
      </c>
      <c r="H83" s="42" t="s">
        <v>49</v>
      </c>
      <c r="I83" s="13"/>
      <c r="J83" s="13"/>
      <c r="K83" s="13"/>
      <c r="L83" s="43">
        <f>SUM(I83:K83)</f>
        <v>0</v>
      </c>
    </row>
    <row r="84" spans="1:12" ht="16.5" thickTop="1" thickBot="1" x14ac:dyDescent="0.3">
      <c r="A84" s="35" t="s">
        <v>6</v>
      </c>
      <c r="B84" s="57">
        <f>SUM(B80:B83)</f>
        <v>0</v>
      </c>
      <c r="C84" s="57">
        <f t="shared" ref="C84:E84" si="57">SUM(C80:C83)</f>
        <v>0</v>
      </c>
      <c r="D84" s="57">
        <f t="shared" si="57"/>
        <v>0</v>
      </c>
      <c r="E84" s="57">
        <f t="shared" si="57"/>
        <v>0</v>
      </c>
      <c r="F84" s="33">
        <f t="shared" si="53"/>
        <v>0</v>
      </c>
      <c r="G84" s="63">
        <f>ROUNDUP(G80/30,0)</f>
        <v>0</v>
      </c>
      <c r="H84" s="35" t="s">
        <v>6</v>
      </c>
      <c r="I84" s="33">
        <f>SUM(I80:I83)</f>
        <v>0</v>
      </c>
      <c r="J84" s="33">
        <f t="shared" ref="J84:L84" si="58">SUM(J80:J83)</f>
        <v>0</v>
      </c>
      <c r="K84" s="33">
        <f t="shared" si="58"/>
        <v>0</v>
      </c>
      <c r="L84" s="33">
        <f t="shared" si="58"/>
        <v>0</v>
      </c>
    </row>
    <row r="85" spans="1:12" ht="16.5" thickTop="1" thickBot="1" x14ac:dyDescent="0.3">
      <c r="A85" s="80" t="s">
        <v>66</v>
      </c>
      <c r="B85" s="80"/>
      <c r="C85" s="80"/>
      <c r="D85" s="80"/>
      <c r="E85" s="80"/>
      <c r="F85" s="80"/>
      <c r="G85" s="64" t="s">
        <v>67</v>
      </c>
      <c r="H85" s="81" t="s">
        <v>68</v>
      </c>
      <c r="I85" s="81"/>
      <c r="J85" s="81"/>
      <c r="K85" s="81"/>
      <c r="L85" s="81"/>
    </row>
    <row r="86" spans="1:12" ht="15.75" thickTop="1" x14ac:dyDescent="0.25">
      <c r="A86" s="42" t="s">
        <v>41</v>
      </c>
      <c r="B86" s="43">
        <f>+B74+B80-I80</f>
        <v>0</v>
      </c>
      <c r="C86" s="43">
        <f t="shared" ref="C86:D89" si="59">+C74+C80-J80</f>
        <v>0</v>
      </c>
      <c r="D86" s="43">
        <f t="shared" si="59"/>
        <v>0</v>
      </c>
      <c r="E86" s="43"/>
      <c r="F86" s="43">
        <f t="shared" si="53"/>
        <v>0</v>
      </c>
      <c r="G86" s="58" t="s">
        <v>62</v>
      </c>
      <c r="H86" s="42" t="s">
        <v>41</v>
      </c>
      <c r="I86" s="43">
        <f>+I74-I80</f>
        <v>78888</v>
      </c>
      <c r="J86" s="43">
        <f>+J74-J80</f>
        <v>578506</v>
      </c>
      <c r="K86" s="43">
        <f>+K74-K80</f>
        <v>578506</v>
      </c>
      <c r="L86" s="43">
        <f>SUM(I86:K86)</f>
        <v>1235900</v>
      </c>
    </row>
    <row r="87" spans="1:12" x14ac:dyDescent="0.25">
      <c r="A87" s="42" t="s">
        <v>42</v>
      </c>
      <c r="B87" s="43">
        <f>+B75+B81-I81</f>
        <v>0</v>
      </c>
      <c r="C87" s="43">
        <f t="shared" si="59"/>
        <v>0</v>
      </c>
      <c r="D87" s="43">
        <f t="shared" si="59"/>
        <v>0</v>
      </c>
      <c r="E87" s="43"/>
      <c r="F87" s="43">
        <f t="shared" si="53"/>
        <v>0</v>
      </c>
      <c r="G87" s="60">
        <f>+G78-G76</f>
        <v>0</v>
      </c>
      <c r="H87" s="42" t="s">
        <v>42</v>
      </c>
      <c r="I87" s="43">
        <f t="shared" ref="I87:K89" si="60">+I75-I81</f>
        <v>0</v>
      </c>
      <c r="J87" s="43">
        <f t="shared" si="60"/>
        <v>-529</v>
      </c>
      <c r="K87" s="43">
        <f t="shared" si="60"/>
        <v>-529</v>
      </c>
      <c r="L87" s="43">
        <f>SUM(I87:K87)</f>
        <v>-1058</v>
      </c>
    </row>
    <row r="88" spans="1:12" x14ac:dyDescent="0.25">
      <c r="A88" s="42" t="s">
        <v>44</v>
      </c>
      <c r="B88" s="43">
        <f>+B76+B82-I82</f>
        <v>0</v>
      </c>
      <c r="C88" s="43">
        <f t="shared" si="59"/>
        <v>0</v>
      </c>
      <c r="D88" s="43">
        <f t="shared" si="59"/>
        <v>0</v>
      </c>
      <c r="E88" s="43"/>
      <c r="F88" s="43">
        <f t="shared" si="53"/>
        <v>0</v>
      </c>
      <c r="G88" s="60">
        <v>25</v>
      </c>
      <c r="H88" s="42" t="s">
        <v>44</v>
      </c>
      <c r="I88" s="43">
        <f t="shared" si="60"/>
        <v>0</v>
      </c>
      <c r="J88" s="43">
        <f t="shared" si="60"/>
        <v>0</v>
      </c>
      <c r="K88" s="43">
        <f t="shared" si="60"/>
        <v>0</v>
      </c>
      <c r="L88" s="43">
        <f>SUM(I88:K88)</f>
        <v>0</v>
      </c>
    </row>
    <row r="89" spans="1:12" ht="15.75" thickBot="1" x14ac:dyDescent="0.3">
      <c r="A89" s="42" t="s">
        <v>49</v>
      </c>
      <c r="B89" s="43">
        <f>+B77+B83-I83</f>
        <v>0</v>
      </c>
      <c r="C89" s="43">
        <f t="shared" si="59"/>
        <v>0</v>
      </c>
      <c r="D89" s="43">
        <f t="shared" si="59"/>
        <v>0</v>
      </c>
      <c r="E89" s="43"/>
      <c r="F89" s="13">
        <f t="shared" si="53"/>
        <v>0</v>
      </c>
      <c r="G89" s="65">
        <f>+G87*G88</f>
        <v>0</v>
      </c>
      <c r="H89" s="42" t="s">
        <v>49</v>
      </c>
      <c r="I89" s="43">
        <f t="shared" si="60"/>
        <v>0</v>
      </c>
      <c r="J89" s="43">
        <f t="shared" si="60"/>
        <v>0</v>
      </c>
      <c r="K89" s="43">
        <f t="shared" si="60"/>
        <v>0</v>
      </c>
      <c r="L89" s="43">
        <f>SUM(I89:K89)</f>
        <v>0</v>
      </c>
    </row>
    <row r="90" spans="1:12" ht="16.5" thickTop="1" thickBot="1" x14ac:dyDescent="0.3">
      <c r="A90" s="35" t="s">
        <v>6</v>
      </c>
      <c r="B90" s="57">
        <f>SUM(B86:B89)</f>
        <v>0</v>
      </c>
      <c r="C90" s="57">
        <f t="shared" ref="C90:F90" si="61">SUM(C86:C89)</f>
        <v>0</v>
      </c>
      <c r="D90" s="57">
        <f t="shared" si="61"/>
        <v>0</v>
      </c>
      <c r="E90" s="57">
        <f t="shared" si="61"/>
        <v>0</v>
      </c>
      <c r="F90" s="57">
        <f t="shared" si="61"/>
        <v>0</v>
      </c>
      <c r="G90" s="66"/>
      <c r="H90" s="35" t="s">
        <v>6</v>
      </c>
      <c r="I90" s="46">
        <f>SUM(I86:I89)</f>
        <v>78888</v>
      </c>
      <c r="J90" s="46">
        <f t="shared" ref="J90:L90" si="62">SUM(J86:J89)</f>
        <v>577977</v>
      </c>
      <c r="K90" s="46">
        <f t="shared" si="62"/>
        <v>577977</v>
      </c>
      <c r="L90" s="46">
        <f t="shared" si="62"/>
        <v>1234842</v>
      </c>
    </row>
    <row r="91" spans="1:12" ht="15.75" thickTop="1" x14ac:dyDescent="0.25"/>
    <row r="98" spans="6:6" x14ac:dyDescent="0.25">
      <c r="F98" s="24"/>
    </row>
  </sheetData>
  <mergeCells count="37">
    <mergeCell ref="A1:L1"/>
    <mergeCell ref="B3:E3"/>
    <mergeCell ref="F3:F4"/>
    <mergeCell ref="G3:J3"/>
    <mergeCell ref="K3:K4"/>
    <mergeCell ref="L3:L4"/>
    <mergeCell ref="H60:L60"/>
    <mergeCell ref="B21:E21"/>
    <mergeCell ref="F21:F22"/>
    <mergeCell ref="G21:J21"/>
    <mergeCell ref="K21:K22"/>
    <mergeCell ref="L21:L22"/>
    <mergeCell ref="B39:E39"/>
    <mergeCell ref="F39:F40"/>
    <mergeCell ref="G39:J39"/>
    <mergeCell ref="K39:K40"/>
    <mergeCell ref="L39:L40"/>
    <mergeCell ref="B51:E51"/>
    <mergeCell ref="F51:F52"/>
    <mergeCell ref="G51:J51"/>
    <mergeCell ref="K51:K52"/>
    <mergeCell ref="L51:L52"/>
    <mergeCell ref="A85:F85"/>
    <mergeCell ref="H85:L85"/>
    <mergeCell ref="M61:M62"/>
    <mergeCell ref="N61:N62"/>
    <mergeCell ref="A64:G64"/>
    <mergeCell ref="A65:A66"/>
    <mergeCell ref="B65:B66"/>
    <mergeCell ref="C65:E65"/>
    <mergeCell ref="F65:F66"/>
    <mergeCell ref="G65:G66"/>
    <mergeCell ref="H67:L67"/>
    <mergeCell ref="A72:F72"/>
    <mergeCell ref="H73:L73"/>
    <mergeCell ref="A79:F79"/>
    <mergeCell ref="H79:L79"/>
  </mergeCells>
  <conditionalFormatting sqref="A90:B90 A89">
    <cfRule type="cellIs" dxfId="9" priority="1" operator="equal">
      <formula>"SUCCESS"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opLeftCell="F64" workbookViewId="0">
      <selection activeCell="L64" sqref="L1:L1048576"/>
    </sheetView>
  </sheetViews>
  <sheetFormatPr defaultRowHeight="15" x14ac:dyDescent="0.25"/>
  <cols>
    <col min="1" max="1" width="29.85546875" customWidth="1"/>
    <col min="2" max="2" width="14.85546875" customWidth="1"/>
    <col min="3" max="3" width="12.140625" customWidth="1"/>
    <col min="4" max="4" width="13.140625" customWidth="1"/>
    <col min="5" max="5" width="14" customWidth="1"/>
    <col min="6" max="6" width="14.28515625" customWidth="1"/>
    <col min="7" max="7" width="12.42578125" customWidth="1"/>
    <col min="8" max="8" width="12" customWidth="1"/>
    <col min="9" max="9" width="13.85546875" customWidth="1"/>
    <col min="10" max="11" width="14.28515625" customWidth="1"/>
    <col min="12" max="12" width="14.28515625" bestFit="1" customWidth="1"/>
    <col min="14" max="14" width="10.7109375" bestFit="1" customWidth="1"/>
  </cols>
  <sheetData>
    <row r="1" spans="1:12" ht="35.25" thickTop="1" thickBot="1" x14ac:dyDescent="0.3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9"/>
    </row>
    <row r="2" spans="1:12" s="7" customFormat="1" ht="16.5" thickTop="1" thickBot="1" x14ac:dyDescent="0.3">
      <c r="A2" s="1" t="s">
        <v>1</v>
      </c>
      <c r="B2" s="1"/>
      <c r="C2" s="1"/>
      <c r="D2" s="2" t="s">
        <v>70</v>
      </c>
      <c r="E2" s="1"/>
      <c r="F2" s="3"/>
      <c r="G2" s="3"/>
      <c r="H2" s="4" t="s">
        <v>2</v>
      </c>
      <c r="I2" s="5" t="s">
        <v>69</v>
      </c>
      <c r="J2" s="6" t="s">
        <v>3</v>
      </c>
      <c r="K2" s="5">
        <v>2018</v>
      </c>
      <c r="L2" s="3"/>
    </row>
    <row r="3" spans="1:12" ht="16.5" thickTop="1" thickBot="1" x14ac:dyDescent="0.3">
      <c r="A3" s="8" t="s">
        <v>4</v>
      </c>
      <c r="B3" s="94" t="s">
        <v>5</v>
      </c>
      <c r="C3" s="94"/>
      <c r="D3" s="94"/>
      <c r="E3" s="94"/>
      <c r="F3" s="95" t="s">
        <v>6</v>
      </c>
      <c r="G3" s="94" t="s">
        <v>7</v>
      </c>
      <c r="H3" s="94"/>
      <c r="I3" s="94"/>
      <c r="J3" s="94"/>
      <c r="K3" s="95" t="s">
        <v>6</v>
      </c>
      <c r="L3" s="95" t="s">
        <v>6</v>
      </c>
    </row>
    <row r="4" spans="1:12" ht="16.5" thickTop="1" thickBot="1" x14ac:dyDescent="0.3">
      <c r="A4" s="9" t="s">
        <v>8</v>
      </c>
      <c r="B4" s="9">
        <v>5</v>
      </c>
      <c r="C4" s="9">
        <v>12</v>
      </c>
      <c r="D4" s="9">
        <v>18</v>
      </c>
      <c r="E4" s="10">
        <v>28</v>
      </c>
      <c r="F4" s="96"/>
      <c r="G4" s="9">
        <v>5</v>
      </c>
      <c r="H4" s="9">
        <v>12</v>
      </c>
      <c r="I4" s="9">
        <v>18</v>
      </c>
      <c r="J4" s="10">
        <v>28</v>
      </c>
      <c r="K4" s="96"/>
      <c r="L4" s="96"/>
    </row>
    <row r="5" spans="1:12" ht="15.75" thickTop="1" x14ac:dyDescent="0.25">
      <c r="A5" s="11" t="s">
        <v>9</v>
      </c>
      <c r="B5" s="70">
        <v>0</v>
      </c>
      <c r="C5" s="13">
        <v>0</v>
      </c>
      <c r="D5" s="13">
        <v>0</v>
      </c>
      <c r="E5" s="13">
        <v>0</v>
      </c>
      <c r="F5" s="28">
        <f>SUM(B5:E5)</f>
        <v>0</v>
      </c>
      <c r="G5" s="70">
        <v>0</v>
      </c>
      <c r="H5" s="13">
        <v>0</v>
      </c>
      <c r="I5" s="13">
        <v>49300</v>
      </c>
      <c r="J5" s="13">
        <v>5531</v>
      </c>
      <c r="K5" s="14">
        <f>SUM(G5:J5)</f>
        <v>54831</v>
      </c>
      <c r="L5" s="14" t="e">
        <f>+K5+F5+#REF!</f>
        <v>#REF!</v>
      </c>
    </row>
    <row r="6" spans="1:12" x14ac:dyDescent="0.25">
      <c r="A6" s="11" t="s">
        <v>10</v>
      </c>
      <c r="B6" s="12"/>
      <c r="C6" s="12"/>
      <c r="D6" s="12"/>
      <c r="E6" s="12"/>
      <c r="F6" s="28"/>
      <c r="G6" s="12"/>
      <c r="H6" s="12"/>
      <c r="I6" s="12"/>
      <c r="J6" s="12"/>
      <c r="K6" s="14">
        <f t="shared" ref="K6:K10" si="0">SUM(G6:J6)</f>
        <v>0</v>
      </c>
      <c r="L6" s="14" t="e">
        <f>+K6+F6+#REF!</f>
        <v>#REF!</v>
      </c>
    </row>
    <row r="7" spans="1:12" x14ac:dyDescent="0.25">
      <c r="A7" s="11" t="s">
        <v>11</v>
      </c>
      <c r="B7" s="12"/>
      <c r="C7" s="12"/>
      <c r="D7" s="12"/>
      <c r="E7" s="12"/>
      <c r="F7" s="28"/>
      <c r="G7" s="12"/>
      <c r="H7" s="12"/>
      <c r="I7" s="12"/>
      <c r="J7" s="12"/>
      <c r="K7" s="14">
        <f t="shared" si="0"/>
        <v>0</v>
      </c>
      <c r="L7" s="14" t="e">
        <f>+K7+F7+#REF!</f>
        <v>#REF!</v>
      </c>
    </row>
    <row r="8" spans="1:12" ht="15.75" thickBot="1" x14ac:dyDescent="0.3">
      <c r="A8" s="11" t="s">
        <v>12</v>
      </c>
      <c r="B8" s="12"/>
      <c r="C8" s="12"/>
      <c r="D8" s="12"/>
      <c r="E8" s="12"/>
      <c r="F8" s="28"/>
      <c r="G8" s="12"/>
      <c r="H8" s="12"/>
      <c r="I8" s="12"/>
      <c r="J8" s="12"/>
      <c r="K8" s="14">
        <f t="shared" si="0"/>
        <v>0</v>
      </c>
      <c r="L8" s="14" t="e">
        <f>+K8+F8+#REF!</f>
        <v>#REF!</v>
      </c>
    </row>
    <row r="9" spans="1:12" ht="17.25" thickTop="1" thickBot="1" x14ac:dyDescent="0.3">
      <c r="A9" s="15" t="s">
        <v>13</v>
      </c>
      <c r="B9" s="16">
        <f>SUM(B5:B8)</f>
        <v>0</v>
      </c>
      <c r="C9" s="17">
        <f t="shared" ref="C9:L9" si="1">SUM(C5:C8)</f>
        <v>0</v>
      </c>
      <c r="D9" s="17">
        <f t="shared" si="1"/>
        <v>0</v>
      </c>
      <c r="E9" s="17">
        <f t="shared" si="1"/>
        <v>0</v>
      </c>
      <c r="F9" s="17">
        <f t="shared" si="1"/>
        <v>0</v>
      </c>
      <c r="G9" s="17">
        <f t="shared" si="1"/>
        <v>0</v>
      </c>
      <c r="H9" s="17">
        <f t="shared" si="1"/>
        <v>0</v>
      </c>
      <c r="I9" s="17">
        <f t="shared" si="1"/>
        <v>49300</v>
      </c>
      <c r="J9" s="17">
        <f t="shared" si="1"/>
        <v>5531</v>
      </c>
      <c r="K9" s="17">
        <f t="shared" si="1"/>
        <v>54831</v>
      </c>
      <c r="L9" s="17" t="e">
        <f t="shared" si="1"/>
        <v>#REF!</v>
      </c>
    </row>
    <row r="10" spans="1:12" ht="17.25" thickTop="1" thickBot="1" x14ac:dyDescent="0.3">
      <c r="A10" s="18" t="s">
        <v>14</v>
      </c>
      <c r="B10" s="14">
        <f>+B9/100*B4</f>
        <v>0</v>
      </c>
      <c r="C10" s="14">
        <f t="shared" ref="C10:J10" si="2">+C9/100*C4</f>
        <v>0</v>
      </c>
      <c r="D10" s="14">
        <f t="shared" si="2"/>
        <v>0</v>
      </c>
      <c r="E10" s="14">
        <f t="shared" si="2"/>
        <v>0</v>
      </c>
      <c r="F10" s="19">
        <f>SUM(B10:E10)</f>
        <v>0</v>
      </c>
      <c r="G10" s="14">
        <f t="shared" si="2"/>
        <v>0</v>
      </c>
      <c r="H10" s="14">
        <f t="shared" si="2"/>
        <v>0</v>
      </c>
      <c r="I10" s="14">
        <f t="shared" si="2"/>
        <v>8874</v>
      </c>
      <c r="J10" s="14">
        <f t="shared" si="2"/>
        <v>1548.68</v>
      </c>
      <c r="K10" s="14">
        <f t="shared" si="0"/>
        <v>10422.68</v>
      </c>
      <c r="L10" s="14">
        <f>+K10+F10</f>
        <v>10422.68</v>
      </c>
    </row>
    <row r="11" spans="1:12" ht="16.5" thickTop="1" thickBot="1" x14ac:dyDescent="0.3">
      <c r="A11" s="15" t="s">
        <v>15</v>
      </c>
      <c r="B11" s="20">
        <f>+B10+B9</f>
        <v>0</v>
      </c>
      <c r="C11" s="20">
        <f t="shared" ref="C11:L11" si="3">+C10+C9</f>
        <v>0</v>
      </c>
      <c r="D11" s="20">
        <f t="shared" si="3"/>
        <v>0</v>
      </c>
      <c r="E11" s="20">
        <f t="shared" si="3"/>
        <v>0</v>
      </c>
      <c r="F11" s="20">
        <f t="shared" si="3"/>
        <v>0</v>
      </c>
      <c r="G11" s="20">
        <f t="shared" si="3"/>
        <v>0</v>
      </c>
      <c r="H11" s="20">
        <f t="shared" si="3"/>
        <v>0</v>
      </c>
      <c r="I11" s="20">
        <f t="shared" si="3"/>
        <v>58174</v>
      </c>
      <c r="J11" s="20">
        <f t="shared" si="3"/>
        <v>7079.68</v>
      </c>
      <c r="K11" s="20">
        <f t="shared" si="3"/>
        <v>65253.68</v>
      </c>
      <c r="L11" s="20" t="e">
        <f t="shared" si="3"/>
        <v>#REF!</v>
      </c>
    </row>
    <row r="12" spans="1:12" ht="16.5" thickTop="1" x14ac:dyDescent="0.25">
      <c r="A12" s="11" t="s">
        <v>16</v>
      </c>
      <c r="B12" s="12">
        <v>0</v>
      </c>
      <c r="C12" s="12">
        <v>0</v>
      </c>
      <c r="D12" s="13">
        <v>0</v>
      </c>
      <c r="E12" s="13"/>
      <c r="F12" s="67">
        <f t="shared" ref="F12:F17" si="4">SUM(B12:E12)</f>
        <v>0</v>
      </c>
      <c r="G12" s="12">
        <v>0</v>
      </c>
      <c r="H12" s="12">
        <v>0</v>
      </c>
      <c r="I12" s="13">
        <v>0</v>
      </c>
      <c r="J12" s="13">
        <v>0</v>
      </c>
      <c r="K12" s="14">
        <f>SUM(G12:J12)</f>
        <v>0</v>
      </c>
      <c r="L12" s="14">
        <f t="shared" ref="L12:L20" si="5">+K12+F12</f>
        <v>0</v>
      </c>
    </row>
    <row r="13" spans="1:12" ht="16.5" thickBot="1" x14ac:dyDescent="0.3">
      <c r="A13" s="18" t="s">
        <v>14</v>
      </c>
      <c r="B13" s="14">
        <f>+B12/100*B4</f>
        <v>0</v>
      </c>
      <c r="C13" s="14">
        <f>+C12/100*C4</f>
        <v>0</v>
      </c>
      <c r="D13" s="14">
        <f>+D12/100*D4</f>
        <v>0</v>
      </c>
      <c r="E13" s="14">
        <f>+E12/100*E4</f>
        <v>0</v>
      </c>
      <c r="F13" s="67">
        <f t="shared" si="4"/>
        <v>0</v>
      </c>
      <c r="G13" s="14">
        <f>+G12/100*G4</f>
        <v>0</v>
      </c>
      <c r="H13" s="14">
        <f>+H12/100*H4</f>
        <v>0</v>
      </c>
      <c r="I13" s="14">
        <f>+I12/100*I4</f>
        <v>0</v>
      </c>
      <c r="J13" s="14">
        <f>+J12/100*J4</f>
        <v>0</v>
      </c>
      <c r="K13" s="14">
        <f>SUM(G13:J13)</f>
        <v>0</v>
      </c>
      <c r="L13" s="14">
        <f t="shared" si="5"/>
        <v>0</v>
      </c>
    </row>
    <row r="14" spans="1:12" ht="17.25" thickTop="1" thickBot="1" x14ac:dyDescent="0.3">
      <c r="A14" s="21" t="s">
        <v>15</v>
      </c>
      <c r="B14" s="17">
        <f>SUM(B12:B13)</f>
        <v>0</v>
      </c>
      <c r="C14" s="17">
        <f t="shared" ref="C14:K14" si="6">SUM(C12:C13)</f>
        <v>0</v>
      </c>
      <c r="D14" s="17">
        <f t="shared" si="6"/>
        <v>0</v>
      </c>
      <c r="E14" s="17">
        <f t="shared" si="6"/>
        <v>0</v>
      </c>
      <c r="F14" s="68">
        <f t="shared" si="4"/>
        <v>0</v>
      </c>
      <c r="G14" s="17">
        <f t="shared" si="6"/>
        <v>0</v>
      </c>
      <c r="H14" s="17">
        <f t="shared" si="6"/>
        <v>0</v>
      </c>
      <c r="I14" s="17">
        <f t="shared" si="6"/>
        <v>0</v>
      </c>
      <c r="J14" s="17">
        <f t="shared" si="6"/>
        <v>0</v>
      </c>
      <c r="K14" s="17">
        <f t="shared" si="6"/>
        <v>0</v>
      </c>
      <c r="L14" s="16">
        <f t="shared" si="5"/>
        <v>0</v>
      </c>
    </row>
    <row r="15" spans="1:12" ht="17.25" thickTop="1" thickBot="1" x14ac:dyDescent="0.3">
      <c r="A15" s="11" t="s">
        <v>17</v>
      </c>
      <c r="B15" s="12">
        <v>0</v>
      </c>
      <c r="C15" s="12">
        <v>0</v>
      </c>
      <c r="D15" s="69">
        <v>0</v>
      </c>
      <c r="E15" s="69">
        <v>0</v>
      </c>
      <c r="F15" s="67">
        <f t="shared" si="4"/>
        <v>0</v>
      </c>
      <c r="G15" s="12">
        <v>0</v>
      </c>
      <c r="H15" s="12">
        <v>0</v>
      </c>
      <c r="I15" s="13">
        <v>0</v>
      </c>
      <c r="J15" s="69">
        <v>0</v>
      </c>
      <c r="K15" s="14">
        <f>SUM(G15:J15)</f>
        <v>0</v>
      </c>
      <c r="L15" s="14">
        <f t="shared" si="5"/>
        <v>0</v>
      </c>
    </row>
    <row r="16" spans="1:12" ht="17.25" thickTop="1" thickBot="1" x14ac:dyDescent="0.3">
      <c r="A16" s="18" t="s">
        <v>14</v>
      </c>
      <c r="B16" s="14">
        <f>+B15/100*B4</f>
        <v>0</v>
      </c>
      <c r="C16" s="14">
        <f t="shared" ref="C16:E16" si="7">+C15/100*C4</f>
        <v>0</v>
      </c>
      <c r="D16" s="14">
        <f t="shared" si="7"/>
        <v>0</v>
      </c>
      <c r="E16" s="75">
        <f t="shared" si="7"/>
        <v>0</v>
      </c>
      <c r="F16" s="67">
        <f t="shared" si="4"/>
        <v>0</v>
      </c>
      <c r="G16" s="14">
        <f>+G15/100*G4</f>
        <v>0</v>
      </c>
      <c r="H16" s="14">
        <f>+H15/100*H4</f>
        <v>0</v>
      </c>
      <c r="I16" s="14">
        <f>+I15/100*I4</f>
        <v>0</v>
      </c>
      <c r="J16" s="14">
        <f>+J15/100*J4</f>
        <v>0</v>
      </c>
      <c r="K16" s="14">
        <f>SUM(G16:J16)</f>
        <v>0</v>
      </c>
      <c r="L16" s="14">
        <f t="shared" si="5"/>
        <v>0</v>
      </c>
    </row>
    <row r="17" spans="1:14" ht="17.25" thickTop="1" thickBot="1" x14ac:dyDescent="0.3">
      <c r="A17" s="21" t="s">
        <v>15</v>
      </c>
      <c r="B17" s="17">
        <f>SUM(B15:B16)</f>
        <v>0</v>
      </c>
      <c r="C17" s="17">
        <f t="shared" ref="C17:K17" si="8">SUM(C15:C16)</f>
        <v>0</v>
      </c>
      <c r="D17" s="17">
        <f t="shared" si="8"/>
        <v>0</v>
      </c>
      <c r="E17" s="17">
        <f t="shared" si="8"/>
        <v>0</v>
      </c>
      <c r="F17" s="68">
        <f t="shared" si="4"/>
        <v>0</v>
      </c>
      <c r="G17" s="17">
        <f t="shared" si="8"/>
        <v>0</v>
      </c>
      <c r="H17" s="17">
        <f t="shared" si="8"/>
        <v>0</v>
      </c>
      <c r="I17" s="17">
        <f t="shared" si="8"/>
        <v>0</v>
      </c>
      <c r="J17" s="17">
        <f t="shared" si="8"/>
        <v>0</v>
      </c>
      <c r="K17" s="17">
        <f t="shared" si="8"/>
        <v>0</v>
      </c>
      <c r="L17" s="16">
        <f t="shared" si="5"/>
        <v>0</v>
      </c>
    </row>
    <row r="18" spans="1:14" ht="16.5" thickTop="1" thickBot="1" x14ac:dyDescent="0.3">
      <c r="A18" s="15" t="s">
        <v>13</v>
      </c>
      <c r="B18" s="20">
        <f>+B9+B12-B15</f>
        <v>0</v>
      </c>
      <c r="C18" s="20">
        <f t="shared" ref="C18:J19" si="9">+C9+C12-C15</f>
        <v>0</v>
      </c>
      <c r="D18" s="20">
        <f t="shared" si="9"/>
        <v>0</v>
      </c>
      <c r="E18" s="20">
        <f t="shared" si="9"/>
        <v>0</v>
      </c>
      <c r="F18" s="20">
        <f>SUM(B18:E18)</f>
        <v>0</v>
      </c>
      <c r="G18" s="20">
        <f t="shared" si="9"/>
        <v>0</v>
      </c>
      <c r="H18" s="20">
        <f t="shared" si="9"/>
        <v>0</v>
      </c>
      <c r="I18" s="20">
        <f t="shared" si="9"/>
        <v>49300</v>
      </c>
      <c r="J18" s="20">
        <f t="shared" si="9"/>
        <v>5531</v>
      </c>
      <c r="K18" s="20">
        <f>SUM(G18:J18)</f>
        <v>54831</v>
      </c>
      <c r="L18" s="20">
        <f t="shared" si="5"/>
        <v>54831</v>
      </c>
    </row>
    <row r="19" spans="1:14" ht="16.5" thickTop="1" thickBot="1" x14ac:dyDescent="0.3">
      <c r="A19" s="15" t="s">
        <v>18</v>
      </c>
      <c r="B19" s="20">
        <f>+B10+B13-B16</f>
        <v>0</v>
      </c>
      <c r="C19" s="20">
        <f t="shared" si="9"/>
        <v>0</v>
      </c>
      <c r="D19" s="20">
        <f t="shared" si="9"/>
        <v>0</v>
      </c>
      <c r="E19" s="20">
        <f t="shared" si="9"/>
        <v>0</v>
      </c>
      <c r="F19" s="20">
        <f t="shared" ref="F19:F20" si="10">SUM(B19:E19)</f>
        <v>0</v>
      </c>
      <c r="G19" s="20">
        <f t="shared" si="9"/>
        <v>0</v>
      </c>
      <c r="H19" s="20">
        <f t="shared" si="9"/>
        <v>0</v>
      </c>
      <c r="I19" s="20">
        <f t="shared" si="9"/>
        <v>8874</v>
      </c>
      <c r="J19" s="20">
        <f t="shared" si="9"/>
        <v>1548.68</v>
      </c>
      <c r="K19" s="20">
        <f t="shared" ref="K19:K20" si="11">SUM(G19:J19)</f>
        <v>10422.68</v>
      </c>
      <c r="L19" s="20">
        <f t="shared" si="5"/>
        <v>10422.68</v>
      </c>
    </row>
    <row r="20" spans="1:14" ht="16.5" thickTop="1" thickBot="1" x14ac:dyDescent="0.3">
      <c r="A20" s="15" t="s">
        <v>6</v>
      </c>
      <c r="B20" s="20">
        <f>+B19+B18</f>
        <v>0</v>
      </c>
      <c r="C20" s="20">
        <f t="shared" ref="C20:J20" si="12">+C19+C18</f>
        <v>0</v>
      </c>
      <c r="D20" s="20">
        <f t="shared" si="12"/>
        <v>0</v>
      </c>
      <c r="E20" s="20">
        <f t="shared" si="12"/>
        <v>0</v>
      </c>
      <c r="F20" s="20">
        <f t="shared" si="10"/>
        <v>0</v>
      </c>
      <c r="G20" s="20">
        <f t="shared" si="12"/>
        <v>0</v>
      </c>
      <c r="H20" s="20">
        <f t="shared" si="12"/>
        <v>0</v>
      </c>
      <c r="I20" s="20">
        <f t="shared" si="12"/>
        <v>58174</v>
      </c>
      <c r="J20" s="20">
        <f t="shared" si="12"/>
        <v>7079.68</v>
      </c>
      <c r="K20" s="20">
        <f t="shared" si="11"/>
        <v>65253.68</v>
      </c>
      <c r="L20" s="20">
        <f t="shared" si="5"/>
        <v>65253.68</v>
      </c>
    </row>
    <row r="21" spans="1:14" ht="16.5" customHeight="1" thickTop="1" thickBot="1" x14ac:dyDescent="0.3">
      <c r="A21" s="8" t="s">
        <v>4</v>
      </c>
      <c r="B21" s="94" t="s">
        <v>5</v>
      </c>
      <c r="C21" s="94"/>
      <c r="D21" s="94"/>
      <c r="E21" s="94"/>
      <c r="F21" s="95" t="s">
        <v>6</v>
      </c>
      <c r="G21" s="94" t="s">
        <v>7</v>
      </c>
      <c r="H21" s="94"/>
      <c r="I21" s="94"/>
      <c r="J21" s="94"/>
      <c r="K21" s="95" t="s">
        <v>6</v>
      </c>
      <c r="L21" s="95" t="s">
        <v>6</v>
      </c>
    </row>
    <row r="22" spans="1:14" ht="16.5" thickTop="1" thickBot="1" x14ac:dyDescent="0.3">
      <c r="A22" s="9" t="s">
        <v>8</v>
      </c>
      <c r="B22" s="9">
        <v>5</v>
      </c>
      <c r="C22" s="9">
        <v>12</v>
      </c>
      <c r="D22" s="9">
        <v>18</v>
      </c>
      <c r="E22" s="10">
        <v>28</v>
      </c>
      <c r="F22" s="96"/>
      <c r="G22" s="9">
        <v>5</v>
      </c>
      <c r="H22" s="9">
        <v>12</v>
      </c>
      <c r="I22" s="9">
        <v>18</v>
      </c>
      <c r="J22" s="10">
        <v>28</v>
      </c>
      <c r="K22" s="96"/>
      <c r="L22" s="96"/>
    </row>
    <row r="23" spans="1:14" ht="15.75" thickTop="1" x14ac:dyDescent="0.25">
      <c r="A23" s="11" t="s">
        <v>19</v>
      </c>
      <c r="B23" s="70"/>
      <c r="C23" s="13">
        <v>1382</v>
      </c>
      <c r="D23" s="13">
        <v>294</v>
      </c>
      <c r="E23" s="13">
        <v>0</v>
      </c>
      <c r="F23" s="14">
        <f>SUM(B23:E23)</f>
        <v>1676</v>
      </c>
      <c r="G23" s="70"/>
      <c r="H23" s="13"/>
      <c r="I23" s="13">
        <v>33472</v>
      </c>
      <c r="J23" s="13">
        <v>7421</v>
      </c>
      <c r="K23" s="14">
        <f>SUM(G23:J23)</f>
        <v>40893</v>
      </c>
      <c r="L23" s="14" t="e">
        <f>+K23+F23+#REF!</f>
        <v>#REF!</v>
      </c>
    </row>
    <row r="24" spans="1:14" x14ac:dyDescent="0.25">
      <c r="A24" s="11" t="s">
        <v>10</v>
      </c>
      <c r="B24" s="12"/>
      <c r="C24" s="13"/>
      <c r="D24" s="12"/>
      <c r="E24" s="12"/>
      <c r="F24" s="14">
        <f t="shared" ref="F24:F28" si="13">SUM(B24:E24)</f>
        <v>0</v>
      </c>
      <c r="G24" s="12"/>
      <c r="H24" s="13"/>
      <c r="I24" s="13">
        <v>326694</v>
      </c>
      <c r="J24" s="12">
        <v>257422</v>
      </c>
      <c r="K24" s="14">
        <f t="shared" ref="K24:K28" si="14">SUM(G24:J24)</f>
        <v>584116</v>
      </c>
      <c r="L24" s="14" t="e">
        <f>+K24+F24+#REF!</f>
        <v>#REF!</v>
      </c>
    </row>
    <row r="25" spans="1:14" x14ac:dyDescent="0.25">
      <c r="A25" s="11" t="s">
        <v>20</v>
      </c>
      <c r="B25" s="12"/>
      <c r="C25" s="12"/>
      <c r="D25" s="13"/>
      <c r="E25" s="12"/>
      <c r="F25" s="14">
        <f t="shared" si="13"/>
        <v>0</v>
      </c>
      <c r="G25" s="12"/>
      <c r="H25" s="12"/>
      <c r="I25" s="12"/>
      <c r="J25" s="12"/>
      <c r="K25" s="14">
        <f t="shared" si="14"/>
        <v>0</v>
      </c>
      <c r="L25" s="14" t="e">
        <f>+K25+F25+#REF!</f>
        <v>#REF!</v>
      </c>
    </row>
    <row r="26" spans="1:14" x14ac:dyDescent="0.25">
      <c r="A26" s="11" t="s">
        <v>21</v>
      </c>
      <c r="B26" s="12"/>
      <c r="C26" s="12"/>
      <c r="D26" s="12"/>
      <c r="E26" s="12"/>
      <c r="F26" s="14">
        <f t="shared" si="13"/>
        <v>0</v>
      </c>
      <c r="G26" s="12"/>
      <c r="H26" s="12"/>
      <c r="I26" s="12"/>
      <c r="J26" s="12"/>
      <c r="K26" s="14">
        <f t="shared" si="14"/>
        <v>0</v>
      </c>
      <c r="L26" s="14" t="e">
        <f>+K26+F26+#REF!</f>
        <v>#REF!</v>
      </c>
    </row>
    <row r="27" spans="1:14" x14ac:dyDescent="0.25">
      <c r="A27" s="11" t="s">
        <v>11</v>
      </c>
      <c r="B27" s="12"/>
      <c r="C27" s="12"/>
      <c r="D27" s="12"/>
      <c r="E27" s="12"/>
      <c r="F27" s="14">
        <f t="shared" si="13"/>
        <v>0</v>
      </c>
      <c r="G27" s="12"/>
      <c r="H27" s="12"/>
      <c r="I27" s="12"/>
      <c r="J27" s="12"/>
      <c r="K27" s="14">
        <f t="shared" si="14"/>
        <v>0</v>
      </c>
      <c r="L27" s="14" t="e">
        <f>+K27+F27+#REF!</f>
        <v>#REF!</v>
      </c>
      <c r="M27" s="25" t="s">
        <v>74</v>
      </c>
    </row>
    <row r="28" spans="1:14" ht="15.75" thickBot="1" x14ac:dyDescent="0.3">
      <c r="A28" s="11" t="s">
        <v>12</v>
      </c>
      <c r="B28" s="12"/>
      <c r="C28" s="12"/>
      <c r="D28" s="12"/>
      <c r="E28" s="12"/>
      <c r="F28" s="14">
        <f t="shared" si="13"/>
        <v>0</v>
      </c>
      <c r="G28" s="12"/>
      <c r="H28" s="12"/>
      <c r="I28" s="12"/>
      <c r="J28" s="12"/>
      <c r="K28" s="14">
        <f t="shared" si="14"/>
        <v>0</v>
      </c>
      <c r="L28" s="14" t="e">
        <f>+K28+F28+#REF!</f>
        <v>#REF!</v>
      </c>
      <c r="M28" s="77"/>
      <c r="N28" s="76"/>
    </row>
    <row r="29" spans="1:14" ht="16.5" thickTop="1" thickBot="1" x14ac:dyDescent="0.3">
      <c r="A29" s="15" t="s">
        <v>22</v>
      </c>
      <c r="B29" s="22">
        <f>SUM(B23:B28)</f>
        <v>0</v>
      </c>
      <c r="C29" s="22">
        <f t="shared" ref="C29:L29" si="15">SUM(C23:C28)</f>
        <v>1382</v>
      </c>
      <c r="D29" s="22">
        <f t="shared" si="15"/>
        <v>294</v>
      </c>
      <c r="E29" s="22">
        <f t="shared" si="15"/>
        <v>0</v>
      </c>
      <c r="F29" s="22">
        <f t="shared" si="15"/>
        <v>1676</v>
      </c>
      <c r="G29" s="22">
        <f t="shared" si="15"/>
        <v>0</v>
      </c>
      <c r="H29" s="22">
        <f t="shared" si="15"/>
        <v>0</v>
      </c>
      <c r="I29" s="22">
        <f t="shared" si="15"/>
        <v>360166</v>
      </c>
      <c r="J29" s="22">
        <f t="shared" si="15"/>
        <v>264843</v>
      </c>
      <c r="K29" s="22">
        <f t="shared" si="15"/>
        <v>625009</v>
      </c>
      <c r="L29" s="22" t="e">
        <f t="shared" si="15"/>
        <v>#REF!</v>
      </c>
      <c r="M29" s="78"/>
    </row>
    <row r="30" spans="1:14" ht="16.5" thickTop="1" thickBot="1" x14ac:dyDescent="0.3">
      <c r="A30" s="18" t="s">
        <v>14</v>
      </c>
      <c r="B30" s="14">
        <f>+B29/100*B22</f>
        <v>0</v>
      </c>
      <c r="C30" s="14">
        <f t="shared" ref="C30:J30" si="16">+C29/100*C22</f>
        <v>165.84</v>
      </c>
      <c r="D30" s="14">
        <f t="shared" si="16"/>
        <v>52.92</v>
      </c>
      <c r="E30" s="14">
        <f t="shared" si="16"/>
        <v>0</v>
      </c>
      <c r="F30" s="14">
        <f>SUM(B30:E30)</f>
        <v>218.76</v>
      </c>
      <c r="G30" s="14">
        <f t="shared" si="16"/>
        <v>0</v>
      </c>
      <c r="H30" s="14">
        <f t="shared" si="16"/>
        <v>0</v>
      </c>
      <c r="I30" s="14">
        <f t="shared" si="16"/>
        <v>64829.88</v>
      </c>
      <c r="J30" s="14">
        <f t="shared" si="16"/>
        <v>74156.039999999994</v>
      </c>
      <c r="K30" s="14">
        <f>SUM(G30:J30)</f>
        <v>138985.91999999998</v>
      </c>
      <c r="L30" s="14">
        <f>+K30+F30</f>
        <v>139204.68</v>
      </c>
    </row>
    <row r="31" spans="1:14" ht="16.5" thickTop="1" thickBot="1" x14ac:dyDescent="0.3">
      <c r="A31" s="15" t="s">
        <v>23</v>
      </c>
      <c r="B31" s="23">
        <f>+B30+B29</f>
        <v>0</v>
      </c>
      <c r="C31" s="23">
        <f t="shared" ref="C31:K31" si="17">+C30+C29</f>
        <v>1547.84</v>
      </c>
      <c r="D31" s="23">
        <f t="shared" si="17"/>
        <v>346.92</v>
      </c>
      <c r="E31" s="23">
        <f t="shared" si="17"/>
        <v>0</v>
      </c>
      <c r="F31" s="23">
        <f t="shared" si="17"/>
        <v>1894.76</v>
      </c>
      <c r="G31" s="23">
        <f t="shared" si="17"/>
        <v>0</v>
      </c>
      <c r="H31" s="23">
        <f t="shared" si="17"/>
        <v>0</v>
      </c>
      <c r="I31" s="23">
        <f t="shared" si="17"/>
        <v>424995.88</v>
      </c>
      <c r="J31" s="23">
        <f t="shared" si="17"/>
        <v>338999.03999999998</v>
      </c>
      <c r="K31" s="23">
        <f t="shared" si="17"/>
        <v>763994.91999999993</v>
      </c>
      <c r="L31" s="23" t="e">
        <f>+K31+F31+#REF!</f>
        <v>#REF!</v>
      </c>
      <c r="N31" s="24"/>
    </row>
    <row r="32" spans="1:14" ht="15.75" thickTop="1" x14ac:dyDescent="0.25">
      <c r="A32" s="11" t="s">
        <v>16</v>
      </c>
      <c r="B32" s="12">
        <v>0</v>
      </c>
      <c r="C32" s="12">
        <v>0</v>
      </c>
      <c r="D32" s="13">
        <v>0</v>
      </c>
      <c r="E32" s="12">
        <v>0</v>
      </c>
      <c r="F32" s="12">
        <f>SUM(B32:E32)</f>
        <v>0</v>
      </c>
      <c r="G32" s="12">
        <v>0</v>
      </c>
      <c r="H32" s="12">
        <v>0</v>
      </c>
      <c r="I32" s="13">
        <v>0</v>
      </c>
      <c r="J32" s="13">
        <v>0</v>
      </c>
      <c r="K32" s="14">
        <f>SUM(G32:J32)</f>
        <v>0</v>
      </c>
      <c r="L32" s="14">
        <f>+K32+F32</f>
        <v>0</v>
      </c>
    </row>
    <row r="33" spans="1:14" ht="15.75" thickBot="1" x14ac:dyDescent="0.3">
      <c r="A33" s="18" t="s">
        <v>14</v>
      </c>
      <c r="B33" s="14"/>
      <c r="C33" s="14"/>
      <c r="D33" s="25"/>
      <c r="E33" s="14"/>
      <c r="F33" s="14"/>
      <c r="G33" s="14"/>
      <c r="H33" s="14"/>
      <c r="I33" s="25"/>
      <c r="J33" s="25"/>
      <c r="K33" s="14"/>
      <c r="L33" s="14"/>
      <c r="N33" s="24"/>
    </row>
    <row r="34" spans="1:14" ht="16.5" thickTop="1" thickBot="1" x14ac:dyDescent="0.3">
      <c r="A34" s="15" t="s">
        <v>22</v>
      </c>
      <c r="B34" s="16">
        <f>+B32+B33</f>
        <v>0</v>
      </c>
      <c r="C34" s="16">
        <f t="shared" ref="C34:L34" si="18">+C32+C33</f>
        <v>0</v>
      </c>
      <c r="D34" s="16">
        <f t="shared" si="18"/>
        <v>0</v>
      </c>
      <c r="E34" s="16">
        <f t="shared" si="18"/>
        <v>0</v>
      </c>
      <c r="F34" s="16">
        <f t="shared" si="18"/>
        <v>0</v>
      </c>
      <c r="G34" s="16">
        <f t="shared" si="18"/>
        <v>0</v>
      </c>
      <c r="H34" s="16">
        <f t="shared" si="18"/>
        <v>0</v>
      </c>
      <c r="I34" s="16">
        <f t="shared" si="18"/>
        <v>0</v>
      </c>
      <c r="J34" s="16">
        <f t="shared" si="18"/>
        <v>0</v>
      </c>
      <c r="K34" s="16">
        <f t="shared" si="18"/>
        <v>0</v>
      </c>
      <c r="L34" s="16">
        <f t="shared" si="18"/>
        <v>0</v>
      </c>
    </row>
    <row r="35" spans="1:14" ht="15.75" thickTop="1" x14ac:dyDescent="0.25">
      <c r="A35" s="11" t="s">
        <v>17</v>
      </c>
      <c r="B35" s="12">
        <v>0</v>
      </c>
      <c r="C35" s="12">
        <v>0</v>
      </c>
      <c r="D35" s="13">
        <v>0</v>
      </c>
      <c r="E35" s="12">
        <v>0</v>
      </c>
      <c r="F35" s="12">
        <f>SUM(B35:E35)</f>
        <v>0</v>
      </c>
      <c r="G35" s="12">
        <v>0</v>
      </c>
      <c r="H35" s="12">
        <v>0</v>
      </c>
      <c r="I35" s="13">
        <v>0</v>
      </c>
      <c r="J35" s="13">
        <v>0</v>
      </c>
      <c r="K35" s="14">
        <f>SUM(G35:J35)</f>
        <v>0</v>
      </c>
      <c r="L35" s="14">
        <f>+K35+F35</f>
        <v>0</v>
      </c>
    </row>
    <row r="36" spans="1:14" ht="15.75" thickBot="1" x14ac:dyDescent="0.3">
      <c r="A36" s="18" t="s">
        <v>14</v>
      </c>
      <c r="B36" s="14"/>
      <c r="C36" s="14"/>
      <c r="D36" s="25"/>
      <c r="E36" s="14"/>
      <c r="F36" s="14"/>
      <c r="G36" s="14"/>
      <c r="H36" s="14"/>
      <c r="I36" s="25"/>
      <c r="J36" s="25"/>
      <c r="K36" s="14"/>
      <c r="L36" s="14"/>
    </row>
    <row r="37" spans="1:14" ht="16.5" thickTop="1" thickBot="1" x14ac:dyDescent="0.3">
      <c r="A37" s="21" t="s">
        <v>22</v>
      </c>
      <c r="B37" s="16">
        <f>+B35+B36</f>
        <v>0</v>
      </c>
      <c r="C37" s="16">
        <f t="shared" ref="C37:L37" si="19">+C35+C36</f>
        <v>0</v>
      </c>
      <c r="D37" s="16">
        <f t="shared" si="19"/>
        <v>0</v>
      </c>
      <c r="E37" s="16">
        <f t="shared" si="19"/>
        <v>0</v>
      </c>
      <c r="F37" s="16">
        <f t="shared" si="19"/>
        <v>0</v>
      </c>
      <c r="G37" s="16">
        <f t="shared" si="19"/>
        <v>0</v>
      </c>
      <c r="H37" s="16">
        <f t="shared" si="19"/>
        <v>0</v>
      </c>
      <c r="I37" s="16">
        <f t="shared" si="19"/>
        <v>0</v>
      </c>
      <c r="J37" s="16">
        <f t="shared" si="19"/>
        <v>0</v>
      </c>
      <c r="K37" s="16">
        <f t="shared" si="19"/>
        <v>0</v>
      </c>
      <c r="L37" s="16">
        <f t="shared" si="19"/>
        <v>0</v>
      </c>
    </row>
    <row r="38" spans="1:14" ht="16.5" thickTop="1" thickBot="1" x14ac:dyDescent="0.3">
      <c r="A38" s="26" t="s">
        <v>22</v>
      </c>
      <c r="B38" s="27">
        <f>+B31+B34-B37</f>
        <v>0</v>
      </c>
      <c r="C38" s="27">
        <f t="shared" ref="C38:L38" si="20">+C31+C34-C37</f>
        <v>1547.84</v>
      </c>
      <c r="D38" s="27">
        <f t="shared" si="20"/>
        <v>346.92</v>
      </c>
      <c r="E38" s="27">
        <f t="shared" si="20"/>
        <v>0</v>
      </c>
      <c r="F38" s="27">
        <f t="shared" si="20"/>
        <v>1894.76</v>
      </c>
      <c r="G38" s="27">
        <f t="shared" si="20"/>
        <v>0</v>
      </c>
      <c r="H38" s="27">
        <f t="shared" si="20"/>
        <v>0</v>
      </c>
      <c r="I38" s="27">
        <f t="shared" si="20"/>
        <v>424995.88</v>
      </c>
      <c r="J38" s="27">
        <f t="shared" si="20"/>
        <v>338999.03999999998</v>
      </c>
      <c r="K38" s="27">
        <f t="shared" si="20"/>
        <v>763994.91999999993</v>
      </c>
      <c r="L38" s="27" t="e">
        <f t="shared" si="20"/>
        <v>#REF!</v>
      </c>
    </row>
    <row r="39" spans="1:14" ht="16.5" customHeight="1" thickTop="1" thickBot="1" x14ac:dyDescent="0.3">
      <c r="A39" s="8" t="s">
        <v>4</v>
      </c>
      <c r="B39" s="94" t="s">
        <v>5</v>
      </c>
      <c r="C39" s="94"/>
      <c r="D39" s="94"/>
      <c r="E39" s="94"/>
      <c r="F39" s="95" t="s">
        <v>6</v>
      </c>
      <c r="G39" s="94" t="s">
        <v>7</v>
      </c>
      <c r="H39" s="94"/>
      <c r="I39" s="94"/>
      <c r="J39" s="94"/>
      <c r="K39" s="95" t="s">
        <v>6</v>
      </c>
      <c r="L39" s="95" t="s">
        <v>6</v>
      </c>
    </row>
    <row r="40" spans="1:14" ht="16.5" thickTop="1" thickBot="1" x14ac:dyDescent="0.3">
      <c r="A40" s="9" t="s">
        <v>8</v>
      </c>
      <c r="B40" s="9">
        <v>5</v>
      </c>
      <c r="C40" s="9">
        <v>12</v>
      </c>
      <c r="D40" s="9">
        <v>18</v>
      </c>
      <c r="E40" s="10">
        <v>28</v>
      </c>
      <c r="F40" s="96"/>
      <c r="G40" s="9">
        <v>5</v>
      </c>
      <c r="H40" s="9">
        <v>12</v>
      </c>
      <c r="I40" s="9">
        <v>18</v>
      </c>
      <c r="J40" s="10">
        <v>28</v>
      </c>
      <c r="K40" s="96"/>
      <c r="L40" s="96"/>
    </row>
    <row r="41" spans="1:14" ht="15.75" thickTop="1" x14ac:dyDescent="0.25">
      <c r="A41" s="11" t="s">
        <v>24</v>
      </c>
      <c r="B41" s="12"/>
      <c r="C41" s="12"/>
      <c r="D41" s="12"/>
      <c r="E41" s="12"/>
      <c r="F41" s="28"/>
      <c r="G41" s="12"/>
      <c r="H41" s="12">
        <v>0</v>
      </c>
      <c r="I41" s="12">
        <v>0</v>
      </c>
      <c r="J41" s="12"/>
      <c r="K41" s="14">
        <f t="shared" ref="K41:K43" si="21">SUM(G41:J41)</f>
        <v>0</v>
      </c>
      <c r="L41" s="14">
        <f>+K41+F41</f>
        <v>0</v>
      </c>
    </row>
    <row r="42" spans="1:14" x14ac:dyDescent="0.25">
      <c r="A42" s="11" t="s">
        <v>25</v>
      </c>
      <c r="B42" s="12"/>
      <c r="C42" s="12"/>
      <c r="D42" s="12"/>
      <c r="E42" s="12"/>
      <c r="F42" s="28"/>
      <c r="G42" s="12"/>
      <c r="H42" s="12"/>
      <c r="I42" s="12"/>
      <c r="J42" s="12"/>
      <c r="K42" s="14">
        <f t="shared" si="21"/>
        <v>0</v>
      </c>
      <c r="L42" s="14">
        <f>+K42+F42</f>
        <v>0</v>
      </c>
    </row>
    <row r="43" spans="1:14" ht="15.75" thickBot="1" x14ac:dyDescent="0.3">
      <c r="A43" s="18" t="s">
        <v>14</v>
      </c>
      <c r="B43" s="28">
        <f>+B42+B41/100*B40</f>
        <v>0</v>
      </c>
      <c r="C43" s="28">
        <f t="shared" ref="C43:E43" si="22">+C42+C41/100*C40</f>
        <v>0</v>
      </c>
      <c r="D43" s="28">
        <f t="shared" si="22"/>
        <v>0</v>
      </c>
      <c r="E43" s="28">
        <f t="shared" si="22"/>
        <v>0</v>
      </c>
      <c r="F43" s="28"/>
      <c r="G43" s="28">
        <f>+G42+G41/100*G40/2</f>
        <v>0</v>
      </c>
      <c r="H43" s="28">
        <f t="shared" ref="H43:J43" si="23">+H42+H41/100*H40/2</f>
        <v>0</v>
      </c>
      <c r="I43" s="28">
        <f t="shared" si="23"/>
        <v>0</v>
      </c>
      <c r="J43" s="28">
        <f t="shared" si="23"/>
        <v>0</v>
      </c>
      <c r="K43" s="14">
        <f t="shared" si="21"/>
        <v>0</v>
      </c>
      <c r="L43" s="14">
        <f>+K43+F43</f>
        <v>0</v>
      </c>
    </row>
    <row r="44" spans="1:14" ht="16.5" thickTop="1" thickBot="1" x14ac:dyDescent="0.3">
      <c r="A44" s="15" t="s">
        <v>22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4" ht="15.75" thickTop="1" x14ac:dyDescent="0.25">
      <c r="A45" s="11" t="s">
        <v>26</v>
      </c>
      <c r="B45" s="12"/>
      <c r="C45" s="12"/>
      <c r="D45" s="12"/>
      <c r="E45" s="12"/>
      <c r="F45" s="28"/>
      <c r="G45" s="12"/>
      <c r="H45" s="12"/>
      <c r="I45" s="12"/>
      <c r="J45" s="12"/>
      <c r="K45" s="14">
        <f t="shared" ref="K45:K47" si="24">SUM(G45:J45)</f>
        <v>0</v>
      </c>
      <c r="L45" s="14">
        <f t="shared" ref="L45:L50" si="25">+K45+F45</f>
        <v>0</v>
      </c>
    </row>
    <row r="46" spans="1:14" x14ac:dyDescent="0.25">
      <c r="A46" s="11" t="s">
        <v>25</v>
      </c>
      <c r="B46" s="12"/>
      <c r="C46" s="12"/>
      <c r="D46" s="12"/>
      <c r="E46" s="12"/>
      <c r="F46" s="28"/>
      <c r="G46" s="12"/>
      <c r="H46" s="12"/>
      <c r="I46" s="12"/>
      <c r="J46" s="12"/>
      <c r="K46" s="14">
        <f t="shared" si="24"/>
        <v>0</v>
      </c>
      <c r="L46" s="14">
        <f t="shared" si="25"/>
        <v>0</v>
      </c>
    </row>
    <row r="47" spans="1:14" ht="15.75" thickBot="1" x14ac:dyDescent="0.3">
      <c r="A47" s="18" t="s">
        <v>14</v>
      </c>
      <c r="B47" s="28">
        <f>+B46+B45/100*B40</f>
        <v>0</v>
      </c>
      <c r="C47" s="28">
        <f t="shared" ref="C47:E47" si="26">+C46+C45/100*C40</f>
        <v>0</v>
      </c>
      <c r="D47" s="28">
        <f t="shared" si="26"/>
        <v>0</v>
      </c>
      <c r="E47" s="28">
        <f t="shared" si="26"/>
        <v>0</v>
      </c>
      <c r="F47" s="28"/>
      <c r="G47" s="28">
        <f>+G45+G46/100*G40</f>
        <v>0</v>
      </c>
      <c r="H47" s="28">
        <f t="shared" ref="H47:J47" si="27">+H45+H46/100*H40</f>
        <v>0</v>
      </c>
      <c r="I47" s="28">
        <f t="shared" si="27"/>
        <v>0</v>
      </c>
      <c r="J47" s="28">
        <f t="shared" si="27"/>
        <v>0</v>
      </c>
      <c r="K47" s="14">
        <f t="shared" si="24"/>
        <v>0</v>
      </c>
      <c r="L47" s="14">
        <f t="shared" si="25"/>
        <v>0</v>
      </c>
    </row>
    <row r="48" spans="1:14" ht="16.5" thickTop="1" thickBot="1" x14ac:dyDescent="0.3">
      <c r="A48" s="15" t="s">
        <v>22</v>
      </c>
      <c r="B48" s="20">
        <f>+B29+B32-B35+B41+B42-B45*B46</f>
        <v>0</v>
      </c>
      <c r="C48" s="20">
        <f t="shared" ref="C48:J48" si="28">+C29+C32-C35+C41+C42-C45*C46</f>
        <v>1382</v>
      </c>
      <c r="D48" s="20">
        <f t="shared" si="28"/>
        <v>294</v>
      </c>
      <c r="E48" s="20">
        <f t="shared" si="28"/>
        <v>0</v>
      </c>
      <c r="F48" s="20">
        <f>SUM(B48:E48)</f>
        <v>1676</v>
      </c>
      <c r="G48" s="20">
        <f t="shared" si="28"/>
        <v>0</v>
      </c>
      <c r="H48" s="20">
        <f t="shared" si="28"/>
        <v>0</v>
      </c>
      <c r="I48" s="20">
        <f t="shared" si="28"/>
        <v>360166</v>
      </c>
      <c r="J48" s="20">
        <f t="shared" si="28"/>
        <v>264843</v>
      </c>
      <c r="K48" s="20">
        <f>SUM(G48:J48)</f>
        <v>625009</v>
      </c>
      <c r="L48" s="20">
        <f t="shared" si="25"/>
        <v>626685</v>
      </c>
    </row>
    <row r="49" spans="1:14" ht="16.5" thickTop="1" thickBot="1" x14ac:dyDescent="0.3">
      <c r="A49" s="29" t="s">
        <v>27</v>
      </c>
      <c r="B49" s="20">
        <f>+B30+B33-B36-B43+B47</f>
        <v>0</v>
      </c>
      <c r="C49" s="20">
        <f t="shared" ref="C49:J49" si="29">+C30+C33-C36-C43+C47</f>
        <v>165.84</v>
      </c>
      <c r="D49" s="20">
        <f t="shared" si="29"/>
        <v>52.92</v>
      </c>
      <c r="E49" s="20">
        <f t="shared" si="29"/>
        <v>0</v>
      </c>
      <c r="F49" s="20">
        <f t="shared" ref="F49:F50" si="30">SUM(B49:E49)</f>
        <v>218.76</v>
      </c>
      <c r="G49" s="20">
        <f t="shared" si="29"/>
        <v>0</v>
      </c>
      <c r="H49" s="20">
        <f t="shared" si="29"/>
        <v>0</v>
      </c>
      <c r="I49" s="20">
        <f t="shared" si="29"/>
        <v>64829.88</v>
      </c>
      <c r="J49" s="20">
        <f t="shared" si="29"/>
        <v>74156.039999999994</v>
      </c>
      <c r="K49" s="20">
        <f t="shared" ref="K49:K50" si="31">SUM(G49:J49)</f>
        <v>138985.91999999998</v>
      </c>
      <c r="L49" s="20">
        <f t="shared" si="25"/>
        <v>139204.68</v>
      </c>
    </row>
    <row r="50" spans="1:14" ht="16.5" thickTop="1" thickBot="1" x14ac:dyDescent="0.3">
      <c r="A50" s="29" t="s">
        <v>6</v>
      </c>
      <c r="B50" s="20">
        <f>+B49+B48</f>
        <v>0</v>
      </c>
      <c r="C50" s="20">
        <f t="shared" ref="C50:J50" si="32">+C49+C48</f>
        <v>1547.84</v>
      </c>
      <c r="D50" s="20">
        <f t="shared" si="32"/>
        <v>346.92</v>
      </c>
      <c r="E50" s="20">
        <f t="shared" si="32"/>
        <v>0</v>
      </c>
      <c r="F50" s="20">
        <f t="shared" si="30"/>
        <v>1894.76</v>
      </c>
      <c r="G50" s="20">
        <f t="shared" si="32"/>
        <v>0</v>
      </c>
      <c r="H50" s="20">
        <f t="shared" si="32"/>
        <v>0</v>
      </c>
      <c r="I50" s="20">
        <f t="shared" si="32"/>
        <v>424995.88</v>
      </c>
      <c r="J50" s="20">
        <f t="shared" si="32"/>
        <v>338999.03999999998</v>
      </c>
      <c r="K50" s="20">
        <f t="shared" si="31"/>
        <v>763994.91999999993</v>
      </c>
      <c r="L50" s="20">
        <f t="shared" si="25"/>
        <v>765889.67999999993</v>
      </c>
    </row>
    <row r="51" spans="1:14" ht="16.5" customHeight="1" thickTop="1" thickBot="1" x14ac:dyDescent="0.3">
      <c r="A51" s="8" t="s">
        <v>4</v>
      </c>
      <c r="B51" s="94" t="s">
        <v>5</v>
      </c>
      <c r="C51" s="94"/>
      <c r="D51" s="94"/>
      <c r="E51" s="94"/>
      <c r="F51" s="95" t="s">
        <v>6</v>
      </c>
      <c r="G51" s="94" t="s">
        <v>7</v>
      </c>
      <c r="H51" s="94"/>
      <c r="I51" s="94"/>
      <c r="J51" s="94"/>
      <c r="K51" s="95" t="s">
        <v>6</v>
      </c>
      <c r="L51" s="95" t="s">
        <v>6</v>
      </c>
    </row>
    <row r="52" spans="1:14" ht="16.5" thickTop="1" thickBot="1" x14ac:dyDescent="0.3">
      <c r="A52" s="9" t="s">
        <v>28</v>
      </c>
      <c r="B52" s="9">
        <v>5</v>
      </c>
      <c r="C52" s="9">
        <v>12</v>
      </c>
      <c r="D52" s="9">
        <v>18</v>
      </c>
      <c r="E52" s="10">
        <v>28</v>
      </c>
      <c r="F52" s="96"/>
      <c r="G52" s="9">
        <v>5</v>
      </c>
      <c r="H52" s="9">
        <v>12</v>
      </c>
      <c r="I52" s="9">
        <v>18</v>
      </c>
      <c r="J52" s="10">
        <v>28</v>
      </c>
      <c r="K52" s="96"/>
      <c r="L52" s="96"/>
    </row>
    <row r="53" spans="1:14" ht="15.75" thickTop="1" x14ac:dyDescent="0.25">
      <c r="A53" s="30" t="s">
        <v>29</v>
      </c>
      <c r="B53" s="12">
        <v>0</v>
      </c>
      <c r="C53" s="12">
        <v>0</v>
      </c>
      <c r="D53" s="13">
        <v>0</v>
      </c>
      <c r="E53" s="12">
        <v>0</v>
      </c>
      <c r="F53" s="14">
        <f>SUM(B53:E53)</f>
        <v>0</v>
      </c>
      <c r="G53" s="12">
        <v>0</v>
      </c>
      <c r="H53" s="12">
        <v>0</v>
      </c>
      <c r="I53" s="13">
        <v>0</v>
      </c>
      <c r="J53" s="13">
        <v>0</v>
      </c>
      <c r="K53" s="14">
        <f>SUM(G53:J53)</f>
        <v>0</v>
      </c>
      <c r="L53" s="14">
        <f t="shared" ref="L53:L58" si="33">+K53+F53</f>
        <v>0</v>
      </c>
    </row>
    <row r="54" spans="1:14" x14ac:dyDescent="0.25">
      <c r="A54" s="18" t="s">
        <v>14</v>
      </c>
      <c r="B54" s="14">
        <f>+B53/100*B52</f>
        <v>0</v>
      </c>
      <c r="C54" s="14">
        <f t="shared" ref="C54:E54" si="34">+C53/100*C52</f>
        <v>0</v>
      </c>
      <c r="D54" s="14">
        <f t="shared" si="34"/>
        <v>0</v>
      </c>
      <c r="E54" s="14">
        <f t="shared" si="34"/>
        <v>0</v>
      </c>
      <c r="F54" s="14"/>
      <c r="G54" s="14">
        <f t="shared" ref="G54:J54" si="35">+G53/100*G52</f>
        <v>0</v>
      </c>
      <c r="H54" s="14">
        <f t="shared" si="35"/>
        <v>0</v>
      </c>
      <c r="I54" s="14">
        <f t="shared" si="35"/>
        <v>0</v>
      </c>
      <c r="J54" s="14">
        <f t="shared" si="35"/>
        <v>0</v>
      </c>
      <c r="K54" s="14">
        <f t="shared" ref="K54:K59" si="36">SUM(G54:J54)</f>
        <v>0</v>
      </c>
      <c r="L54" s="14">
        <f t="shared" si="33"/>
        <v>0</v>
      </c>
    </row>
    <row r="55" spans="1:14" ht="15.75" thickBot="1" x14ac:dyDescent="0.3">
      <c r="A55" s="30" t="s">
        <v>30</v>
      </c>
      <c r="B55" s="14">
        <f>+B54+B53</f>
        <v>0</v>
      </c>
      <c r="C55" s="14">
        <f t="shared" ref="C55:J55" si="37">+C54+C53</f>
        <v>0</v>
      </c>
      <c r="D55" s="14">
        <f t="shared" si="37"/>
        <v>0</v>
      </c>
      <c r="E55" s="14">
        <f t="shared" si="37"/>
        <v>0</v>
      </c>
      <c r="F55" s="14">
        <f t="shared" si="37"/>
        <v>0</v>
      </c>
      <c r="G55" s="14">
        <f t="shared" si="37"/>
        <v>0</v>
      </c>
      <c r="H55" s="14">
        <f t="shared" si="37"/>
        <v>0</v>
      </c>
      <c r="I55" s="14">
        <f t="shared" si="37"/>
        <v>0</v>
      </c>
      <c r="J55" s="14">
        <f t="shared" si="37"/>
        <v>0</v>
      </c>
      <c r="K55" s="14">
        <f t="shared" si="36"/>
        <v>0</v>
      </c>
      <c r="L55" s="14">
        <f t="shared" si="33"/>
        <v>0</v>
      </c>
    </row>
    <row r="56" spans="1:14" ht="16.5" thickTop="1" thickBot="1" x14ac:dyDescent="0.3">
      <c r="A56" s="72" t="s">
        <v>31</v>
      </c>
      <c r="B56" s="73">
        <v>0</v>
      </c>
      <c r="C56" s="73"/>
      <c r="D56" s="73"/>
      <c r="E56" s="73"/>
      <c r="F56" s="16"/>
      <c r="G56" s="73">
        <v>36000</v>
      </c>
      <c r="H56" s="73"/>
      <c r="I56" s="73"/>
      <c r="J56" s="73"/>
      <c r="K56" s="16">
        <f t="shared" si="36"/>
        <v>36000</v>
      </c>
      <c r="L56" s="16">
        <f t="shared" si="33"/>
        <v>36000</v>
      </c>
    </row>
    <row r="57" spans="1:14" ht="15.75" thickTop="1" x14ac:dyDescent="0.25">
      <c r="A57" s="18" t="s">
        <v>14</v>
      </c>
      <c r="B57" s="14">
        <f>+B56/100*B52</f>
        <v>0</v>
      </c>
      <c r="C57" s="14">
        <f t="shared" ref="C57:E57" si="38">+C56/100*C52</f>
        <v>0</v>
      </c>
      <c r="D57" s="14">
        <f t="shared" si="38"/>
        <v>0</v>
      </c>
      <c r="E57" s="14">
        <f t="shared" si="38"/>
        <v>0</v>
      </c>
      <c r="F57" s="14"/>
      <c r="G57" s="14">
        <f t="shared" ref="G57:J57" si="39">+G56/100*G52</f>
        <v>1800</v>
      </c>
      <c r="H57" s="14">
        <f t="shared" si="39"/>
        <v>0</v>
      </c>
      <c r="I57" s="14">
        <f t="shared" si="39"/>
        <v>0</v>
      </c>
      <c r="J57" s="14">
        <f t="shared" si="39"/>
        <v>0</v>
      </c>
      <c r="K57" s="14">
        <f t="shared" si="36"/>
        <v>1800</v>
      </c>
      <c r="L57" s="14">
        <f t="shared" si="33"/>
        <v>1800</v>
      </c>
    </row>
    <row r="58" spans="1:14" ht="15.75" thickBot="1" x14ac:dyDescent="0.3">
      <c r="A58" s="30" t="s">
        <v>30</v>
      </c>
      <c r="B58" s="14">
        <f>+B57+B56</f>
        <v>0</v>
      </c>
      <c r="C58" s="14">
        <f t="shared" ref="C58:J58" si="40">+C57+C56</f>
        <v>0</v>
      </c>
      <c r="D58" s="14">
        <f t="shared" si="40"/>
        <v>0</v>
      </c>
      <c r="E58" s="14">
        <f t="shared" si="40"/>
        <v>0</v>
      </c>
      <c r="F58" s="14">
        <f t="shared" si="40"/>
        <v>0</v>
      </c>
      <c r="G58" s="14">
        <f t="shared" si="40"/>
        <v>37800</v>
      </c>
      <c r="H58" s="14">
        <f t="shared" si="40"/>
        <v>0</v>
      </c>
      <c r="I58" s="14">
        <f t="shared" si="40"/>
        <v>0</v>
      </c>
      <c r="J58" s="14">
        <f t="shared" si="40"/>
        <v>0</v>
      </c>
      <c r="K58" s="14">
        <f t="shared" si="36"/>
        <v>37800</v>
      </c>
      <c r="L58" s="14">
        <f t="shared" si="33"/>
        <v>37800</v>
      </c>
    </row>
    <row r="59" spans="1:14" ht="16.5" thickTop="1" thickBot="1" x14ac:dyDescent="0.3">
      <c r="A59" s="32" t="s">
        <v>32</v>
      </c>
      <c r="B59" s="33">
        <f t="shared" ref="B59:E59" si="41">+B57-B54</f>
        <v>0</v>
      </c>
      <c r="C59" s="33">
        <f t="shared" si="41"/>
        <v>0</v>
      </c>
      <c r="D59" s="33">
        <f t="shared" si="41"/>
        <v>0</v>
      </c>
      <c r="E59" s="33">
        <f t="shared" si="41"/>
        <v>0</v>
      </c>
      <c r="F59" s="33">
        <f t="shared" ref="F59" si="42">+F54-F57</f>
        <v>0</v>
      </c>
      <c r="G59" s="33">
        <f>+G54-G57</f>
        <v>-1800</v>
      </c>
      <c r="H59" s="33">
        <f t="shared" ref="H59:J59" si="43">+H54-H57</f>
        <v>0</v>
      </c>
      <c r="I59" s="33">
        <f t="shared" si="43"/>
        <v>0</v>
      </c>
      <c r="J59" s="33">
        <f t="shared" si="43"/>
        <v>0</v>
      </c>
      <c r="K59" s="14">
        <f t="shared" si="36"/>
        <v>-1800</v>
      </c>
      <c r="L59" s="33">
        <f>+L54-L57</f>
        <v>-1800</v>
      </c>
    </row>
    <row r="60" spans="1:14" ht="15.75" customHeight="1" thickTop="1" thickBot="1" x14ac:dyDescent="0.3">
      <c r="A60" s="34" t="s">
        <v>33</v>
      </c>
      <c r="B60" s="22" t="s">
        <v>34</v>
      </c>
      <c r="C60" s="35" t="s">
        <v>35</v>
      </c>
      <c r="D60" s="35" t="s">
        <v>36</v>
      </c>
      <c r="E60" s="35" t="s">
        <v>37</v>
      </c>
      <c r="F60" s="36" t="s">
        <v>6</v>
      </c>
      <c r="G60" s="37"/>
      <c r="H60" s="81" t="s">
        <v>38</v>
      </c>
      <c r="I60" s="81"/>
      <c r="J60" s="81"/>
      <c r="K60" s="81"/>
      <c r="L60" s="81"/>
    </row>
    <row r="61" spans="1:14" ht="16.5" thickTop="1" thickBot="1" x14ac:dyDescent="0.3">
      <c r="A61" s="34" t="s">
        <v>33</v>
      </c>
      <c r="B61" s="38" t="s">
        <v>39</v>
      </c>
      <c r="C61" s="38">
        <f>+JUNE18!C71</f>
        <v>12676</v>
      </c>
      <c r="D61" s="38">
        <f>+JUNE18!D71</f>
        <v>1322753</v>
      </c>
      <c r="E61" s="38">
        <f>+JUNE18!E71</f>
        <v>1931654</v>
      </c>
      <c r="F61" s="38">
        <f>SUM(C61:E61)</f>
        <v>3267083</v>
      </c>
      <c r="G61" s="39"/>
      <c r="H61" s="36" t="s">
        <v>34</v>
      </c>
      <c r="I61" s="35" t="s">
        <v>35</v>
      </c>
      <c r="J61" s="35" t="s">
        <v>36</v>
      </c>
      <c r="K61" s="35" t="s">
        <v>37</v>
      </c>
      <c r="L61" s="36" t="s">
        <v>6</v>
      </c>
      <c r="M61" s="82"/>
      <c r="N61" s="82"/>
    </row>
    <row r="62" spans="1:14" ht="16.5" thickTop="1" thickBot="1" x14ac:dyDescent="0.3">
      <c r="A62" s="41"/>
      <c r="B62" s="38" t="s">
        <v>40</v>
      </c>
      <c r="C62" s="38">
        <f>+F49</f>
        <v>218.76</v>
      </c>
      <c r="D62" s="38">
        <f>+K49/2</f>
        <v>69492.959999999992</v>
      </c>
      <c r="E62" s="38">
        <f>+D62</f>
        <v>69492.959999999992</v>
      </c>
      <c r="F62" s="38">
        <f>SUM(C62:E62)</f>
        <v>139204.68</v>
      </c>
      <c r="G62" s="39"/>
      <c r="H62" s="42" t="s">
        <v>41</v>
      </c>
      <c r="I62" s="43">
        <f>+JUNE18!I86</f>
        <v>78888</v>
      </c>
      <c r="J62" s="43">
        <f>+JUNE18!J86</f>
        <v>578506</v>
      </c>
      <c r="K62" s="43">
        <f>+JUNE18!K86</f>
        <v>578506</v>
      </c>
      <c r="L62" s="43">
        <f>SUM(I62:K62)</f>
        <v>1235900</v>
      </c>
      <c r="M62" s="82"/>
      <c r="N62" s="82"/>
    </row>
    <row r="63" spans="1:14" ht="16.5" thickTop="1" thickBot="1" x14ac:dyDescent="0.3">
      <c r="A63" s="44"/>
      <c r="B63" s="22" t="s">
        <v>6</v>
      </c>
      <c r="C63" s="22">
        <f>ROUND(+C62+C61,0)</f>
        <v>12895</v>
      </c>
      <c r="D63" s="22">
        <f t="shared" ref="D63:E63" si="44">ROUND(+D62+D61,0)</f>
        <v>1392246</v>
      </c>
      <c r="E63" s="22">
        <f t="shared" si="44"/>
        <v>2001147</v>
      </c>
      <c r="F63" s="22">
        <f>SUM(C63:E63)</f>
        <v>3406288</v>
      </c>
      <c r="G63" s="37"/>
      <c r="H63" s="42" t="s">
        <v>42</v>
      </c>
      <c r="I63" s="43">
        <f>+JUNE18!I87</f>
        <v>0</v>
      </c>
      <c r="J63" s="43">
        <f>+JUNE18!J87</f>
        <v>-529</v>
      </c>
      <c r="K63" s="43">
        <f>+JUNE18!K87</f>
        <v>-529</v>
      </c>
      <c r="L63" s="43">
        <f>SUM(I63:K63)</f>
        <v>-1058</v>
      </c>
    </row>
    <row r="64" spans="1:14" ht="16.5" thickTop="1" thickBot="1" x14ac:dyDescent="0.3">
      <c r="A64" s="83" t="s">
        <v>43</v>
      </c>
      <c r="B64" s="83"/>
      <c r="C64" s="83"/>
      <c r="D64" s="83"/>
      <c r="E64" s="83"/>
      <c r="F64" s="83"/>
      <c r="G64" s="83"/>
      <c r="H64" s="42" t="s">
        <v>44</v>
      </c>
      <c r="I64" s="43">
        <f>+JUNE18!I88</f>
        <v>0</v>
      </c>
      <c r="J64" s="43">
        <f>+JUNE18!J88</f>
        <v>0</v>
      </c>
      <c r="K64" s="43">
        <f>+JUNE18!K88</f>
        <v>0</v>
      </c>
      <c r="L64" s="43">
        <f>SUM(I64:K64)</f>
        <v>0</v>
      </c>
    </row>
    <row r="65" spans="1:12" ht="16.5" thickTop="1" thickBot="1" x14ac:dyDescent="0.3">
      <c r="A65" s="84" t="s">
        <v>45</v>
      </c>
      <c r="B65" s="86" t="s">
        <v>46</v>
      </c>
      <c r="C65" s="88" t="s">
        <v>47</v>
      </c>
      <c r="D65" s="88"/>
      <c r="E65" s="88"/>
      <c r="F65" s="89" t="s">
        <v>6</v>
      </c>
      <c r="G65" s="91" t="s">
        <v>48</v>
      </c>
      <c r="H65" s="42" t="s">
        <v>49</v>
      </c>
      <c r="I65" s="43">
        <f>+JUNE18!I89</f>
        <v>0</v>
      </c>
      <c r="J65" s="43">
        <f>+JUNE18!J89</f>
        <v>0</v>
      </c>
      <c r="K65" s="43">
        <f>+JUNE18!K89</f>
        <v>0</v>
      </c>
      <c r="L65" s="43">
        <f>SUM(I65:K65)</f>
        <v>0</v>
      </c>
    </row>
    <row r="66" spans="1:12" ht="16.5" thickTop="1" thickBot="1" x14ac:dyDescent="0.3">
      <c r="A66" s="85"/>
      <c r="B66" s="87"/>
      <c r="C66" s="74" t="s">
        <v>35</v>
      </c>
      <c r="D66" s="74" t="s">
        <v>36</v>
      </c>
      <c r="E66" s="74" t="s">
        <v>37</v>
      </c>
      <c r="F66" s="90"/>
      <c r="G66" s="92"/>
      <c r="H66" s="35" t="s">
        <v>6</v>
      </c>
      <c r="I66" s="46">
        <f>SUM(I62:I65)</f>
        <v>78888</v>
      </c>
      <c r="J66" s="46">
        <f t="shared" ref="J66:L66" si="45">SUM(J62:J65)</f>
        <v>577977</v>
      </c>
      <c r="K66" s="46">
        <f t="shared" si="45"/>
        <v>577977</v>
      </c>
      <c r="L66" s="46">
        <f t="shared" si="45"/>
        <v>1234842</v>
      </c>
    </row>
    <row r="67" spans="1:12" ht="16.5" thickTop="1" thickBot="1" x14ac:dyDescent="0.3">
      <c r="A67" s="47" t="s">
        <v>50</v>
      </c>
      <c r="B67" s="38">
        <f>ROUND(+F19,0)</f>
        <v>0</v>
      </c>
      <c r="C67" s="48"/>
      <c r="D67" s="48"/>
      <c r="E67" s="48"/>
      <c r="F67" s="14">
        <f>SUM(C67:E67)</f>
        <v>0</v>
      </c>
      <c r="G67" s="14">
        <f>+B67-F67</f>
        <v>0</v>
      </c>
      <c r="H67" s="81" t="s">
        <v>51</v>
      </c>
      <c r="I67" s="81"/>
      <c r="J67" s="81"/>
      <c r="K67" s="81"/>
      <c r="L67" s="81"/>
    </row>
    <row r="68" spans="1:12" ht="15.75" thickTop="1" x14ac:dyDescent="0.25">
      <c r="A68" s="47" t="s">
        <v>52</v>
      </c>
      <c r="B68" s="38">
        <f>ROUND(+K19/2,0)</f>
        <v>5211</v>
      </c>
      <c r="C68" s="48"/>
      <c r="D68" s="48">
        <v>5211</v>
      </c>
      <c r="E68" s="48"/>
      <c r="F68" s="14">
        <f t="shared" ref="F68:F69" si="46">SUM(C68:E68)</f>
        <v>5211</v>
      </c>
      <c r="G68" s="14">
        <f t="shared" ref="G68:G69" si="47">+B68-F68</f>
        <v>0</v>
      </c>
      <c r="H68" s="42" t="s">
        <v>41</v>
      </c>
      <c r="I68" s="43">
        <f>+B67-F67</f>
        <v>0</v>
      </c>
      <c r="J68" s="43">
        <f>+B68-F68</f>
        <v>0</v>
      </c>
      <c r="K68" s="43">
        <f>+B69-F69</f>
        <v>0</v>
      </c>
      <c r="L68" s="43">
        <f>SUM(I68:K68)</f>
        <v>0</v>
      </c>
    </row>
    <row r="69" spans="1:12" ht="15.75" thickBot="1" x14ac:dyDescent="0.3">
      <c r="A69" s="47" t="s">
        <v>53</v>
      </c>
      <c r="B69" s="38">
        <f>+B68</f>
        <v>5211</v>
      </c>
      <c r="C69" s="48"/>
      <c r="D69" s="48"/>
      <c r="E69" s="48">
        <v>5211</v>
      </c>
      <c r="F69" s="14">
        <f t="shared" si="46"/>
        <v>5211</v>
      </c>
      <c r="G69" s="14">
        <f t="shared" si="47"/>
        <v>0</v>
      </c>
      <c r="H69" s="42" t="s">
        <v>42</v>
      </c>
      <c r="I69" s="43">
        <f>+F59</f>
        <v>0</v>
      </c>
      <c r="J69" s="43">
        <f>+K59/2</f>
        <v>-900</v>
      </c>
      <c r="K69" s="43">
        <f>+J69</f>
        <v>-900</v>
      </c>
      <c r="L69" s="43">
        <f>SUM(I69:K69)</f>
        <v>-1800</v>
      </c>
    </row>
    <row r="70" spans="1:12" ht="16.5" thickTop="1" thickBot="1" x14ac:dyDescent="0.3">
      <c r="A70" s="49" t="s">
        <v>30</v>
      </c>
      <c r="B70" s="22">
        <f>SUM(B67:B69)</f>
        <v>10422</v>
      </c>
      <c r="C70" s="16">
        <f t="shared" ref="C70:G70" si="48">SUM(C67:C69)</f>
        <v>0</v>
      </c>
      <c r="D70" s="16">
        <f t="shared" si="48"/>
        <v>5211</v>
      </c>
      <c r="E70" s="16">
        <f t="shared" si="48"/>
        <v>5211</v>
      </c>
      <c r="F70" s="16">
        <f t="shared" si="48"/>
        <v>10422</v>
      </c>
      <c r="G70" s="16">
        <f t="shared" si="48"/>
        <v>0</v>
      </c>
      <c r="H70" s="42" t="s">
        <v>44</v>
      </c>
      <c r="I70" s="50">
        <f>ROUND(+IF(G83&gt;0,I68*$G$90*$G$92),0)</f>
        <v>0</v>
      </c>
      <c r="J70" s="50">
        <f t="shared" ref="J70:K70" si="49">ROUND(+IF(H83&gt;0,J68*$G$90*$G$92),0)</f>
        <v>0</v>
      </c>
      <c r="K70" s="50">
        <f t="shared" si="49"/>
        <v>0</v>
      </c>
      <c r="L70" s="43">
        <f>SUM(I70:K70)</f>
        <v>0</v>
      </c>
    </row>
    <row r="71" spans="1:12" ht="16.5" thickTop="1" thickBot="1" x14ac:dyDescent="0.3">
      <c r="A71" s="51" t="s">
        <v>54</v>
      </c>
      <c r="B71" s="52"/>
      <c r="C71" s="52">
        <f>+C63-C70</f>
        <v>12895</v>
      </c>
      <c r="D71" s="52">
        <f t="shared" ref="D71:F71" si="50">+D63-D70</f>
        <v>1387035</v>
      </c>
      <c r="E71" s="52">
        <f t="shared" si="50"/>
        <v>1995936</v>
      </c>
      <c r="F71" s="52">
        <f t="shared" si="50"/>
        <v>3395866</v>
      </c>
      <c r="G71" s="16"/>
      <c r="H71" s="42" t="s">
        <v>49</v>
      </c>
      <c r="I71" s="43"/>
      <c r="J71" s="43"/>
      <c r="K71" s="43"/>
      <c r="L71" s="43">
        <f>SUM(I71:K71)</f>
        <v>0</v>
      </c>
    </row>
    <row r="72" spans="1:12" ht="16.5" thickTop="1" thickBot="1" x14ac:dyDescent="0.3">
      <c r="A72" s="93" t="s">
        <v>55</v>
      </c>
      <c r="B72" s="93"/>
      <c r="C72" s="93"/>
      <c r="D72" s="93"/>
      <c r="E72" s="93"/>
      <c r="F72" s="93"/>
      <c r="G72" s="53" t="s">
        <v>44</v>
      </c>
      <c r="H72" s="35" t="s">
        <v>6</v>
      </c>
      <c r="I72" s="46">
        <f>SUM(I68:I71)</f>
        <v>0</v>
      </c>
      <c r="J72" s="46">
        <f t="shared" ref="J72:L72" si="51">SUM(J68:J71)</f>
        <v>-900</v>
      </c>
      <c r="K72" s="46">
        <f t="shared" si="51"/>
        <v>-900</v>
      </c>
      <c r="L72" s="46">
        <f t="shared" si="51"/>
        <v>-1800</v>
      </c>
    </row>
    <row r="73" spans="1:12" ht="16.5" thickTop="1" thickBot="1" x14ac:dyDescent="0.3">
      <c r="A73" s="40" t="s">
        <v>34</v>
      </c>
      <c r="B73" s="35" t="s">
        <v>35</v>
      </c>
      <c r="C73" s="35" t="s">
        <v>36</v>
      </c>
      <c r="D73" s="35" t="s">
        <v>37</v>
      </c>
      <c r="E73" s="35" t="s">
        <v>56</v>
      </c>
      <c r="F73" s="36" t="s">
        <v>6</v>
      </c>
      <c r="G73" s="54" t="s">
        <v>57</v>
      </c>
      <c r="H73" s="81" t="s">
        <v>58</v>
      </c>
      <c r="I73" s="81"/>
      <c r="J73" s="81"/>
      <c r="K73" s="81"/>
      <c r="L73" s="81"/>
    </row>
    <row r="74" spans="1:12" ht="15.75" thickTop="1" x14ac:dyDescent="0.25">
      <c r="A74" s="42" t="s">
        <v>41</v>
      </c>
      <c r="B74" s="43">
        <f>+JUNE18!B86</f>
        <v>0</v>
      </c>
      <c r="C74" s="43">
        <f>+JUNE18!C86</f>
        <v>0</v>
      </c>
      <c r="D74" s="43">
        <f>+JUNE18!D86</f>
        <v>0</v>
      </c>
      <c r="E74" s="43">
        <f>+JUNE18!E86</f>
        <v>0</v>
      </c>
      <c r="F74" s="43">
        <f>SUM(B74:E74)</f>
        <v>0</v>
      </c>
      <c r="G74" s="55">
        <v>43281</v>
      </c>
      <c r="H74" s="42" t="s">
        <v>41</v>
      </c>
      <c r="I74" s="43">
        <f>+I62+I68</f>
        <v>78888</v>
      </c>
      <c r="J74" s="43">
        <f t="shared" ref="J74:K74" si="52">+J62+J68</f>
        <v>578506</v>
      </c>
      <c r="K74" s="43">
        <f t="shared" si="52"/>
        <v>578506</v>
      </c>
      <c r="L74" s="43">
        <f>SUM(I74:K74)</f>
        <v>1235900</v>
      </c>
    </row>
    <row r="75" spans="1:12" x14ac:dyDescent="0.25">
      <c r="A75" s="42" t="s">
        <v>42</v>
      </c>
      <c r="B75" s="43">
        <f>+JUNE18!B87</f>
        <v>0</v>
      </c>
      <c r="C75" s="43">
        <f>+JUNE18!C87</f>
        <v>0</v>
      </c>
      <c r="D75" s="43">
        <f>+JUNE18!D87</f>
        <v>0</v>
      </c>
      <c r="E75" s="43">
        <f>+JUNE18!E87</f>
        <v>0</v>
      </c>
      <c r="F75" s="43">
        <f t="shared" ref="F75:F89" si="53">SUM(B75:E75)</f>
        <v>0</v>
      </c>
      <c r="G75" s="56" t="s">
        <v>59</v>
      </c>
      <c r="H75" s="42" t="s">
        <v>42</v>
      </c>
      <c r="I75" s="43">
        <f t="shared" ref="I75:K77" si="54">+I63+I69</f>
        <v>0</v>
      </c>
      <c r="J75" s="43">
        <f t="shared" si="54"/>
        <v>-1429</v>
      </c>
      <c r="K75" s="43">
        <f t="shared" si="54"/>
        <v>-1429</v>
      </c>
      <c r="L75" s="43">
        <f>SUM(I75:K75)</f>
        <v>-2858</v>
      </c>
    </row>
    <row r="76" spans="1:12" x14ac:dyDescent="0.25">
      <c r="A76" s="42" t="s">
        <v>44</v>
      </c>
      <c r="B76" s="43">
        <f>+JUNE18!B88</f>
        <v>0</v>
      </c>
      <c r="C76" s="43">
        <f>+JUNE18!C88</f>
        <v>0</v>
      </c>
      <c r="D76" s="43">
        <f>+JUNE18!D88</f>
        <v>0</v>
      </c>
      <c r="E76" s="43">
        <f>+JUNE18!E88</f>
        <v>0</v>
      </c>
      <c r="F76" s="43">
        <f t="shared" si="53"/>
        <v>0</v>
      </c>
      <c r="G76" s="55">
        <v>43271</v>
      </c>
      <c r="H76" s="42" t="s">
        <v>44</v>
      </c>
      <c r="I76" s="43">
        <f t="shared" si="54"/>
        <v>0</v>
      </c>
      <c r="J76" s="43">
        <f t="shared" si="54"/>
        <v>0</v>
      </c>
      <c r="K76" s="43">
        <f t="shared" si="54"/>
        <v>0</v>
      </c>
      <c r="L76" s="43">
        <f>SUM(I76:K76)</f>
        <v>0</v>
      </c>
    </row>
    <row r="77" spans="1:12" ht="15.75" thickBot="1" x14ac:dyDescent="0.3">
      <c r="A77" s="42" t="s">
        <v>49</v>
      </c>
      <c r="B77" s="43">
        <f>+JUNE18!B89</f>
        <v>0</v>
      </c>
      <c r="C77" s="43">
        <f>+JUNE18!C89</f>
        <v>0</v>
      </c>
      <c r="D77" s="43">
        <f>+JUNE18!D89</f>
        <v>0</v>
      </c>
      <c r="E77" s="43">
        <f>+JUNE18!E89</f>
        <v>0</v>
      </c>
      <c r="F77" s="13">
        <f t="shared" si="53"/>
        <v>0</v>
      </c>
      <c r="G77" s="56" t="s">
        <v>60</v>
      </c>
      <c r="H77" s="42" t="s">
        <v>49</v>
      </c>
      <c r="I77" s="43">
        <f t="shared" si="54"/>
        <v>0</v>
      </c>
      <c r="J77" s="43">
        <f t="shared" si="54"/>
        <v>0</v>
      </c>
      <c r="K77" s="43">
        <f t="shared" si="54"/>
        <v>0</v>
      </c>
      <c r="L77" s="43">
        <f>SUM(I77:K77)</f>
        <v>0</v>
      </c>
    </row>
    <row r="78" spans="1:12" ht="16.5" thickTop="1" thickBot="1" x14ac:dyDescent="0.3">
      <c r="A78" s="35" t="s">
        <v>6</v>
      </c>
      <c r="B78" s="57">
        <f>SUM(B74:B77)</f>
        <v>0</v>
      </c>
      <c r="C78" s="57">
        <f t="shared" ref="C78:E78" si="55">SUM(C74:C77)</f>
        <v>0</v>
      </c>
      <c r="D78" s="57">
        <f t="shared" si="55"/>
        <v>0</v>
      </c>
      <c r="E78" s="57">
        <f t="shared" si="55"/>
        <v>0</v>
      </c>
      <c r="F78" s="33">
        <f t="shared" si="53"/>
        <v>0</v>
      </c>
      <c r="G78" s="55">
        <v>43271</v>
      </c>
      <c r="H78" s="35" t="s">
        <v>6</v>
      </c>
      <c r="I78" s="46">
        <f>SUM(I74:I77)</f>
        <v>78888</v>
      </c>
      <c r="J78" s="46">
        <f t="shared" ref="J78:L78" si="56">SUM(J74:J77)</f>
        <v>577077</v>
      </c>
      <c r="K78" s="46">
        <f t="shared" si="56"/>
        <v>577077</v>
      </c>
      <c r="L78" s="46">
        <f t="shared" si="56"/>
        <v>1233042</v>
      </c>
    </row>
    <row r="79" spans="1:12" ht="16.5" thickTop="1" thickBot="1" x14ac:dyDescent="0.3">
      <c r="A79" s="80" t="s">
        <v>61</v>
      </c>
      <c r="B79" s="80"/>
      <c r="C79" s="80"/>
      <c r="D79" s="80"/>
      <c r="E79" s="80"/>
      <c r="F79" s="80"/>
      <c r="G79" s="58" t="s">
        <v>62</v>
      </c>
      <c r="H79" s="81" t="s">
        <v>63</v>
      </c>
      <c r="I79" s="81"/>
      <c r="J79" s="81"/>
      <c r="K79" s="81"/>
      <c r="L79" s="81"/>
    </row>
    <row r="80" spans="1:12" ht="15.75" thickTop="1" x14ac:dyDescent="0.25">
      <c r="A80" s="42" t="s">
        <v>41</v>
      </c>
      <c r="B80" s="13"/>
      <c r="C80" s="13"/>
      <c r="D80" s="59"/>
      <c r="E80" s="13"/>
      <c r="F80" s="43">
        <f t="shared" si="53"/>
        <v>0</v>
      </c>
      <c r="G80" s="60">
        <f>+G78-G76</f>
        <v>0</v>
      </c>
      <c r="H80" s="42" t="s">
        <v>41</v>
      </c>
      <c r="I80" s="13"/>
      <c r="J80" s="13"/>
      <c r="K80" s="13"/>
      <c r="L80" s="43">
        <f>SUM(I80:K80)</f>
        <v>0</v>
      </c>
    </row>
    <row r="81" spans="1:12" x14ac:dyDescent="0.25">
      <c r="A81" s="42" t="s">
        <v>42</v>
      </c>
      <c r="B81" s="59"/>
      <c r="C81" s="59"/>
      <c r="D81" s="59"/>
      <c r="E81" s="13"/>
      <c r="F81" s="43">
        <f t="shared" si="53"/>
        <v>0</v>
      </c>
      <c r="G81" s="58" t="s">
        <v>64</v>
      </c>
      <c r="H81" s="42" t="s">
        <v>42</v>
      </c>
      <c r="I81" s="13"/>
      <c r="J81" s="13"/>
      <c r="K81" s="13"/>
      <c r="L81" s="43">
        <f>SUM(I81:K81)</f>
        <v>0</v>
      </c>
    </row>
    <row r="82" spans="1:12" x14ac:dyDescent="0.25">
      <c r="A82" s="42" t="s">
        <v>44</v>
      </c>
      <c r="B82" s="13">
        <v>0</v>
      </c>
      <c r="C82" s="13"/>
      <c r="D82" s="13"/>
      <c r="E82" s="13"/>
      <c r="F82" s="43">
        <f t="shared" si="53"/>
        <v>0</v>
      </c>
      <c r="G82" s="61">
        <v>1.4999999999999999E-2</v>
      </c>
      <c r="H82" s="42" t="s">
        <v>44</v>
      </c>
      <c r="I82" s="13"/>
      <c r="J82" s="13"/>
      <c r="K82" s="13"/>
      <c r="L82" s="43">
        <f>SUM(I82:K82)</f>
        <v>0</v>
      </c>
    </row>
    <row r="83" spans="1:12" ht="15.75" thickBot="1" x14ac:dyDescent="0.3">
      <c r="A83" s="42" t="s">
        <v>49</v>
      </c>
      <c r="B83" s="62"/>
      <c r="C83" s="62"/>
      <c r="D83" s="62"/>
      <c r="E83" s="62"/>
      <c r="F83" s="13">
        <f t="shared" si="53"/>
        <v>0</v>
      </c>
      <c r="G83" s="63" t="s">
        <v>65</v>
      </c>
      <c r="H83" s="42" t="s">
        <v>49</v>
      </c>
      <c r="I83" s="13"/>
      <c r="J83" s="13"/>
      <c r="K83" s="13"/>
      <c r="L83" s="43">
        <f>SUM(I83:K83)</f>
        <v>0</v>
      </c>
    </row>
    <row r="84" spans="1:12" ht="16.5" thickTop="1" thickBot="1" x14ac:dyDescent="0.3">
      <c r="A84" s="35" t="s">
        <v>6</v>
      </c>
      <c r="B84" s="57">
        <f>SUM(B80:B83)</f>
        <v>0</v>
      </c>
      <c r="C84" s="57">
        <f t="shared" ref="C84:E84" si="57">SUM(C80:C83)</f>
        <v>0</v>
      </c>
      <c r="D84" s="57">
        <f t="shared" si="57"/>
        <v>0</v>
      </c>
      <c r="E84" s="57">
        <f t="shared" si="57"/>
        <v>0</v>
      </c>
      <c r="F84" s="33">
        <f t="shared" si="53"/>
        <v>0</v>
      </c>
      <c r="G84" s="63">
        <f>ROUNDUP(G80/30,0)</f>
        <v>0</v>
      </c>
      <c r="H84" s="35" t="s">
        <v>6</v>
      </c>
      <c r="I84" s="33">
        <f>SUM(I80:I83)</f>
        <v>0</v>
      </c>
      <c r="J84" s="33">
        <f t="shared" ref="J84:L84" si="58">SUM(J80:J83)</f>
        <v>0</v>
      </c>
      <c r="K84" s="33">
        <f t="shared" si="58"/>
        <v>0</v>
      </c>
      <c r="L84" s="33">
        <f t="shared" si="58"/>
        <v>0</v>
      </c>
    </row>
    <row r="85" spans="1:12" ht="16.5" thickTop="1" thickBot="1" x14ac:dyDescent="0.3">
      <c r="A85" s="80" t="s">
        <v>66</v>
      </c>
      <c r="B85" s="80"/>
      <c r="C85" s="80"/>
      <c r="D85" s="80"/>
      <c r="E85" s="80"/>
      <c r="F85" s="80"/>
      <c r="G85" s="64" t="s">
        <v>67</v>
      </c>
      <c r="H85" s="81" t="s">
        <v>68</v>
      </c>
      <c r="I85" s="81"/>
      <c r="J85" s="81"/>
      <c r="K85" s="81"/>
      <c r="L85" s="81"/>
    </row>
    <row r="86" spans="1:12" ht="15.75" thickTop="1" x14ac:dyDescent="0.25">
      <c r="A86" s="42" t="s">
        <v>41</v>
      </c>
      <c r="B86" s="43">
        <f>+B74+B80-I80</f>
        <v>0</v>
      </c>
      <c r="C86" s="43">
        <f t="shared" ref="C86:D89" si="59">+C74+C80-J80</f>
        <v>0</v>
      </c>
      <c r="D86" s="43">
        <f t="shared" si="59"/>
        <v>0</v>
      </c>
      <c r="E86" s="43"/>
      <c r="F86" s="43">
        <f t="shared" si="53"/>
        <v>0</v>
      </c>
      <c r="G86" s="58" t="s">
        <v>62</v>
      </c>
      <c r="H86" s="42" t="s">
        <v>41</v>
      </c>
      <c r="I86" s="43">
        <f>+I74-I80</f>
        <v>78888</v>
      </c>
      <c r="J86" s="43">
        <f>+J74-J80</f>
        <v>578506</v>
      </c>
      <c r="K86" s="43">
        <f>+K74-K80</f>
        <v>578506</v>
      </c>
      <c r="L86" s="43">
        <f>SUM(I86:K86)</f>
        <v>1235900</v>
      </c>
    </row>
    <row r="87" spans="1:12" x14ac:dyDescent="0.25">
      <c r="A87" s="42" t="s">
        <v>42</v>
      </c>
      <c r="B87" s="43">
        <f>+B75+B81-I81</f>
        <v>0</v>
      </c>
      <c r="C87" s="43">
        <f t="shared" si="59"/>
        <v>0</v>
      </c>
      <c r="D87" s="43">
        <f t="shared" si="59"/>
        <v>0</v>
      </c>
      <c r="E87" s="43"/>
      <c r="F87" s="43">
        <f t="shared" si="53"/>
        <v>0</v>
      </c>
      <c r="G87" s="60">
        <f>+G78-G76</f>
        <v>0</v>
      </c>
      <c r="H87" s="42" t="s">
        <v>42</v>
      </c>
      <c r="I87" s="43">
        <f t="shared" ref="I87:K89" si="60">+I75-I81</f>
        <v>0</v>
      </c>
      <c r="J87" s="43">
        <f t="shared" si="60"/>
        <v>-1429</v>
      </c>
      <c r="K87" s="43">
        <f t="shared" si="60"/>
        <v>-1429</v>
      </c>
      <c r="L87" s="43">
        <f>SUM(I87:K87)</f>
        <v>-2858</v>
      </c>
    </row>
    <row r="88" spans="1:12" x14ac:dyDescent="0.25">
      <c r="A88" s="42" t="s">
        <v>44</v>
      </c>
      <c r="B88" s="43">
        <f>+B76+B82-I82</f>
        <v>0</v>
      </c>
      <c r="C88" s="43">
        <f t="shared" si="59"/>
        <v>0</v>
      </c>
      <c r="D88" s="43">
        <f t="shared" si="59"/>
        <v>0</v>
      </c>
      <c r="E88" s="43"/>
      <c r="F88" s="43">
        <f t="shared" si="53"/>
        <v>0</v>
      </c>
      <c r="G88" s="60">
        <v>25</v>
      </c>
      <c r="H88" s="42" t="s">
        <v>44</v>
      </c>
      <c r="I88" s="43">
        <f t="shared" si="60"/>
        <v>0</v>
      </c>
      <c r="J88" s="43">
        <f t="shared" si="60"/>
        <v>0</v>
      </c>
      <c r="K88" s="43">
        <f t="shared" si="60"/>
        <v>0</v>
      </c>
      <c r="L88" s="43">
        <f>SUM(I88:K88)</f>
        <v>0</v>
      </c>
    </row>
    <row r="89" spans="1:12" ht="15.75" thickBot="1" x14ac:dyDescent="0.3">
      <c r="A89" s="42" t="s">
        <v>49</v>
      </c>
      <c r="B89" s="43">
        <f>+B77+B83-I83</f>
        <v>0</v>
      </c>
      <c r="C89" s="43">
        <f t="shared" si="59"/>
        <v>0</v>
      </c>
      <c r="D89" s="43">
        <f t="shared" si="59"/>
        <v>0</v>
      </c>
      <c r="E89" s="43"/>
      <c r="F89" s="13">
        <f t="shared" si="53"/>
        <v>0</v>
      </c>
      <c r="G89" s="65">
        <f>+G87*G88</f>
        <v>0</v>
      </c>
      <c r="H89" s="42" t="s">
        <v>49</v>
      </c>
      <c r="I89" s="43">
        <f t="shared" si="60"/>
        <v>0</v>
      </c>
      <c r="J89" s="43">
        <f t="shared" si="60"/>
        <v>0</v>
      </c>
      <c r="K89" s="43">
        <f t="shared" si="60"/>
        <v>0</v>
      </c>
      <c r="L89" s="43">
        <f>SUM(I89:K89)</f>
        <v>0</v>
      </c>
    </row>
    <row r="90" spans="1:12" ht="16.5" thickTop="1" thickBot="1" x14ac:dyDescent="0.3">
      <c r="A90" s="35" t="s">
        <v>6</v>
      </c>
      <c r="B90" s="57">
        <f>SUM(B86:B89)</f>
        <v>0</v>
      </c>
      <c r="C90" s="57">
        <f t="shared" ref="C90:F90" si="61">SUM(C86:C89)</f>
        <v>0</v>
      </c>
      <c r="D90" s="57">
        <f t="shared" si="61"/>
        <v>0</v>
      </c>
      <c r="E90" s="57">
        <f t="shared" si="61"/>
        <v>0</v>
      </c>
      <c r="F90" s="57">
        <f t="shared" si="61"/>
        <v>0</v>
      </c>
      <c r="G90" s="66"/>
      <c r="H90" s="35" t="s">
        <v>6</v>
      </c>
      <c r="I90" s="46">
        <f>SUM(I86:I89)</f>
        <v>78888</v>
      </c>
      <c r="J90" s="46">
        <f t="shared" ref="J90:L90" si="62">SUM(J86:J89)</f>
        <v>577077</v>
      </c>
      <c r="K90" s="46">
        <f t="shared" si="62"/>
        <v>577077</v>
      </c>
      <c r="L90" s="46">
        <f t="shared" si="62"/>
        <v>1233042</v>
      </c>
    </row>
    <row r="91" spans="1:12" ht="15.75" thickTop="1" x14ac:dyDescent="0.25"/>
    <row r="93" spans="1:12" x14ac:dyDescent="0.25">
      <c r="F93" s="24" t="s">
        <v>75</v>
      </c>
    </row>
    <row r="98" spans="6:6" x14ac:dyDescent="0.25">
      <c r="F98" s="24"/>
    </row>
  </sheetData>
  <mergeCells count="37">
    <mergeCell ref="A1:L1"/>
    <mergeCell ref="B3:E3"/>
    <mergeCell ref="F3:F4"/>
    <mergeCell ref="G3:J3"/>
    <mergeCell ref="K3:K4"/>
    <mergeCell ref="L3:L4"/>
    <mergeCell ref="H60:L60"/>
    <mergeCell ref="B21:E21"/>
    <mergeCell ref="F21:F22"/>
    <mergeCell ref="G21:J21"/>
    <mergeCell ref="K21:K22"/>
    <mergeCell ref="L21:L22"/>
    <mergeCell ref="B39:E39"/>
    <mergeCell ref="F39:F40"/>
    <mergeCell ref="G39:J39"/>
    <mergeCell ref="K39:K40"/>
    <mergeCell ref="L39:L40"/>
    <mergeCell ref="B51:E51"/>
    <mergeCell ref="F51:F52"/>
    <mergeCell ref="G51:J51"/>
    <mergeCell ref="K51:K52"/>
    <mergeCell ref="L51:L52"/>
    <mergeCell ref="A85:F85"/>
    <mergeCell ref="H85:L85"/>
    <mergeCell ref="M61:M62"/>
    <mergeCell ref="N61:N62"/>
    <mergeCell ref="A64:G64"/>
    <mergeCell ref="A65:A66"/>
    <mergeCell ref="B65:B66"/>
    <mergeCell ref="C65:E65"/>
    <mergeCell ref="F65:F66"/>
    <mergeCell ref="G65:G66"/>
    <mergeCell ref="H67:L67"/>
    <mergeCell ref="A72:F72"/>
    <mergeCell ref="H73:L73"/>
    <mergeCell ref="A79:F79"/>
    <mergeCell ref="H79:L79"/>
  </mergeCells>
  <conditionalFormatting sqref="A90:B90 A89">
    <cfRule type="cellIs" dxfId="8" priority="1" operator="equal">
      <formula>"SUCCESS"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opLeftCell="F69" workbookViewId="0">
      <selection activeCell="L69" sqref="L1:L1048576"/>
    </sheetView>
  </sheetViews>
  <sheetFormatPr defaultRowHeight="15" x14ac:dyDescent="0.25"/>
  <cols>
    <col min="1" max="1" width="29.85546875" customWidth="1"/>
    <col min="2" max="2" width="14.85546875" customWidth="1"/>
    <col min="3" max="3" width="12.140625" customWidth="1"/>
    <col min="4" max="4" width="13.140625" customWidth="1"/>
    <col min="5" max="5" width="14" customWidth="1"/>
    <col min="6" max="6" width="14.28515625" customWidth="1"/>
    <col min="7" max="7" width="12.42578125" customWidth="1"/>
    <col min="8" max="8" width="12" customWidth="1"/>
    <col min="9" max="9" width="13.85546875" customWidth="1"/>
    <col min="10" max="11" width="14.28515625" customWidth="1"/>
    <col min="12" max="12" width="14.28515625" bestFit="1" customWidth="1"/>
    <col min="14" max="14" width="10.7109375" bestFit="1" customWidth="1"/>
  </cols>
  <sheetData>
    <row r="1" spans="1:12" ht="35.25" thickTop="1" thickBot="1" x14ac:dyDescent="0.3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9"/>
    </row>
    <row r="2" spans="1:12" s="7" customFormat="1" ht="16.5" thickTop="1" thickBot="1" x14ac:dyDescent="0.3">
      <c r="A2" s="1" t="s">
        <v>1</v>
      </c>
      <c r="B2" s="1"/>
      <c r="C2" s="1"/>
      <c r="D2" s="2" t="s">
        <v>70</v>
      </c>
      <c r="E2" s="1"/>
      <c r="F2" s="3"/>
      <c r="G2" s="3"/>
      <c r="H2" s="4" t="s">
        <v>2</v>
      </c>
      <c r="I2" s="5" t="s">
        <v>69</v>
      </c>
      <c r="J2" s="6" t="s">
        <v>3</v>
      </c>
      <c r="K2" s="5">
        <v>2018</v>
      </c>
      <c r="L2" s="3"/>
    </row>
    <row r="3" spans="1:12" ht="16.5" thickTop="1" thickBot="1" x14ac:dyDescent="0.3">
      <c r="A3" s="8" t="s">
        <v>4</v>
      </c>
      <c r="B3" s="94" t="s">
        <v>5</v>
      </c>
      <c r="C3" s="94"/>
      <c r="D3" s="94"/>
      <c r="E3" s="94"/>
      <c r="F3" s="95" t="s">
        <v>6</v>
      </c>
      <c r="G3" s="94" t="s">
        <v>7</v>
      </c>
      <c r="H3" s="94"/>
      <c r="I3" s="94"/>
      <c r="J3" s="94"/>
      <c r="K3" s="95" t="s">
        <v>6</v>
      </c>
      <c r="L3" s="95" t="s">
        <v>6</v>
      </c>
    </row>
    <row r="4" spans="1:12" ht="16.5" thickTop="1" thickBot="1" x14ac:dyDescent="0.3">
      <c r="A4" s="9" t="s">
        <v>8</v>
      </c>
      <c r="B4" s="9">
        <v>5</v>
      </c>
      <c r="C4" s="9">
        <v>12</v>
      </c>
      <c r="D4" s="9">
        <v>18</v>
      </c>
      <c r="E4" s="10">
        <v>28</v>
      </c>
      <c r="F4" s="96"/>
      <c r="G4" s="9">
        <v>5</v>
      </c>
      <c r="H4" s="9">
        <v>12</v>
      </c>
      <c r="I4" s="9">
        <v>18</v>
      </c>
      <c r="J4" s="10">
        <v>28</v>
      </c>
      <c r="K4" s="96"/>
      <c r="L4" s="96"/>
    </row>
    <row r="5" spans="1:12" ht="15.75" thickTop="1" x14ac:dyDescent="0.25">
      <c r="A5" s="11" t="s">
        <v>9</v>
      </c>
      <c r="B5" s="70">
        <v>0</v>
      </c>
      <c r="C5" s="13">
        <v>0</v>
      </c>
      <c r="D5" s="13">
        <v>0</v>
      </c>
      <c r="E5" s="13">
        <v>0</v>
      </c>
      <c r="F5" s="28">
        <f>SUM(B5:E5)</f>
        <v>0</v>
      </c>
      <c r="G5" s="70">
        <v>0</v>
      </c>
      <c r="H5" s="13">
        <v>0</v>
      </c>
      <c r="I5" s="13">
        <v>323670</v>
      </c>
      <c r="J5" s="13">
        <v>9410</v>
      </c>
      <c r="K5" s="14">
        <f>SUM(G5:J5)</f>
        <v>333080</v>
      </c>
      <c r="L5" s="14" t="e">
        <f>+K5+F5+#REF!</f>
        <v>#REF!</v>
      </c>
    </row>
    <row r="6" spans="1:12" x14ac:dyDescent="0.25">
      <c r="A6" s="11" t="s">
        <v>10</v>
      </c>
      <c r="B6" s="12"/>
      <c r="C6" s="12"/>
      <c r="D6" s="12"/>
      <c r="E6" s="12"/>
      <c r="F6" s="28"/>
      <c r="G6" s="12"/>
      <c r="H6" s="12"/>
      <c r="I6" s="12"/>
      <c r="J6" s="12"/>
      <c r="K6" s="14">
        <f t="shared" ref="K6:K10" si="0">SUM(G6:J6)</f>
        <v>0</v>
      </c>
      <c r="L6" s="14" t="e">
        <f>+K6+F6+#REF!</f>
        <v>#REF!</v>
      </c>
    </row>
    <row r="7" spans="1:12" x14ac:dyDescent="0.25">
      <c r="A7" s="11" t="s">
        <v>11</v>
      </c>
      <c r="B7" s="12"/>
      <c r="C7" s="12"/>
      <c r="D7" s="12"/>
      <c r="E7" s="12"/>
      <c r="F7" s="28"/>
      <c r="G7" s="12"/>
      <c r="H7" s="12"/>
      <c r="I7" s="12"/>
      <c r="J7" s="12"/>
      <c r="K7" s="14">
        <f t="shared" si="0"/>
        <v>0</v>
      </c>
      <c r="L7" s="14" t="e">
        <f>+K7+F7+#REF!</f>
        <v>#REF!</v>
      </c>
    </row>
    <row r="8" spans="1:12" ht="15.75" thickBot="1" x14ac:dyDescent="0.3">
      <c r="A8" s="11" t="s">
        <v>12</v>
      </c>
      <c r="B8" s="12"/>
      <c r="C8" s="12"/>
      <c r="D8" s="12"/>
      <c r="E8" s="12"/>
      <c r="F8" s="28"/>
      <c r="G8" s="12"/>
      <c r="H8" s="12"/>
      <c r="I8" s="12"/>
      <c r="J8" s="12"/>
      <c r="K8" s="14">
        <f t="shared" si="0"/>
        <v>0</v>
      </c>
      <c r="L8" s="14" t="e">
        <f>+K8+F8+#REF!</f>
        <v>#REF!</v>
      </c>
    </row>
    <row r="9" spans="1:12" ht="17.25" thickTop="1" thickBot="1" x14ac:dyDescent="0.3">
      <c r="A9" s="15" t="s">
        <v>13</v>
      </c>
      <c r="B9" s="16">
        <f>SUM(B5:B8)</f>
        <v>0</v>
      </c>
      <c r="C9" s="17">
        <f t="shared" ref="C9:L9" si="1">SUM(C5:C8)</f>
        <v>0</v>
      </c>
      <c r="D9" s="17">
        <f t="shared" si="1"/>
        <v>0</v>
      </c>
      <c r="E9" s="17">
        <f t="shared" si="1"/>
        <v>0</v>
      </c>
      <c r="F9" s="17">
        <f t="shared" si="1"/>
        <v>0</v>
      </c>
      <c r="G9" s="17">
        <f t="shared" si="1"/>
        <v>0</v>
      </c>
      <c r="H9" s="17">
        <f t="shared" si="1"/>
        <v>0</v>
      </c>
      <c r="I9" s="17">
        <f t="shared" si="1"/>
        <v>323670</v>
      </c>
      <c r="J9" s="17">
        <f t="shared" si="1"/>
        <v>9410</v>
      </c>
      <c r="K9" s="17">
        <f t="shared" si="1"/>
        <v>333080</v>
      </c>
      <c r="L9" s="17" t="e">
        <f t="shared" si="1"/>
        <v>#REF!</v>
      </c>
    </row>
    <row r="10" spans="1:12" ht="17.25" thickTop="1" thickBot="1" x14ac:dyDescent="0.3">
      <c r="A10" s="18" t="s">
        <v>14</v>
      </c>
      <c r="B10" s="14">
        <f>+B9/100*B4</f>
        <v>0</v>
      </c>
      <c r="C10" s="14">
        <f t="shared" ref="C10:J10" si="2">+C9/100*C4</f>
        <v>0</v>
      </c>
      <c r="D10" s="14">
        <f t="shared" si="2"/>
        <v>0</v>
      </c>
      <c r="E10" s="14">
        <f t="shared" si="2"/>
        <v>0</v>
      </c>
      <c r="F10" s="19">
        <f>SUM(B10:E10)</f>
        <v>0</v>
      </c>
      <c r="G10" s="14">
        <f t="shared" si="2"/>
        <v>0</v>
      </c>
      <c r="H10" s="14">
        <f t="shared" si="2"/>
        <v>0</v>
      </c>
      <c r="I10" s="14">
        <f t="shared" si="2"/>
        <v>58260.6</v>
      </c>
      <c r="J10" s="14">
        <f t="shared" si="2"/>
        <v>2634.7999999999997</v>
      </c>
      <c r="K10" s="14">
        <f t="shared" si="0"/>
        <v>60895.4</v>
      </c>
      <c r="L10" s="14">
        <f>+K10+F10</f>
        <v>60895.4</v>
      </c>
    </row>
    <row r="11" spans="1:12" ht="16.5" thickTop="1" thickBot="1" x14ac:dyDescent="0.3">
      <c r="A11" s="15" t="s">
        <v>15</v>
      </c>
      <c r="B11" s="20">
        <f>+B10+B9</f>
        <v>0</v>
      </c>
      <c r="C11" s="20">
        <f t="shared" ref="C11:L11" si="3">+C10+C9</f>
        <v>0</v>
      </c>
      <c r="D11" s="20">
        <f t="shared" si="3"/>
        <v>0</v>
      </c>
      <c r="E11" s="20">
        <f t="shared" si="3"/>
        <v>0</v>
      </c>
      <c r="F11" s="20">
        <f t="shared" si="3"/>
        <v>0</v>
      </c>
      <c r="G11" s="20">
        <f t="shared" si="3"/>
        <v>0</v>
      </c>
      <c r="H11" s="20">
        <f t="shared" si="3"/>
        <v>0</v>
      </c>
      <c r="I11" s="20">
        <f t="shared" si="3"/>
        <v>381930.6</v>
      </c>
      <c r="J11" s="20">
        <f t="shared" si="3"/>
        <v>12044.8</v>
      </c>
      <c r="K11" s="20">
        <f t="shared" si="3"/>
        <v>393975.4</v>
      </c>
      <c r="L11" s="20" t="e">
        <f t="shared" si="3"/>
        <v>#REF!</v>
      </c>
    </row>
    <row r="12" spans="1:12" ht="16.5" thickTop="1" x14ac:dyDescent="0.25">
      <c r="A12" s="11" t="s">
        <v>16</v>
      </c>
      <c r="B12" s="12">
        <v>0</v>
      </c>
      <c r="C12" s="12">
        <v>0</v>
      </c>
      <c r="D12" s="13">
        <v>0</v>
      </c>
      <c r="E12" s="13"/>
      <c r="F12" s="67">
        <f t="shared" ref="F12:F17" si="4">SUM(B12:E12)</f>
        <v>0</v>
      </c>
      <c r="G12" s="12">
        <v>0</v>
      </c>
      <c r="H12" s="12">
        <v>0</v>
      </c>
      <c r="I12" s="13">
        <v>0</v>
      </c>
      <c r="J12" s="13">
        <v>0</v>
      </c>
      <c r="K12" s="14">
        <f>SUM(G12:J12)</f>
        <v>0</v>
      </c>
      <c r="L12" s="14">
        <f t="shared" ref="L12:L20" si="5">+K12+F12</f>
        <v>0</v>
      </c>
    </row>
    <row r="13" spans="1:12" ht="16.5" thickBot="1" x14ac:dyDescent="0.3">
      <c r="A13" s="18" t="s">
        <v>14</v>
      </c>
      <c r="B13" s="14">
        <f>+B12/100*B4</f>
        <v>0</v>
      </c>
      <c r="C13" s="14">
        <f>+C12/100*C4</f>
        <v>0</v>
      </c>
      <c r="D13" s="14">
        <f>+D12/100*D4</f>
        <v>0</v>
      </c>
      <c r="E13" s="14">
        <f>+E12/100*E4</f>
        <v>0</v>
      </c>
      <c r="F13" s="67">
        <f t="shared" si="4"/>
        <v>0</v>
      </c>
      <c r="G13" s="14">
        <f>+G12/100*G4</f>
        <v>0</v>
      </c>
      <c r="H13" s="14">
        <f>+H12/100*H4</f>
        <v>0</v>
      </c>
      <c r="I13" s="14">
        <f>+I12/100*I4</f>
        <v>0</v>
      </c>
      <c r="J13" s="14">
        <f>+J12/100*J4</f>
        <v>0</v>
      </c>
      <c r="K13" s="14">
        <f>SUM(G13:J13)</f>
        <v>0</v>
      </c>
      <c r="L13" s="14">
        <f t="shared" si="5"/>
        <v>0</v>
      </c>
    </row>
    <row r="14" spans="1:12" ht="17.25" thickTop="1" thickBot="1" x14ac:dyDescent="0.3">
      <c r="A14" s="21" t="s">
        <v>15</v>
      </c>
      <c r="B14" s="17">
        <f>SUM(B12:B13)</f>
        <v>0</v>
      </c>
      <c r="C14" s="17">
        <f t="shared" ref="C14:K14" si="6">SUM(C12:C13)</f>
        <v>0</v>
      </c>
      <c r="D14" s="17">
        <f t="shared" si="6"/>
        <v>0</v>
      </c>
      <c r="E14" s="17">
        <f t="shared" si="6"/>
        <v>0</v>
      </c>
      <c r="F14" s="68">
        <f t="shared" si="4"/>
        <v>0</v>
      </c>
      <c r="G14" s="17">
        <f t="shared" si="6"/>
        <v>0</v>
      </c>
      <c r="H14" s="17">
        <f t="shared" si="6"/>
        <v>0</v>
      </c>
      <c r="I14" s="17">
        <f t="shared" si="6"/>
        <v>0</v>
      </c>
      <c r="J14" s="17">
        <f t="shared" si="6"/>
        <v>0</v>
      </c>
      <c r="K14" s="17">
        <f t="shared" si="6"/>
        <v>0</v>
      </c>
      <c r="L14" s="16">
        <f t="shared" si="5"/>
        <v>0</v>
      </c>
    </row>
    <row r="15" spans="1:12" ht="17.25" thickTop="1" thickBot="1" x14ac:dyDescent="0.3">
      <c r="A15" s="11" t="s">
        <v>17</v>
      </c>
      <c r="B15" s="12">
        <v>0</v>
      </c>
      <c r="C15" s="12">
        <v>0</v>
      </c>
      <c r="D15" s="69">
        <v>0</v>
      </c>
      <c r="E15" s="69">
        <v>0</v>
      </c>
      <c r="F15" s="67">
        <f t="shared" si="4"/>
        <v>0</v>
      </c>
      <c r="G15" s="12">
        <v>0</v>
      </c>
      <c r="H15" s="12">
        <v>0</v>
      </c>
      <c r="I15" s="13">
        <v>0</v>
      </c>
      <c r="J15" s="69">
        <v>0</v>
      </c>
      <c r="K15" s="14">
        <f>SUM(G15:J15)</f>
        <v>0</v>
      </c>
      <c r="L15" s="14">
        <f t="shared" si="5"/>
        <v>0</v>
      </c>
    </row>
    <row r="16" spans="1:12" ht="17.25" thickTop="1" thickBot="1" x14ac:dyDescent="0.3">
      <c r="A16" s="18" t="s">
        <v>14</v>
      </c>
      <c r="B16" s="14">
        <f>+B15/100*B4</f>
        <v>0</v>
      </c>
      <c r="C16" s="14">
        <f t="shared" ref="C16:E16" si="7">+C15/100*C4</f>
        <v>0</v>
      </c>
      <c r="D16" s="14">
        <f t="shared" si="7"/>
        <v>0</v>
      </c>
      <c r="E16" s="75">
        <f t="shared" si="7"/>
        <v>0</v>
      </c>
      <c r="F16" s="67">
        <f t="shared" si="4"/>
        <v>0</v>
      </c>
      <c r="G16" s="14">
        <f>+G15/100*G4</f>
        <v>0</v>
      </c>
      <c r="H16" s="14">
        <f>+H15/100*H4</f>
        <v>0</v>
      </c>
      <c r="I16" s="14">
        <f>+I15/100*I4</f>
        <v>0</v>
      </c>
      <c r="J16" s="14">
        <f>+J15/100*J4</f>
        <v>0</v>
      </c>
      <c r="K16" s="14">
        <f>SUM(G16:J16)</f>
        <v>0</v>
      </c>
      <c r="L16" s="14">
        <f t="shared" si="5"/>
        <v>0</v>
      </c>
    </row>
    <row r="17" spans="1:14" ht="17.25" thickTop="1" thickBot="1" x14ac:dyDescent="0.3">
      <c r="A17" s="21" t="s">
        <v>15</v>
      </c>
      <c r="B17" s="17">
        <f>SUM(B15:B16)</f>
        <v>0</v>
      </c>
      <c r="C17" s="17">
        <f t="shared" ref="C17:K17" si="8">SUM(C15:C16)</f>
        <v>0</v>
      </c>
      <c r="D17" s="17">
        <f t="shared" si="8"/>
        <v>0</v>
      </c>
      <c r="E17" s="17">
        <f t="shared" si="8"/>
        <v>0</v>
      </c>
      <c r="F17" s="68">
        <f t="shared" si="4"/>
        <v>0</v>
      </c>
      <c r="G17" s="17">
        <f t="shared" si="8"/>
        <v>0</v>
      </c>
      <c r="H17" s="17">
        <f t="shared" si="8"/>
        <v>0</v>
      </c>
      <c r="I17" s="17">
        <f t="shared" si="8"/>
        <v>0</v>
      </c>
      <c r="J17" s="17">
        <f t="shared" si="8"/>
        <v>0</v>
      </c>
      <c r="K17" s="17">
        <f t="shared" si="8"/>
        <v>0</v>
      </c>
      <c r="L17" s="16">
        <f t="shared" si="5"/>
        <v>0</v>
      </c>
    </row>
    <row r="18" spans="1:14" ht="16.5" thickTop="1" thickBot="1" x14ac:dyDescent="0.3">
      <c r="A18" s="15" t="s">
        <v>13</v>
      </c>
      <c r="B18" s="20">
        <f>+B9+B12-B15</f>
        <v>0</v>
      </c>
      <c r="C18" s="20">
        <f t="shared" ref="C18:J19" si="9">+C9+C12-C15</f>
        <v>0</v>
      </c>
      <c r="D18" s="20">
        <f t="shared" si="9"/>
        <v>0</v>
      </c>
      <c r="E18" s="20">
        <f t="shared" si="9"/>
        <v>0</v>
      </c>
      <c r="F18" s="20">
        <f>SUM(B18:E18)</f>
        <v>0</v>
      </c>
      <c r="G18" s="20">
        <f t="shared" si="9"/>
        <v>0</v>
      </c>
      <c r="H18" s="20">
        <f t="shared" si="9"/>
        <v>0</v>
      </c>
      <c r="I18" s="20">
        <f t="shared" si="9"/>
        <v>323670</v>
      </c>
      <c r="J18" s="20">
        <f t="shared" si="9"/>
        <v>9410</v>
      </c>
      <c r="K18" s="20">
        <f>SUM(G18:J18)</f>
        <v>333080</v>
      </c>
      <c r="L18" s="20">
        <f t="shared" si="5"/>
        <v>333080</v>
      </c>
    </row>
    <row r="19" spans="1:14" ht="16.5" thickTop="1" thickBot="1" x14ac:dyDescent="0.3">
      <c r="A19" s="15" t="s">
        <v>18</v>
      </c>
      <c r="B19" s="20">
        <f>+B10+B13-B16</f>
        <v>0</v>
      </c>
      <c r="C19" s="20">
        <f t="shared" si="9"/>
        <v>0</v>
      </c>
      <c r="D19" s="20">
        <f t="shared" si="9"/>
        <v>0</v>
      </c>
      <c r="E19" s="20">
        <f t="shared" si="9"/>
        <v>0</v>
      </c>
      <c r="F19" s="20">
        <f t="shared" ref="F19:F20" si="10">SUM(B19:E19)</f>
        <v>0</v>
      </c>
      <c r="G19" s="20">
        <f t="shared" si="9"/>
        <v>0</v>
      </c>
      <c r="H19" s="20">
        <f t="shared" si="9"/>
        <v>0</v>
      </c>
      <c r="I19" s="20">
        <f t="shared" si="9"/>
        <v>58260.6</v>
      </c>
      <c r="J19" s="20">
        <f t="shared" si="9"/>
        <v>2634.7999999999997</v>
      </c>
      <c r="K19" s="20">
        <f t="shared" ref="K19:K20" si="11">SUM(G19:J19)</f>
        <v>60895.4</v>
      </c>
      <c r="L19" s="20">
        <f t="shared" si="5"/>
        <v>60895.4</v>
      </c>
    </row>
    <row r="20" spans="1:14" ht="16.5" thickTop="1" thickBot="1" x14ac:dyDescent="0.3">
      <c r="A20" s="15" t="s">
        <v>6</v>
      </c>
      <c r="B20" s="20">
        <f>+B19+B18</f>
        <v>0</v>
      </c>
      <c r="C20" s="20">
        <f t="shared" ref="C20:J20" si="12">+C19+C18</f>
        <v>0</v>
      </c>
      <c r="D20" s="20">
        <f t="shared" si="12"/>
        <v>0</v>
      </c>
      <c r="E20" s="20">
        <f t="shared" si="12"/>
        <v>0</v>
      </c>
      <c r="F20" s="20">
        <f t="shared" si="10"/>
        <v>0</v>
      </c>
      <c r="G20" s="20">
        <f t="shared" si="12"/>
        <v>0</v>
      </c>
      <c r="H20" s="20">
        <f t="shared" si="12"/>
        <v>0</v>
      </c>
      <c r="I20" s="20">
        <f t="shared" si="12"/>
        <v>381930.6</v>
      </c>
      <c r="J20" s="20">
        <f t="shared" si="12"/>
        <v>12044.8</v>
      </c>
      <c r="K20" s="20">
        <f t="shared" si="11"/>
        <v>393975.39999999997</v>
      </c>
      <c r="L20" s="20">
        <f t="shared" si="5"/>
        <v>393975.39999999997</v>
      </c>
    </row>
    <row r="21" spans="1:14" ht="16.5" customHeight="1" thickTop="1" thickBot="1" x14ac:dyDescent="0.3">
      <c r="A21" s="8" t="s">
        <v>4</v>
      </c>
      <c r="B21" s="94" t="s">
        <v>5</v>
      </c>
      <c r="C21" s="94"/>
      <c r="D21" s="94"/>
      <c r="E21" s="94"/>
      <c r="F21" s="95" t="s">
        <v>6</v>
      </c>
      <c r="G21" s="94" t="s">
        <v>7</v>
      </c>
      <c r="H21" s="94"/>
      <c r="I21" s="94"/>
      <c r="J21" s="94"/>
      <c r="K21" s="95" t="s">
        <v>6</v>
      </c>
      <c r="L21" s="95" t="s">
        <v>6</v>
      </c>
    </row>
    <row r="22" spans="1:14" ht="16.5" thickTop="1" thickBot="1" x14ac:dyDescent="0.3">
      <c r="A22" s="9" t="s">
        <v>8</v>
      </c>
      <c r="B22" s="9">
        <v>5</v>
      </c>
      <c r="C22" s="9">
        <v>12</v>
      </c>
      <c r="D22" s="9">
        <v>18</v>
      </c>
      <c r="E22" s="10">
        <v>28</v>
      </c>
      <c r="F22" s="96"/>
      <c r="G22" s="9">
        <v>5</v>
      </c>
      <c r="H22" s="9">
        <v>12</v>
      </c>
      <c r="I22" s="9">
        <v>18</v>
      </c>
      <c r="J22" s="10">
        <v>28</v>
      </c>
      <c r="K22" s="96"/>
      <c r="L22" s="96"/>
    </row>
    <row r="23" spans="1:14" ht="15.75" thickTop="1" x14ac:dyDescent="0.25">
      <c r="A23" s="11" t="s">
        <v>19</v>
      </c>
      <c r="B23" s="70"/>
      <c r="C23" s="13"/>
      <c r="D23" s="13"/>
      <c r="E23" s="13">
        <v>0</v>
      </c>
      <c r="F23" s="14">
        <f>SUM(B23:E23)</f>
        <v>0</v>
      </c>
      <c r="G23" s="70"/>
      <c r="H23" s="13"/>
      <c r="I23" s="13">
        <v>59320</v>
      </c>
      <c r="J23" s="13"/>
      <c r="K23" s="14">
        <f>SUM(G23:J23)</f>
        <v>59320</v>
      </c>
      <c r="L23" s="14" t="e">
        <f>+K23+F23+#REF!</f>
        <v>#REF!</v>
      </c>
    </row>
    <row r="24" spans="1:14" x14ac:dyDescent="0.25">
      <c r="A24" s="11" t="s">
        <v>10</v>
      </c>
      <c r="B24" s="12"/>
      <c r="C24" s="13"/>
      <c r="D24" s="12"/>
      <c r="E24" s="12"/>
      <c r="F24" s="14">
        <f t="shared" ref="F24:F28" si="13">SUM(B24:E24)</f>
        <v>0</v>
      </c>
      <c r="G24" s="12"/>
      <c r="H24" s="13"/>
      <c r="I24" s="13">
        <v>1521020</v>
      </c>
      <c r="J24" s="12"/>
      <c r="K24" s="14">
        <f t="shared" ref="K24:K28" si="14">SUM(G24:J24)</f>
        <v>1521020</v>
      </c>
      <c r="L24" s="14" t="e">
        <f>+K24+F24+#REF!</f>
        <v>#REF!</v>
      </c>
    </row>
    <row r="25" spans="1:14" x14ac:dyDescent="0.25">
      <c r="A25" s="11" t="s">
        <v>20</v>
      </c>
      <c r="B25" s="12"/>
      <c r="C25" s="12"/>
      <c r="D25" s="13">
        <v>468398</v>
      </c>
      <c r="E25" s="12"/>
      <c r="F25" s="14">
        <f t="shared" si="13"/>
        <v>468398</v>
      </c>
      <c r="G25" s="12"/>
      <c r="H25" s="12"/>
      <c r="I25" s="12"/>
      <c r="J25" s="12"/>
      <c r="K25" s="14">
        <f t="shared" si="14"/>
        <v>0</v>
      </c>
      <c r="L25" s="14" t="e">
        <f>+K25+F25+#REF!</f>
        <v>#REF!</v>
      </c>
    </row>
    <row r="26" spans="1:14" x14ac:dyDescent="0.25">
      <c r="A26" s="11" t="s">
        <v>21</v>
      </c>
      <c r="B26" s="12"/>
      <c r="C26" s="12"/>
      <c r="D26" s="12"/>
      <c r="E26" s="12"/>
      <c r="F26" s="14">
        <f t="shared" si="13"/>
        <v>0</v>
      </c>
      <c r="G26" s="12"/>
      <c r="H26" s="12"/>
      <c r="I26" s="12"/>
      <c r="J26" s="12"/>
      <c r="K26" s="14">
        <f t="shared" si="14"/>
        <v>0</v>
      </c>
      <c r="L26" s="14" t="e">
        <f>+K26+F26+#REF!</f>
        <v>#REF!</v>
      </c>
    </row>
    <row r="27" spans="1:14" x14ac:dyDescent="0.25">
      <c r="A27" s="11" t="s">
        <v>11</v>
      </c>
      <c r="B27" s="12"/>
      <c r="C27" s="12"/>
      <c r="D27" s="12"/>
      <c r="E27" s="12"/>
      <c r="F27" s="14">
        <f t="shared" si="13"/>
        <v>0</v>
      </c>
      <c r="G27" s="12"/>
      <c r="H27" s="12"/>
      <c r="I27" s="12"/>
      <c r="J27" s="12"/>
      <c r="K27" s="14">
        <f t="shared" si="14"/>
        <v>0</v>
      </c>
      <c r="L27" s="14" t="e">
        <f>+K27+F27+#REF!</f>
        <v>#REF!</v>
      </c>
      <c r="M27" s="25" t="s">
        <v>74</v>
      </c>
    </row>
    <row r="28" spans="1:14" ht="15.75" thickBot="1" x14ac:dyDescent="0.3">
      <c r="A28" s="11" t="s">
        <v>12</v>
      </c>
      <c r="B28" s="12"/>
      <c r="C28" s="12"/>
      <c r="D28" s="12"/>
      <c r="E28" s="12"/>
      <c r="F28" s="14">
        <f t="shared" si="13"/>
        <v>0</v>
      </c>
      <c r="G28" s="12"/>
      <c r="H28" s="12"/>
      <c r="I28" s="12"/>
      <c r="J28" s="12"/>
      <c r="K28" s="14">
        <f t="shared" si="14"/>
        <v>0</v>
      </c>
      <c r="L28" s="14" t="e">
        <f>+K28+F28+#REF!</f>
        <v>#REF!</v>
      </c>
      <c r="M28" s="77"/>
      <c r="N28" s="76"/>
    </row>
    <row r="29" spans="1:14" ht="16.5" thickTop="1" thickBot="1" x14ac:dyDescent="0.3">
      <c r="A29" s="15" t="s">
        <v>22</v>
      </c>
      <c r="B29" s="22">
        <f>SUM(B23:B28)</f>
        <v>0</v>
      </c>
      <c r="C29" s="22">
        <f t="shared" ref="C29:L29" si="15">SUM(C23:C28)</f>
        <v>0</v>
      </c>
      <c r="D29" s="22">
        <f t="shared" si="15"/>
        <v>468398</v>
      </c>
      <c r="E29" s="22">
        <f t="shared" si="15"/>
        <v>0</v>
      </c>
      <c r="F29" s="22">
        <f t="shared" si="15"/>
        <v>468398</v>
      </c>
      <c r="G29" s="22">
        <f t="shared" si="15"/>
        <v>0</v>
      </c>
      <c r="H29" s="22">
        <f t="shared" si="15"/>
        <v>0</v>
      </c>
      <c r="I29" s="22">
        <f t="shared" si="15"/>
        <v>1580340</v>
      </c>
      <c r="J29" s="22">
        <f t="shared" si="15"/>
        <v>0</v>
      </c>
      <c r="K29" s="22">
        <f t="shared" si="15"/>
        <v>1580340</v>
      </c>
      <c r="L29" s="22" t="e">
        <f t="shared" si="15"/>
        <v>#REF!</v>
      </c>
      <c r="M29" s="78"/>
    </row>
    <row r="30" spans="1:14" ht="16.5" thickTop="1" thickBot="1" x14ac:dyDescent="0.3">
      <c r="A30" s="18" t="s">
        <v>14</v>
      </c>
      <c r="B30" s="14">
        <f>+B29/100*B22</f>
        <v>0</v>
      </c>
      <c r="C30" s="14">
        <f t="shared" ref="C30:J30" si="16">+C29/100*C22</f>
        <v>0</v>
      </c>
      <c r="D30" s="14">
        <f t="shared" si="16"/>
        <v>84311.639999999985</v>
      </c>
      <c r="E30" s="14">
        <f t="shared" si="16"/>
        <v>0</v>
      </c>
      <c r="F30" s="14">
        <f>SUM(B30:E30)</f>
        <v>84311.639999999985</v>
      </c>
      <c r="G30" s="14">
        <f t="shared" si="16"/>
        <v>0</v>
      </c>
      <c r="H30" s="14">
        <f t="shared" si="16"/>
        <v>0</v>
      </c>
      <c r="I30" s="14">
        <f t="shared" si="16"/>
        <v>284461.2</v>
      </c>
      <c r="J30" s="14">
        <f t="shared" si="16"/>
        <v>0</v>
      </c>
      <c r="K30" s="14">
        <f>SUM(G30:J30)</f>
        <v>284461.2</v>
      </c>
      <c r="L30" s="14">
        <f>+K30+F30</f>
        <v>368772.83999999997</v>
      </c>
    </row>
    <row r="31" spans="1:14" ht="16.5" thickTop="1" thickBot="1" x14ac:dyDescent="0.3">
      <c r="A31" s="15" t="s">
        <v>23</v>
      </c>
      <c r="B31" s="23">
        <f>+B30+B29</f>
        <v>0</v>
      </c>
      <c r="C31" s="23">
        <f t="shared" ref="C31:K31" si="17">+C30+C29</f>
        <v>0</v>
      </c>
      <c r="D31" s="23">
        <f t="shared" si="17"/>
        <v>552709.64</v>
      </c>
      <c r="E31" s="23">
        <f t="shared" si="17"/>
        <v>0</v>
      </c>
      <c r="F31" s="23">
        <f t="shared" si="17"/>
        <v>552709.64</v>
      </c>
      <c r="G31" s="23">
        <f t="shared" si="17"/>
        <v>0</v>
      </c>
      <c r="H31" s="23">
        <f t="shared" si="17"/>
        <v>0</v>
      </c>
      <c r="I31" s="23">
        <f t="shared" si="17"/>
        <v>1864801.2</v>
      </c>
      <c r="J31" s="23">
        <f t="shared" si="17"/>
        <v>0</v>
      </c>
      <c r="K31" s="23">
        <f t="shared" si="17"/>
        <v>1864801.2</v>
      </c>
      <c r="L31" s="23" t="e">
        <f>+K31+F31+#REF!</f>
        <v>#REF!</v>
      </c>
      <c r="N31" s="24"/>
    </row>
    <row r="32" spans="1:14" ht="15.75" thickTop="1" x14ac:dyDescent="0.25">
      <c r="A32" s="11" t="s">
        <v>16</v>
      </c>
      <c r="B32" s="12">
        <v>0</v>
      </c>
      <c r="C32" s="12">
        <v>0</v>
      </c>
      <c r="D32" s="13">
        <v>0</v>
      </c>
      <c r="E32" s="12">
        <v>0</v>
      </c>
      <c r="F32" s="12">
        <f>SUM(B32:E32)</f>
        <v>0</v>
      </c>
      <c r="G32" s="12">
        <v>0</v>
      </c>
      <c r="H32" s="12">
        <v>0</v>
      </c>
      <c r="I32" s="13">
        <v>0</v>
      </c>
      <c r="J32" s="13">
        <v>0</v>
      </c>
      <c r="K32" s="14">
        <f>SUM(G32:J32)</f>
        <v>0</v>
      </c>
      <c r="L32" s="14">
        <f>+K32+F32</f>
        <v>0</v>
      </c>
    </row>
    <row r="33" spans="1:14" ht="15.75" thickBot="1" x14ac:dyDescent="0.3">
      <c r="A33" s="18" t="s">
        <v>14</v>
      </c>
      <c r="B33" s="14"/>
      <c r="C33" s="14"/>
      <c r="D33" s="25"/>
      <c r="E33" s="14"/>
      <c r="F33" s="14"/>
      <c r="G33" s="14"/>
      <c r="H33" s="14"/>
      <c r="I33" s="25"/>
      <c r="J33" s="25"/>
      <c r="K33" s="14"/>
      <c r="L33" s="14"/>
      <c r="N33" s="24"/>
    </row>
    <row r="34" spans="1:14" ht="16.5" thickTop="1" thickBot="1" x14ac:dyDescent="0.3">
      <c r="A34" s="15" t="s">
        <v>22</v>
      </c>
      <c r="B34" s="16">
        <f>+B32+B33</f>
        <v>0</v>
      </c>
      <c r="C34" s="16">
        <f t="shared" ref="C34:L34" si="18">+C32+C33</f>
        <v>0</v>
      </c>
      <c r="D34" s="16">
        <f t="shared" si="18"/>
        <v>0</v>
      </c>
      <c r="E34" s="16">
        <f t="shared" si="18"/>
        <v>0</v>
      </c>
      <c r="F34" s="16">
        <f t="shared" si="18"/>
        <v>0</v>
      </c>
      <c r="G34" s="16">
        <f t="shared" si="18"/>
        <v>0</v>
      </c>
      <c r="H34" s="16">
        <f t="shared" si="18"/>
        <v>0</v>
      </c>
      <c r="I34" s="16">
        <f t="shared" si="18"/>
        <v>0</v>
      </c>
      <c r="J34" s="16">
        <f t="shared" si="18"/>
        <v>0</v>
      </c>
      <c r="K34" s="16">
        <f t="shared" si="18"/>
        <v>0</v>
      </c>
      <c r="L34" s="16">
        <f t="shared" si="18"/>
        <v>0</v>
      </c>
    </row>
    <row r="35" spans="1:14" ht="15.75" thickTop="1" x14ac:dyDescent="0.25">
      <c r="A35" s="11" t="s">
        <v>17</v>
      </c>
      <c r="B35" s="12">
        <v>0</v>
      </c>
      <c r="C35" s="12">
        <v>0</v>
      </c>
      <c r="D35" s="13">
        <v>0</v>
      </c>
      <c r="E35" s="12">
        <v>0</v>
      </c>
      <c r="F35" s="12">
        <f>SUM(B35:E35)</f>
        <v>0</v>
      </c>
      <c r="G35" s="12">
        <v>0</v>
      </c>
      <c r="H35" s="12">
        <v>0</v>
      </c>
      <c r="I35" s="13">
        <v>0</v>
      </c>
      <c r="J35" s="13">
        <v>0</v>
      </c>
      <c r="K35" s="14">
        <f>SUM(G35:J35)</f>
        <v>0</v>
      </c>
      <c r="L35" s="14">
        <f>+K35+F35</f>
        <v>0</v>
      </c>
    </row>
    <row r="36" spans="1:14" ht="15.75" thickBot="1" x14ac:dyDescent="0.3">
      <c r="A36" s="18" t="s">
        <v>14</v>
      </c>
      <c r="B36" s="14"/>
      <c r="C36" s="14"/>
      <c r="D36" s="25"/>
      <c r="E36" s="14"/>
      <c r="F36" s="14"/>
      <c r="G36" s="14"/>
      <c r="H36" s="14"/>
      <c r="I36" s="25"/>
      <c r="J36" s="25"/>
      <c r="K36" s="14"/>
      <c r="L36" s="14"/>
    </row>
    <row r="37" spans="1:14" ht="16.5" thickTop="1" thickBot="1" x14ac:dyDescent="0.3">
      <c r="A37" s="21" t="s">
        <v>22</v>
      </c>
      <c r="B37" s="16">
        <f>+B35+B36</f>
        <v>0</v>
      </c>
      <c r="C37" s="16">
        <f t="shared" ref="C37:L37" si="19">+C35+C36</f>
        <v>0</v>
      </c>
      <c r="D37" s="16">
        <f t="shared" si="19"/>
        <v>0</v>
      </c>
      <c r="E37" s="16">
        <f t="shared" si="19"/>
        <v>0</v>
      </c>
      <c r="F37" s="16">
        <f t="shared" si="19"/>
        <v>0</v>
      </c>
      <c r="G37" s="16">
        <f t="shared" si="19"/>
        <v>0</v>
      </c>
      <c r="H37" s="16">
        <f t="shared" si="19"/>
        <v>0</v>
      </c>
      <c r="I37" s="16">
        <f t="shared" si="19"/>
        <v>0</v>
      </c>
      <c r="J37" s="16">
        <f t="shared" si="19"/>
        <v>0</v>
      </c>
      <c r="K37" s="16">
        <f t="shared" si="19"/>
        <v>0</v>
      </c>
      <c r="L37" s="16">
        <f t="shared" si="19"/>
        <v>0</v>
      </c>
    </row>
    <row r="38" spans="1:14" ht="16.5" thickTop="1" thickBot="1" x14ac:dyDescent="0.3">
      <c r="A38" s="26" t="s">
        <v>22</v>
      </c>
      <c r="B38" s="27">
        <f>+B31+B34-B37</f>
        <v>0</v>
      </c>
      <c r="C38" s="27">
        <f t="shared" ref="C38:L38" si="20">+C31+C34-C37</f>
        <v>0</v>
      </c>
      <c r="D38" s="27">
        <f t="shared" si="20"/>
        <v>552709.64</v>
      </c>
      <c r="E38" s="27">
        <f t="shared" si="20"/>
        <v>0</v>
      </c>
      <c r="F38" s="27">
        <f t="shared" si="20"/>
        <v>552709.64</v>
      </c>
      <c r="G38" s="27">
        <f t="shared" si="20"/>
        <v>0</v>
      </c>
      <c r="H38" s="27">
        <f t="shared" si="20"/>
        <v>0</v>
      </c>
      <c r="I38" s="27">
        <f t="shared" si="20"/>
        <v>1864801.2</v>
      </c>
      <c r="J38" s="27">
        <f t="shared" si="20"/>
        <v>0</v>
      </c>
      <c r="K38" s="27">
        <f t="shared" si="20"/>
        <v>1864801.2</v>
      </c>
      <c r="L38" s="27" t="e">
        <f t="shared" si="20"/>
        <v>#REF!</v>
      </c>
    </row>
    <row r="39" spans="1:14" ht="16.5" customHeight="1" thickTop="1" thickBot="1" x14ac:dyDescent="0.3">
      <c r="A39" s="8" t="s">
        <v>4</v>
      </c>
      <c r="B39" s="94" t="s">
        <v>5</v>
      </c>
      <c r="C39" s="94"/>
      <c r="D39" s="94"/>
      <c r="E39" s="94"/>
      <c r="F39" s="95" t="s">
        <v>6</v>
      </c>
      <c r="G39" s="94" t="s">
        <v>7</v>
      </c>
      <c r="H39" s="94"/>
      <c r="I39" s="94"/>
      <c r="J39" s="94"/>
      <c r="K39" s="95" t="s">
        <v>6</v>
      </c>
      <c r="L39" s="95" t="s">
        <v>6</v>
      </c>
    </row>
    <row r="40" spans="1:14" ht="16.5" thickTop="1" thickBot="1" x14ac:dyDescent="0.3">
      <c r="A40" s="9" t="s">
        <v>8</v>
      </c>
      <c r="B40" s="9">
        <v>5</v>
      </c>
      <c r="C40" s="9">
        <v>12</v>
      </c>
      <c r="D40" s="9">
        <v>18</v>
      </c>
      <c r="E40" s="10">
        <v>28</v>
      </c>
      <c r="F40" s="96"/>
      <c r="G40" s="9">
        <v>5</v>
      </c>
      <c r="H40" s="9">
        <v>12</v>
      </c>
      <c r="I40" s="9">
        <v>18</v>
      </c>
      <c r="J40" s="10">
        <v>28</v>
      </c>
      <c r="K40" s="96"/>
      <c r="L40" s="96"/>
    </row>
    <row r="41" spans="1:14" ht="15.75" thickTop="1" x14ac:dyDescent="0.25">
      <c r="A41" s="11" t="s">
        <v>24</v>
      </c>
      <c r="B41" s="12"/>
      <c r="C41" s="12"/>
      <c r="D41" s="12"/>
      <c r="E41" s="12"/>
      <c r="F41" s="28"/>
      <c r="G41" s="12"/>
      <c r="H41" s="12">
        <v>0</v>
      </c>
      <c r="I41" s="12">
        <v>0</v>
      </c>
      <c r="J41" s="12"/>
      <c r="K41" s="14">
        <f t="shared" ref="K41:K43" si="21">SUM(G41:J41)</f>
        <v>0</v>
      </c>
      <c r="L41" s="14">
        <f>+K41+F41</f>
        <v>0</v>
      </c>
    </row>
    <row r="42" spans="1:14" x14ac:dyDescent="0.25">
      <c r="A42" s="11" t="s">
        <v>25</v>
      </c>
      <c r="B42" s="12"/>
      <c r="C42" s="12"/>
      <c r="D42" s="12"/>
      <c r="E42" s="12"/>
      <c r="F42" s="28"/>
      <c r="G42" s="12"/>
      <c r="H42" s="12"/>
      <c r="I42" s="12"/>
      <c r="J42" s="12"/>
      <c r="K42" s="14">
        <f t="shared" si="21"/>
        <v>0</v>
      </c>
      <c r="L42" s="14">
        <f>+K42+F42</f>
        <v>0</v>
      </c>
    </row>
    <row r="43" spans="1:14" ht="15.75" thickBot="1" x14ac:dyDescent="0.3">
      <c r="A43" s="18" t="s">
        <v>14</v>
      </c>
      <c r="B43" s="28">
        <f>+B42+B41/100*B40</f>
        <v>0</v>
      </c>
      <c r="C43" s="28">
        <f t="shared" ref="C43:E43" si="22">+C42+C41/100*C40</f>
        <v>0</v>
      </c>
      <c r="D43" s="28">
        <f t="shared" si="22"/>
        <v>0</v>
      </c>
      <c r="E43" s="28">
        <f t="shared" si="22"/>
        <v>0</v>
      </c>
      <c r="F43" s="28"/>
      <c r="G43" s="28">
        <f>+G42+G41/100*G40/2</f>
        <v>0</v>
      </c>
      <c r="H43" s="28">
        <f t="shared" ref="H43:J43" si="23">+H42+H41/100*H40/2</f>
        <v>0</v>
      </c>
      <c r="I43" s="28">
        <f t="shared" si="23"/>
        <v>0</v>
      </c>
      <c r="J43" s="28">
        <f t="shared" si="23"/>
        <v>0</v>
      </c>
      <c r="K43" s="14">
        <f t="shared" si="21"/>
        <v>0</v>
      </c>
      <c r="L43" s="14">
        <f>+K43+F43</f>
        <v>0</v>
      </c>
    </row>
    <row r="44" spans="1:14" ht="16.5" thickTop="1" thickBot="1" x14ac:dyDescent="0.3">
      <c r="A44" s="15" t="s">
        <v>22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4" ht="15.75" thickTop="1" x14ac:dyDescent="0.25">
      <c r="A45" s="11" t="s">
        <v>26</v>
      </c>
      <c r="B45" s="12"/>
      <c r="C45" s="12"/>
      <c r="D45" s="12"/>
      <c r="E45" s="12"/>
      <c r="F45" s="28"/>
      <c r="G45" s="12"/>
      <c r="H45" s="12"/>
      <c r="I45" s="12"/>
      <c r="J45" s="12"/>
      <c r="K45" s="14">
        <f t="shared" ref="K45:K47" si="24">SUM(G45:J45)</f>
        <v>0</v>
      </c>
      <c r="L45" s="14">
        <f t="shared" ref="L45:L50" si="25">+K45+F45</f>
        <v>0</v>
      </c>
    </row>
    <row r="46" spans="1:14" x14ac:dyDescent="0.25">
      <c r="A46" s="11" t="s">
        <v>25</v>
      </c>
      <c r="B46" s="12"/>
      <c r="C46" s="12"/>
      <c r="D46" s="12"/>
      <c r="E46" s="12"/>
      <c r="F46" s="28"/>
      <c r="G46" s="12"/>
      <c r="H46" s="12"/>
      <c r="I46" s="12"/>
      <c r="J46" s="12"/>
      <c r="K46" s="14">
        <f t="shared" si="24"/>
        <v>0</v>
      </c>
      <c r="L46" s="14">
        <f t="shared" si="25"/>
        <v>0</v>
      </c>
    </row>
    <row r="47" spans="1:14" ht="15.75" thickBot="1" x14ac:dyDescent="0.3">
      <c r="A47" s="18" t="s">
        <v>14</v>
      </c>
      <c r="B47" s="28">
        <f>+B46+B45/100*B40</f>
        <v>0</v>
      </c>
      <c r="C47" s="28">
        <f t="shared" ref="C47:E47" si="26">+C46+C45/100*C40</f>
        <v>0</v>
      </c>
      <c r="D47" s="28">
        <f t="shared" si="26"/>
        <v>0</v>
      </c>
      <c r="E47" s="28">
        <f t="shared" si="26"/>
        <v>0</v>
      </c>
      <c r="F47" s="28"/>
      <c r="G47" s="28">
        <f>+G45+G46/100*G40</f>
        <v>0</v>
      </c>
      <c r="H47" s="28">
        <f t="shared" ref="H47:J47" si="27">+H45+H46/100*H40</f>
        <v>0</v>
      </c>
      <c r="I47" s="28">
        <f t="shared" si="27"/>
        <v>0</v>
      </c>
      <c r="J47" s="28">
        <f t="shared" si="27"/>
        <v>0</v>
      </c>
      <c r="K47" s="14">
        <f t="shared" si="24"/>
        <v>0</v>
      </c>
      <c r="L47" s="14">
        <f t="shared" si="25"/>
        <v>0</v>
      </c>
    </row>
    <row r="48" spans="1:14" ht="16.5" thickTop="1" thickBot="1" x14ac:dyDescent="0.3">
      <c r="A48" s="15" t="s">
        <v>22</v>
      </c>
      <c r="B48" s="20">
        <f>+B29+B32-B35+B41+B42-B45*B46</f>
        <v>0</v>
      </c>
      <c r="C48" s="20">
        <f t="shared" ref="C48:J48" si="28">+C29+C32-C35+C41+C42-C45*C46</f>
        <v>0</v>
      </c>
      <c r="D48" s="20">
        <f t="shared" si="28"/>
        <v>468398</v>
      </c>
      <c r="E48" s="20">
        <f t="shared" si="28"/>
        <v>0</v>
      </c>
      <c r="F48" s="20">
        <f>SUM(B48:E48)</f>
        <v>468398</v>
      </c>
      <c r="G48" s="20">
        <f t="shared" si="28"/>
        <v>0</v>
      </c>
      <c r="H48" s="20">
        <f t="shared" si="28"/>
        <v>0</v>
      </c>
      <c r="I48" s="20">
        <f t="shared" si="28"/>
        <v>1580340</v>
      </c>
      <c r="J48" s="20">
        <f t="shared" si="28"/>
        <v>0</v>
      </c>
      <c r="K48" s="20">
        <f>SUM(G48:J48)</f>
        <v>1580340</v>
      </c>
      <c r="L48" s="20">
        <f t="shared" si="25"/>
        <v>2048738</v>
      </c>
    </row>
    <row r="49" spans="1:14" ht="16.5" thickTop="1" thickBot="1" x14ac:dyDescent="0.3">
      <c r="A49" s="29" t="s">
        <v>27</v>
      </c>
      <c r="B49" s="20">
        <f>+B30+B33-B36-B43+B47</f>
        <v>0</v>
      </c>
      <c r="C49" s="20">
        <f t="shared" ref="C49:J49" si="29">+C30+C33-C36-C43+C47</f>
        <v>0</v>
      </c>
      <c r="D49" s="20">
        <f t="shared" si="29"/>
        <v>84311.639999999985</v>
      </c>
      <c r="E49" s="20">
        <f t="shared" si="29"/>
        <v>0</v>
      </c>
      <c r="F49" s="20">
        <f t="shared" ref="F49:F50" si="30">SUM(B49:E49)</f>
        <v>84311.639999999985</v>
      </c>
      <c r="G49" s="20">
        <f t="shared" si="29"/>
        <v>0</v>
      </c>
      <c r="H49" s="20">
        <f t="shared" si="29"/>
        <v>0</v>
      </c>
      <c r="I49" s="20">
        <f t="shared" si="29"/>
        <v>284461.2</v>
      </c>
      <c r="J49" s="20">
        <f t="shared" si="29"/>
        <v>0</v>
      </c>
      <c r="K49" s="20">
        <f t="shared" ref="K49:K50" si="31">SUM(G49:J49)</f>
        <v>284461.2</v>
      </c>
      <c r="L49" s="20">
        <f t="shared" si="25"/>
        <v>368772.83999999997</v>
      </c>
    </row>
    <row r="50" spans="1:14" ht="16.5" thickTop="1" thickBot="1" x14ac:dyDescent="0.3">
      <c r="A50" s="29" t="s">
        <v>6</v>
      </c>
      <c r="B50" s="20">
        <f>+B49+B48</f>
        <v>0</v>
      </c>
      <c r="C50" s="20">
        <f t="shared" ref="C50:J50" si="32">+C49+C48</f>
        <v>0</v>
      </c>
      <c r="D50" s="20">
        <f t="shared" si="32"/>
        <v>552709.64</v>
      </c>
      <c r="E50" s="20">
        <f t="shared" si="32"/>
        <v>0</v>
      </c>
      <c r="F50" s="20">
        <f t="shared" si="30"/>
        <v>552709.64</v>
      </c>
      <c r="G50" s="20">
        <f t="shared" si="32"/>
        <v>0</v>
      </c>
      <c r="H50" s="20">
        <f t="shared" si="32"/>
        <v>0</v>
      </c>
      <c r="I50" s="20">
        <f t="shared" si="32"/>
        <v>1864801.2</v>
      </c>
      <c r="J50" s="20">
        <f t="shared" si="32"/>
        <v>0</v>
      </c>
      <c r="K50" s="20">
        <f t="shared" si="31"/>
        <v>1864801.2</v>
      </c>
      <c r="L50" s="20">
        <f t="shared" si="25"/>
        <v>2417510.84</v>
      </c>
    </row>
    <row r="51" spans="1:14" ht="16.5" customHeight="1" thickTop="1" thickBot="1" x14ac:dyDescent="0.3">
      <c r="A51" s="8" t="s">
        <v>4</v>
      </c>
      <c r="B51" s="94" t="s">
        <v>5</v>
      </c>
      <c r="C51" s="94"/>
      <c r="D51" s="94"/>
      <c r="E51" s="94"/>
      <c r="F51" s="95" t="s">
        <v>6</v>
      </c>
      <c r="G51" s="94" t="s">
        <v>7</v>
      </c>
      <c r="H51" s="94"/>
      <c r="I51" s="94"/>
      <c r="J51" s="94"/>
      <c r="K51" s="95" t="s">
        <v>6</v>
      </c>
      <c r="L51" s="95" t="s">
        <v>6</v>
      </c>
    </row>
    <row r="52" spans="1:14" ht="16.5" thickTop="1" thickBot="1" x14ac:dyDescent="0.3">
      <c r="A52" s="9" t="s">
        <v>28</v>
      </c>
      <c r="B52" s="9">
        <v>5</v>
      </c>
      <c r="C52" s="9">
        <v>12</v>
      </c>
      <c r="D52" s="9">
        <v>18</v>
      </c>
      <c r="E52" s="10">
        <v>28</v>
      </c>
      <c r="F52" s="96"/>
      <c r="G52" s="9">
        <v>5</v>
      </c>
      <c r="H52" s="9">
        <v>12</v>
      </c>
      <c r="I52" s="9">
        <v>18</v>
      </c>
      <c r="J52" s="10">
        <v>28</v>
      </c>
      <c r="K52" s="96"/>
      <c r="L52" s="96"/>
    </row>
    <row r="53" spans="1:14" ht="15.75" thickTop="1" x14ac:dyDescent="0.25">
      <c r="A53" s="30" t="s">
        <v>29</v>
      </c>
      <c r="B53" s="12">
        <v>0</v>
      </c>
      <c r="C53" s="12">
        <v>0</v>
      </c>
      <c r="D53" s="13">
        <v>0</v>
      </c>
      <c r="E53" s="12">
        <v>0</v>
      </c>
      <c r="F53" s="14">
        <f>SUM(B53:E53)</f>
        <v>0</v>
      </c>
      <c r="G53" s="12">
        <v>0</v>
      </c>
      <c r="H53" s="12">
        <v>0</v>
      </c>
      <c r="I53" s="13">
        <v>0</v>
      </c>
      <c r="J53" s="13">
        <v>0</v>
      </c>
      <c r="K53" s="14">
        <f>SUM(G53:J53)</f>
        <v>0</v>
      </c>
      <c r="L53" s="14">
        <f t="shared" ref="L53:L58" si="33">+K53+F53</f>
        <v>0</v>
      </c>
    </row>
    <row r="54" spans="1:14" x14ac:dyDescent="0.25">
      <c r="A54" s="18" t="s">
        <v>14</v>
      </c>
      <c r="B54" s="14">
        <f>+B53/100*B52</f>
        <v>0</v>
      </c>
      <c r="C54" s="14">
        <f t="shared" ref="C54:E54" si="34">+C53/100*C52</f>
        <v>0</v>
      </c>
      <c r="D54" s="14">
        <f t="shared" si="34"/>
        <v>0</v>
      </c>
      <c r="E54" s="14">
        <f t="shared" si="34"/>
        <v>0</v>
      </c>
      <c r="F54" s="14"/>
      <c r="G54" s="14">
        <f t="shared" ref="G54:J54" si="35">+G53/100*G52</f>
        <v>0</v>
      </c>
      <c r="H54" s="14">
        <f t="shared" si="35"/>
        <v>0</v>
      </c>
      <c r="I54" s="14">
        <f t="shared" si="35"/>
        <v>0</v>
      </c>
      <c r="J54" s="14">
        <f t="shared" si="35"/>
        <v>0</v>
      </c>
      <c r="K54" s="14">
        <f t="shared" ref="K54:K59" si="36">SUM(G54:J54)</f>
        <v>0</v>
      </c>
      <c r="L54" s="14">
        <f t="shared" si="33"/>
        <v>0</v>
      </c>
    </row>
    <row r="55" spans="1:14" ht="15.75" thickBot="1" x14ac:dyDescent="0.3">
      <c r="A55" s="30" t="s">
        <v>30</v>
      </c>
      <c r="B55" s="14">
        <f>+B54+B53</f>
        <v>0</v>
      </c>
      <c r="C55" s="14">
        <f t="shared" ref="C55:J55" si="37">+C54+C53</f>
        <v>0</v>
      </c>
      <c r="D55" s="14">
        <f t="shared" si="37"/>
        <v>0</v>
      </c>
      <c r="E55" s="14">
        <f t="shared" si="37"/>
        <v>0</v>
      </c>
      <c r="F55" s="14">
        <f t="shared" si="37"/>
        <v>0</v>
      </c>
      <c r="G55" s="14">
        <f t="shared" si="37"/>
        <v>0</v>
      </c>
      <c r="H55" s="14">
        <f t="shared" si="37"/>
        <v>0</v>
      </c>
      <c r="I55" s="14">
        <f t="shared" si="37"/>
        <v>0</v>
      </c>
      <c r="J55" s="14">
        <f t="shared" si="37"/>
        <v>0</v>
      </c>
      <c r="K55" s="14">
        <f t="shared" si="36"/>
        <v>0</v>
      </c>
      <c r="L55" s="14">
        <f t="shared" si="33"/>
        <v>0</v>
      </c>
    </row>
    <row r="56" spans="1:14" ht="16.5" thickTop="1" thickBot="1" x14ac:dyDescent="0.3">
      <c r="A56" s="72" t="s">
        <v>31</v>
      </c>
      <c r="B56" s="73">
        <v>0</v>
      </c>
      <c r="C56" s="73"/>
      <c r="D56" s="73"/>
      <c r="E56" s="73"/>
      <c r="F56" s="16"/>
      <c r="G56" s="73">
        <v>0</v>
      </c>
      <c r="H56" s="73"/>
      <c r="I56" s="73"/>
      <c r="J56" s="73"/>
      <c r="K56" s="16">
        <f t="shared" si="36"/>
        <v>0</v>
      </c>
      <c r="L56" s="16">
        <f t="shared" si="33"/>
        <v>0</v>
      </c>
    </row>
    <row r="57" spans="1:14" ht="15.75" thickTop="1" x14ac:dyDescent="0.25">
      <c r="A57" s="18" t="s">
        <v>14</v>
      </c>
      <c r="B57" s="14">
        <f>+B56/100*B52</f>
        <v>0</v>
      </c>
      <c r="C57" s="14">
        <f t="shared" ref="C57:E57" si="38">+C56/100*C52</f>
        <v>0</v>
      </c>
      <c r="D57" s="14">
        <f t="shared" si="38"/>
        <v>0</v>
      </c>
      <c r="E57" s="14">
        <f t="shared" si="38"/>
        <v>0</v>
      </c>
      <c r="F57" s="14"/>
      <c r="G57" s="14">
        <f t="shared" ref="G57:J57" si="39">+G56/100*G52</f>
        <v>0</v>
      </c>
      <c r="H57" s="14">
        <f t="shared" si="39"/>
        <v>0</v>
      </c>
      <c r="I57" s="14">
        <f t="shared" si="39"/>
        <v>0</v>
      </c>
      <c r="J57" s="14">
        <f t="shared" si="39"/>
        <v>0</v>
      </c>
      <c r="K57" s="14">
        <f t="shared" si="36"/>
        <v>0</v>
      </c>
      <c r="L57" s="14">
        <f t="shared" si="33"/>
        <v>0</v>
      </c>
    </row>
    <row r="58" spans="1:14" ht="15.75" thickBot="1" x14ac:dyDescent="0.3">
      <c r="A58" s="30" t="s">
        <v>30</v>
      </c>
      <c r="B58" s="14">
        <f>+B57+B56</f>
        <v>0</v>
      </c>
      <c r="C58" s="14">
        <f t="shared" ref="C58:J58" si="40">+C57+C56</f>
        <v>0</v>
      </c>
      <c r="D58" s="14">
        <f t="shared" si="40"/>
        <v>0</v>
      </c>
      <c r="E58" s="14">
        <f t="shared" si="40"/>
        <v>0</v>
      </c>
      <c r="F58" s="14">
        <f t="shared" si="40"/>
        <v>0</v>
      </c>
      <c r="G58" s="14">
        <f t="shared" si="40"/>
        <v>0</v>
      </c>
      <c r="H58" s="14">
        <f t="shared" si="40"/>
        <v>0</v>
      </c>
      <c r="I58" s="14">
        <f t="shared" si="40"/>
        <v>0</v>
      </c>
      <c r="J58" s="14">
        <f t="shared" si="40"/>
        <v>0</v>
      </c>
      <c r="K58" s="14">
        <f t="shared" si="36"/>
        <v>0</v>
      </c>
      <c r="L58" s="14">
        <f t="shared" si="33"/>
        <v>0</v>
      </c>
    </row>
    <row r="59" spans="1:14" ht="16.5" thickTop="1" thickBot="1" x14ac:dyDescent="0.3">
      <c r="A59" s="32" t="s">
        <v>32</v>
      </c>
      <c r="B59" s="33">
        <f t="shared" ref="B59:E59" si="41">+B57-B54</f>
        <v>0</v>
      </c>
      <c r="C59" s="33">
        <f t="shared" si="41"/>
        <v>0</v>
      </c>
      <c r="D59" s="33">
        <f t="shared" si="41"/>
        <v>0</v>
      </c>
      <c r="E59" s="33">
        <f t="shared" si="41"/>
        <v>0</v>
      </c>
      <c r="F59" s="33">
        <f t="shared" ref="F59" si="42">+F54-F57</f>
        <v>0</v>
      </c>
      <c r="G59" s="33">
        <f>+G54-G57</f>
        <v>0</v>
      </c>
      <c r="H59" s="33">
        <f t="shared" ref="H59:J59" si="43">+H54-H57</f>
        <v>0</v>
      </c>
      <c r="I59" s="33">
        <f t="shared" si="43"/>
        <v>0</v>
      </c>
      <c r="J59" s="33">
        <f t="shared" si="43"/>
        <v>0</v>
      </c>
      <c r="K59" s="14">
        <f t="shared" si="36"/>
        <v>0</v>
      </c>
      <c r="L59" s="33">
        <f>+L54-L57</f>
        <v>0</v>
      </c>
    </row>
    <row r="60" spans="1:14" ht="15.75" customHeight="1" thickTop="1" thickBot="1" x14ac:dyDescent="0.3">
      <c r="A60" s="34" t="s">
        <v>33</v>
      </c>
      <c r="B60" s="22" t="s">
        <v>34</v>
      </c>
      <c r="C60" s="35" t="s">
        <v>35</v>
      </c>
      <c r="D60" s="35" t="s">
        <v>36</v>
      </c>
      <c r="E60" s="35" t="s">
        <v>37</v>
      </c>
      <c r="F60" s="36" t="s">
        <v>6</v>
      </c>
      <c r="G60" s="37"/>
      <c r="H60" s="81" t="s">
        <v>38</v>
      </c>
      <c r="I60" s="81"/>
      <c r="J60" s="81"/>
      <c r="K60" s="81"/>
      <c r="L60" s="81"/>
    </row>
    <row r="61" spans="1:14" ht="16.5" thickTop="1" thickBot="1" x14ac:dyDescent="0.3">
      <c r="A61" s="34" t="s">
        <v>33</v>
      </c>
      <c r="B61" s="38" t="s">
        <v>39</v>
      </c>
      <c r="C61" s="38">
        <f>+JULY18!C71</f>
        <v>12895</v>
      </c>
      <c r="D61" s="38">
        <f>+JULY18!D71</f>
        <v>1387035</v>
      </c>
      <c r="E61" s="38">
        <f>+JULY18!E71</f>
        <v>1995936</v>
      </c>
      <c r="F61" s="38">
        <f>SUM(C61:E61)</f>
        <v>3395866</v>
      </c>
      <c r="G61" s="39"/>
      <c r="H61" s="36" t="s">
        <v>34</v>
      </c>
      <c r="I61" s="35" t="s">
        <v>35</v>
      </c>
      <c r="J61" s="35" t="s">
        <v>36</v>
      </c>
      <c r="K61" s="35" t="s">
        <v>37</v>
      </c>
      <c r="L61" s="36" t="s">
        <v>6</v>
      </c>
      <c r="M61" s="82"/>
      <c r="N61" s="82"/>
    </row>
    <row r="62" spans="1:14" ht="16.5" thickTop="1" thickBot="1" x14ac:dyDescent="0.3">
      <c r="A62" s="41"/>
      <c r="B62" s="38" t="s">
        <v>40</v>
      </c>
      <c r="C62" s="38">
        <f>+F49</f>
        <v>84311.639999999985</v>
      </c>
      <c r="D62" s="38">
        <f>+K49/2</f>
        <v>142230.6</v>
      </c>
      <c r="E62" s="38">
        <f>+D62</f>
        <v>142230.6</v>
      </c>
      <c r="F62" s="38">
        <f>SUM(C62:E62)</f>
        <v>368772.83999999997</v>
      </c>
      <c r="G62" s="39"/>
      <c r="H62" s="42" t="s">
        <v>41</v>
      </c>
      <c r="I62" s="43">
        <f>+JULY18!I74</f>
        <v>78888</v>
      </c>
      <c r="J62" s="43">
        <f>+JULY18!J74</f>
        <v>578506</v>
      </c>
      <c r="K62" s="43">
        <f>+JULY18!K74</f>
        <v>578506</v>
      </c>
      <c r="L62" s="43">
        <f>SUM(I62:K62)</f>
        <v>1235900</v>
      </c>
      <c r="M62" s="82"/>
      <c r="N62" s="82"/>
    </row>
    <row r="63" spans="1:14" ht="16.5" thickTop="1" thickBot="1" x14ac:dyDescent="0.3">
      <c r="A63" s="44"/>
      <c r="B63" s="22" t="s">
        <v>6</v>
      </c>
      <c r="C63" s="22">
        <f>ROUND(+C62+C61,0)</f>
        <v>97207</v>
      </c>
      <c r="D63" s="22">
        <f t="shared" ref="D63:E63" si="44">ROUND(+D62+D61,0)</f>
        <v>1529266</v>
      </c>
      <c r="E63" s="22">
        <f t="shared" si="44"/>
        <v>2138167</v>
      </c>
      <c r="F63" s="22">
        <f>SUM(C63:E63)</f>
        <v>3764640</v>
      </c>
      <c r="G63" s="37"/>
      <c r="H63" s="42" t="s">
        <v>42</v>
      </c>
      <c r="I63" s="43">
        <f>+JULY18!I75</f>
        <v>0</v>
      </c>
      <c r="J63" s="43">
        <f>+JULY18!J75</f>
        <v>-1429</v>
      </c>
      <c r="K63" s="43">
        <f>+JULY18!K75</f>
        <v>-1429</v>
      </c>
      <c r="L63" s="43">
        <f>SUM(I63:K63)</f>
        <v>-2858</v>
      </c>
    </row>
    <row r="64" spans="1:14" ht="16.5" thickTop="1" thickBot="1" x14ac:dyDescent="0.3">
      <c r="A64" s="83" t="s">
        <v>43</v>
      </c>
      <c r="B64" s="83"/>
      <c r="C64" s="83"/>
      <c r="D64" s="83"/>
      <c r="E64" s="83"/>
      <c r="F64" s="83"/>
      <c r="G64" s="83"/>
      <c r="H64" s="42" t="s">
        <v>44</v>
      </c>
      <c r="I64" s="43">
        <f>+JULY18!I76</f>
        <v>0</v>
      </c>
      <c r="J64" s="43">
        <f>+JULY18!J76</f>
        <v>0</v>
      </c>
      <c r="K64" s="43">
        <f>+JULY18!K76</f>
        <v>0</v>
      </c>
      <c r="L64" s="43">
        <f>SUM(I64:K64)</f>
        <v>0</v>
      </c>
    </row>
    <row r="65" spans="1:12" ht="16.5" thickTop="1" thickBot="1" x14ac:dyDescent="0.3">
      <c r="A65" s="84" t="s">
        <v>45</v>
      </c>
      <c r="B65" s="86" t="s">
        <v>46</v>
      </c>
      <c r="C65" s="88" t="s">
        <v>47</v>
      </c>
      <c r="D65" s="88"/>
      <c r="E65" s="88"/>
      <c r="F65" s="89" t="s">
        <v>6</v>
      </c>
      <c r="G65" s="91" t="s">
        <v>48</v>
      </c>
      <c r="H65" s="42" t="s">
        <v>49</v>
      </c>
      <c r="I65" s="43">
        <f>+JULY18!I77</f>
        <v>0</v>
      </c>
      <c r="J65" s="43">
        <f>+JULY18!J77</f>
        <v>0</v>
      </c>
      <c r="K65" s="43">
        <f>+JULY18!K77</f>
        <v>0</v>
      </c>
      <c r="L65" s="43">
        <f>SUM(I65:K65)</f>
        <v>0</v>
      </c>
    </row>
    <row r="66" spans="1:12" ht="16.5" thickTop="1" thickBot="1" x14ac:dyDescent="0.3">
      <c r="A66" s="85"/>
      <c r="B66" s="87"/>
      <c r="C66" s="74" t="s">
        <v>35</v>
      </c>
      <c r="D66" s="74" t="s">
        <v>36</v>
      </c>
      <c r="E66" s="74" t="s">
        <v>37</v>
      </c>
      <c r="F66" s="90"/>
      <c r="G66" s="92"/>
      <c r="H66" s="35" t="s">
        <v>6</v>
      </c>
      <c r="I66" s="46">
        <f>SUM(I62:I65)</f>
        <v>78888</v>
      </c>
      <c r="J66" s="46">
        <f t="shared" ref="J66:L66" si="45">SUM(J62:J65)</f>
        <v>577077</v>
      </c>
      <c r="K66" s="46">
        <f t="shared" si="45"/>
        <v>577077</v>
      </c>
      <c r="L66" s="46">
        <f t="shared" si="45"/>
        <v>1233042</v>
      </c>
    </row>
    <row r="67" spans="1:12" ht="16.5" thickTop="1" thickBot="1" x14ac:dyDescent="0.3">
      <c r="A67" s="47" t="s">
        <v>50</v>
      </c>
      <c r="B67" s="38">
        <f>ROUND(+F19,0)</f>
        <v>0</v>
      </c>
      <c r="C67" s="48"/>
      <c r="D67" s="48"/>
      <c r="E67" s="48"/>
      <c r="F67" s="14">
        <f>SUM(C67:E67)</f>
        <v>0</v>
      </c>
      <c r="G67" s="14">
        <f>+B67-F67</f>
        <v>0</v>
      </c>
      <c r="H67" s="81" t="s">
        <v>51</v>
      </c>
      <c r="I67" s="81"/>
      <c r="J67" s="81"/>
      <c r="K67" s="81"/>
      <c r="L67" s="81"/>
    </row>
    <row r="68" spans="1:12" ht="15.75" thickTop="1" x14ac:dyDescent="0.25">
      <c r="A68" s="47" t="s">
        <v>52</v>
      </c>
      <c r="B68" s="38">
        <f>ROUND(+K19/2,0)</f>
        <v>30448</v>
      </c>
      <c r="C68" s="48"/>
      <c r="D68" s="48">
        <v>30448</v>
      </c>
      <c r="E68" s="48"/>
      <c r="F68" s="14">
        <f t="shared" ref="F68:F69" si="46">SUM(C68:E68)</f>
        <v>30448</v>
      </c>
      <c r="G68" s="14">
        <f t="shared" ref="G68:G69" si="47">+B68-F68</f>
        <v>0</v>
      </c>
      <c r="H68" s="42" t="s">
        <v>41</v>
      </c>
      <c r="I68" s="43">
        <f>+B67-F67</f>
        <v>0</v>
      </c>
      <c r="J68" s="43">
        <f>+B68-F68</f>
        <v>0</v>
      </c>
      <c r="K68" s="43">
        <f>+B69-F69</f>
        <v>0</v>
      </c>
      <c r="L68" s="43">
        <f>SUM(I68:K68)</f>
        <v>0</v>
      </c>
    </row>
    <row r="69" spans="1:12" ht="15.75" thickBot="1" x14ac:dyDescent="0.3">
      <c r="A69" s="47" t="s">
        <v>53</v>
      </c>
      <c r="B69" s="38">
        <f>+B68</f>
        <v>30448</v>
      </c>
      <c r="C69" s="48"/>
      <c r="D69" s="48"/>
      <c r="E69" s="48">
        <v>30448</v>
      </c>
      <c r="F69" s="14">
        <f t="shared" si="46"/>
        <v>30448</v>
      </c>
      <c r="G69" s="14">
        <f t="shared" si="47"/>
        <v>0</v>
      </c>
      <c r="H69" s="42" t="s">
        <v>42</v>
      </c>
      <c r="I69" s="43">
        <f>+F59</f>
        <v>0</v>
      </c>
      <c r="J69" s="43">
        <f>+K59/2</f>
        <v>0</v>
      </c>
      <c r="K69" s="43">
        <f>+J69</f>
        <v>0</v>
      </c>
      <c r="L69" s="43">
        <f>SUM(I69:K69)</f>
        <v>0</v>
      </c>
    </row>
    <row r="70" spans="1:12" ht="16.5" thickTop="1" thickBot="1" x14ac:dyDescent="0.3">
      <c r="A70" s="49" t="s">
        <v>30</v>
      </c>
      <c r="B70" s="22">
        <f>SUM(B67:B69)</f>
        <v>60896</v>
      </c>
      <c r="C70" s="16">
        <f t="shared" ref="C70:G70" si="48">SUM(C67:C69)</f>
        <v>0</v>
      </c>
      <c r="D70" s="16">
        <f t="shared" si="48"/>
        <v>30448</v>
      </c>
      <c r="E70" s="16">
        <f t="shared" si="48"/>
        <v>30448</v>
      </c>
      <c r="F70" s="16">
        <f t="shared" si="48"/>
        <v>60896</v>
      </c>
      <c r="G70" s="16">
        <f t="shared" si="48"/>
        <v>0</v>
      </c>
      <c r="H70" s="42" t="s">
        <v>44</v>
      </c>
      <c r="I70" s="50">
        <f>ROUND(+IF(G83&gt;0,I68*$G$90*$G$92),0)</f>
        <v>0</v>
      </c>
      <c r="J70" s="50">
        <f t="shared" ref="J70:K70" si="49">ROUND(+IF(H83&gt;0,J68*$G$90*$G$92),0)</f>
        <v>0</v>
      </c>
      <c r="K70" s="50">
        <f t="shared" si="49"/>
        <v>0</v>
      </c>
      <c r="L70" s="43">
        <f>SUM(I70:K70)</f>
        <v>0</v>
      </c>
    </row>
    <row r="71" spans="1:12" ht="16.5" thickTop="1" thickBot="1" x14ac:dyDescent="0.3">
      <c r="A71" s="51" t="s">
        <v>54</v>
      </c>
      <c r="B71" s="52"/>
      <c r="C71" s="52">
        <f>+C63-C70</f>
        <v>97207</v>
      </c>
      <c r="D71" s="52">
        <f t="shared" ref="D71:F71" si="50">+D63-D70</f>
        <v>1498818</v>
      </c>
      <c r="E71" s="52">
        <f t="shared" si="50"/>
        <v>2107719</v>
      </c>
      <c r="F71" s="52">
        <f t="shared" si="50"/>
        <v>3703744</v>
      </c>
      <c r="G71" s="16"/>
      <c r="H71" s="42" t="s">
        <v>49</v>
      </c>
      <c r="I71" s="43"/>
      <c r="J71" s="43"/>
      <c r="K71" s="43"/>
      <c r="L71" s="43">
        <f>SUM(I71:K71)</f>
        <v>0</v>
      </c>
    </row>
    <row r="72" spans="1:12" ht="16.5" thickTop="1" thickBot="1" x14ac:dyDescent="0.3">
      <c r="A72" s="93" t="s">
        <v>55</v>
      </c>
      <c r="B72" s="93"/>
      <c r="C72" s="93"/>
      <c r="D72" s="93"/>
      <c r="E72" s="93"/>
      <c r="F72" s="93"/>
      <c r="G72" s="53" t="s">
        <v>44</v>
      </c>
      <c r="H72" s="35" t="s">
        <v>6</v>
      </c>
      <c r="I72" s="46">
        <f>SUM(I68:I71)</f>
        <v>0</v>
      </c>
      <c r="J72" s="46">
        <f t="shared" ref="J72:L72" si="51">SUM(J68:J71)</f>
        <v>0</v>
      </c>
      <c r="K72" s="46">
        <f t="shared" si="51"/>
        <v>0</v>
      </c>
      <c r="L72" s="46">
        <f t="shared" si="51"/>
        <v>0</v>
      </c>
    </row>
    <row r="73" spans="1:12" ht="16.5" thickTop="1" thickBot="1" x14ac:dyDescent="0.3">
      <c r="A73" s="40" t="s">
        <v>34</v>
      </c>
      <c r="B73" s="35" t="s">
        <v>35</v>
      </c>
      <c r="C73" s="35" t="s">
        <v>36</v>
      </c>
      <c r="D73" s="35" t="s">
        <v>37</v>
      </c>
      <c r="E73" s="35" t="s">
        <v>56</v>
      </c>
      <c r="F73" s="36" t="s">
        <v>6</v>
      </c>
      <c r="G73" s="54" t="s">
        <v>57</v>
      </c>
      <c r="H73" s="81" t="s">
        <v>58</v>
      </c>
      <c r="I73" s="81"/>
      <c r="J73" s="81"/>
      <c r="K73" s="81"/>
      <c r="L73" s="81"/>
    </row>
    <row r="74" spans="1:12" ht="15.75" thickTop="1" x14ac:dyDescent="0.25">
      <c r="A74" s="42" t="s">
        <v>41</v>
      </c>
      <c r="B74" s="43">
        <f>+JULY18!B86</f>
        <v>0</v>
      </c>
      <c r="C74" s="43">
        <f>+JULY18!C86</f>
        <v>0</v>
      </c>
      <c r="D74" s="43">
        <f>+JULY18!D86</f>
        <v>0</v>
      </c>
      <c r="E74" s="43">
        <f>+JULY18!E86</f>
        <v>0</v>
      </c>
      <c r="F74" s="43">
        <f>SUM(B74:E74)</f>
        <v>0</v>
      </c>
      <c r="G74" s="55">
        <v>43281</v>
      </c>
      <c r="H74" s="42" t="s">
        <v>41</v>
      </c>
      <c r="I74" s="43">
        <f>+I62+I68</f>
        <v>78888</v>
      </c>
      <c r="J74" s="43">
        <f t="shared" ref="J74:K74" si="52">+J62+J68</f>
        <v>578506</v>
      </c>
      <c r="K74" s="43">
        <f t="shared" si="52"/>
        <v>578506</v>
      </c>
      <c r="L74" s="43">
        <f>SUM(I74:K74)</f>
        <v>1235900</v>
      </c>
    </row>
    <row r="75" spans="1:12" x14ac:dyDescent="0.25">
      <c r="A75" s="42" t="s">
        <v>42</v>
      </c>
      <c r="B75" s="43">
        <f>+JULY18!B87</f>
        <v>0</v>
      </c>
      <c r="C75" s="43">
        <f>+JULY18!C87</f>
        <v>0</v>
      </c>
      <c r="D75" s="43">
        <f>+JULY18!D87</f>
        <v>0</v>
      </c>
      <c r="E75" s="43">
        <f>+JULY18!E87</f>
        <v>0</v>
      </c>
      <c r="F75" s="43">
        <f t="shared" ref="F75:F89" si="53">SUM(B75:E75)</f>
        <v>0</v>
      </c>
      <c r="G75" s="56" t="s">
        <v>59</v>
      </c>
      <c r="H75" s="42" t="s">
        <v>42</v>
      </c>
      <c r="I75" s="43">
        <f t="shared" ref="I75:K77" si="54">+I63+I69</f>
        <v>0</v>
      </c>
      <c r="J75" s="43">
        <f t="shared" si="54"/>
        <v>-1429</v>
      </c>
      <c r="K75" s="43">
        <f t="shared" si="54"/>
        <v>-1429</v>
      </c>
      <c r="L75" s="43">
        <f>SUM(I75:K75)</f>
        <v>-2858</v>
      </c>
    </row>
    <row r="76" spans="1:12" x14ac:dyDescent="0.25">
      <c r="A76" s="42" t="s">
        <v>44</v>
      </c>
      <c r="B76" s="43">
        <f>+JULY18!B88</f>
        <v>0</v>
      </c>
      <c r="C76" s="43">
        <f>+JULY18!C88</f>
        <v>0</v>
      </c>
      <c r="D76" s="43">
        <f>+JULY18!D88</f>
        <v>0</v>
      </c>
      <c r="E76" s="43">
        <f>+JULY18!E88</f>
        <v>0</v>
      </c>
      <c r="F76" s="43">
        <f t="shared" si="53"/>
        <v>0</v>
      </c>
      <c r="G76" s="55">
        <v>43271</v>
      </c>
      <c r="H76" s="42" t="s">
        <v>44</v>
      </c>
      <c r="I76" s="43">
        <f t="shared" si="54"/>
        <v>0</v>
      </c>
      <c r="J76" s="43">
        <f t="shared" si="54"/>
        <v>0</v>
      </c>
      <c r="K76" s="43">
        <f t="shared" si="54"/>
        <v>0</v>
      </c>
      <c r="L76" s="43">
        <f>SUM(I76:K76)</f>
        <v>0</v>
      </c>
    </row>
    <row r="77" spans="1:12" ht="15.75" thickBot="1" x14ac:dyDescent="0.3">
      <c r="A77" s="42" t="s">
        <v>49</v>
      </c>
      <c r="B77" s="43">
        <f>+JULY18!B89</f>
        <v>0</v>
      </c>
      <c r="C77" s="43">
        <f>+JULY18!C89</f>
        <v>0</v>
      </c>
      <c r="D77" s="43">
        <f>+JULY18!D89</f>
        <v>0</v>
      </c>
      <c r="E77" s="43">
        <f>+JULY18!E89</f>
        <v>0</v>
      </c>
      <c r="F77" s="13">
        <f t="shared" si="53"/>
        <v>0</v>
      </c>
      <c r="G77" s="56" t="s">
        <v>60</v>
      </c>
      <c r="H77" s="42" t="s">
        <v>49</v>
      </c>
      <c r="I77" s="43">
        <f t="shared" si="54"/>
        <v>0</v>
      </c>
      <c r="J77" s="43">
        <f t="shared" si="54"/>
        <v>0</v>
      </c>
      <c r="K77" s="43">
        <f t="shared" si="54"/>
        <v>0</v>
      </c>
      <c r="L77" s="43">
        <f>SUM(I77:K77)</f>
        <v>0</v>
      </c>
    </row>
    <row r="78" spans="1:12" ht="16.5" thickTop="1" thickBot="1" x14ac:dyDescent="0.3">
      <c r="A78" s="35" t="s">
        <v>6</v>
      </c>
      <c r="B78" s="57">
        <f>SUM(B74:B77)</f>
        <v>0</v>
      </c>
      <c r="C78" s="57">
        <f t="shared" ref="C78:E78" si="55">SUM(C74:C77)</f>
        <v>0</v>
      </c>
      <c r="D78" s="57">
        <f t="shared" si="55"/>
        <v>0</v>
      </c>
      <c r="E78" s="57">
        <f t="shared" si="55"/>
        <v>0</v>
      </c>
      <c r="F78" s="33">
        <f t="shared" si="53"/>
        <v>0</v>
      </c>
      <c r="G78" s="55">
        <v>43271</v>
      </c>
      <c r="H78" s="35" t="s">
        <v>6</v>
      </c>
      <c r="I78" s="46">
        <f>SUM(I74:I77)</f>
        <v>78888</v>
      </c>
      <c r="J78" s="46">
        <f t="shared" ref="J78:L78" si="56">SUM(J74:J77)</f>
        <v>577077</v>
      </c>
      <c r="K78" s="46">
        <f t="shared" si="56"/>
        <v>577077</v>
      </c>
      <c r="L78" s="46">
        <f t="shared" si="56"/>
        <v>1233042</v>
      </c>
    </row>
    <row r="79" spans="1:12" ht="16.5" thickTop="1" thickBot="1" x14ac:dyDescent="0.3">
      <c r="A79" s="80" t="s">
        <v>61</v>
      </c>
      <c r="B79" s="80"/>
      <c r="C79" s="80"/>
      <c r="D79" s="80"/>
      <c r="E79" s="80"/>
      <c r="F79" s="80"/>
      <c r="G79" s="58" t="s">
        <v>62</v>
      </c>
      <c r="H79" s="81" t="s">
        <v>63</v>
      </c>
      <c r="I79" s="81"/>
      <c r="J79" s="81"/>
      <c r="K79" s="81"/>
      <c r="L79" s="81"/>
    </row>
    <row r="80" spans="1:12" ht="15.75" thickTop="1" x14ac:dyDescent="0.25">
      <c r="A80" s="42" t="s">
        <v>41</v>
      </c>
      <c r="B80" s="13"/>
      <c r="C80" s="13"/>
      <c r="D80" s="59"/>
      <c r="E80" s="13"/>
      <c r="F80" s="43">
        <f t="shared" si="53"/>
        <v>0</v>
      </c>
      <c r="G80" s="60">
        <f>+G78-G76</f>
        <v>0</v>
      </c>
      <c r="H80" s="42" t="s">
        <v>41</v>
      </c>
      <c r="I80" s="13"/>
      <c r="J80" s="13"/>
      <c r="K80" s="13"/>
      <c r="L80" s="43">
        <f>SUM(I80:K80)</f>
        <v>0</v>
      </c>
    </row>
    <row r="81" spans="1:12" x14ac:dyDescent="0.25">
      <c r="A81" s="42" t="s">
        <v>42</v>
      </c>
      <c r="B81" s="59"/>
      <c r="C81" s="59"/>
      <c r="D81" s="59"/>
      <c r="E81" s="13"/>
      <c r="F81" s="43">
        <f t="shared" si="53"/>
        <v>0</v>
      </c>
      <c r="G81" s="58" t="s">
        <v>64</v>
      </c>
      <c r="H81" s="42" t="s">
        <v>42</v>
      </c>
      <c r="I81" s="13"/>
      <c r="J81" s="13"/>
      <c r="K81" s="13"/>
      <c r="L81" s="43">
        <f>SUM(I81:K81)</f>
        <v>0</v>
      </c>
    </row>
    <row r="82" spans="1:12" x14ac:dyDescent="0.25">
      <c r="A82" s="42" t="s">
        <v>44</v>
      </c>
      <c r="B82" s="13">
        <v>0</v>
      </c>
      <c r="C82" s="13"/>
      <c r="D82" s="13"/>
      <c r="E82" s="13"/>
      <c r="F82" s="43">
        <f t="shared" si="53"/>
        <v>0</v>
      </c>
      <c r="G82" s="61">
        <v>1.4999999999999999E-2</v>
      </c>
      <c r="H82" s="42" t="s">
        <v>44</v>
      </c>
      <c r="I82" s="13"/>
      <c r="J82" s="13"/>
      <c r="K82" s="13"/>
      <c r="L82" s="43">
        <f>SUM(I82:K82)</f>
        <v>0</v>
      </c>
    </row>
    <row r="83" spans="1:12" ht="15.75" thickBot="1" x14ac:dyDescent="0.3">
      <c r="A83" s="42" t="s">
        <v>49</v>
      </c>
      <c r="B83" s="62"/>
      <c r="C83" s="62"/>
      <c r="D83" s="62"/>
      <c r="E83" s="62"/>
      <c r="F83" s="13">
        <f t="shared" si="53"/>
        <v>0</v>
      </c>
      <c r="G83" s="63" t="s">
        <v>65</v>
      </c>
      <c r="H83" s="42" t="s">
        <v>49</v>
      </c>
      <c r="I83" s="13"/>
      <c r="J83" s="13"/>
      <c r="K83" s="13"/>
      <c r="L83" s="43">
        <f>SUM(I83:K83)</f>
        <v>0</v>
      </c>
    </row>
    <row r="84" spans="1:12" ht="16.5" thickTop="1" thickBot="1" x14ac:dyDescent="0.3">
      <c r="A84" s="35" t="s">
        <v>6</v>
      </c>
      <c r="B84" s="57">
        <f>SUM(B80:B83)</f>
        <v>0</v>
      </c>
      <c r="C84" s="57">
        <f t="shared" ref="C84:E84" si="57">SUM(C80:C83)</f>
        <v>0</v>
      </c>
      <c r="D84" s="57">
        <f t="shared" si="57"/>
        <v>0</v>
      </c>
      <c r="E84" s="57">
        <f t="shared" si="57"/>
        <v>0</v>
      </c>
      <c r="F84" s="33">
        <f t="shared" si="53"/>
        <v>0</v>
      </c>
      <c r="G84" s="63">
        <f>ROUNDUP(G80/30,0)</f>
        <v>0</v>
      </c>
      <c r="H84" s="35" t="s">
        <v>6</v>
      </c>
      <c r="I84" s="33">
        <f>SUM(I80:I83)</f>
        <v>0</v>
      </c>
      <c r="J84" s="33">
        <f t="shared" ref="J84:L84" si="58">SUM(J80:J83)</f>
        <v>0</v>
      </c>
      <c r="K84" s="33">
        <f t="shared" si="58"/>
        <v>0</v>
      </c>
      <c r="L84" s="33">
        <f t="shared" si="58"/>
        <v>0</v>
      </c>
    </row>
    <row r="85" spans="1:12" ht="16.5" thickTop="1" thickBot="1" x14ac:dyDescent="0.3">
      <c r="A85" s="80" t="s">
        <v>66</v>
      </c>
      <c r="B85" s="80"/>
      <c r="C85" s="80"/>
      <c r="D85" s="80"/>
      <c r="E85" s="80"/>
      <c r="F85" s="80"/>
      <c r="G85" s="64" t="s">
        <v>67</v>
      </c>
      <c r="H85" s="81" t="s">
        <v>68</v>
      </c>
      <c r="I85" s="81"/>
      <c r="J85" s="81"/>
      <c r="K85" s="81"/>
      <c r="L85" s="81"/>
    </row>
    <row r="86" spans="1:12" ht="15.75" thickTop="1" x14ac:dyDescent="0.25">
      <c r="A86" s="42" t="s">
        <v>41</v>
      </c>
      <c r="B86" s="43">
        <f>+B74+B80-I80</f>
        <v>0</v>
      </c>
      <c r="C86" s="43">
        <f t="shared" ref="C86:D89" si="59">+C74+C80-J80</f>
        <v>0</v>
      </c>
      <c r="D86" s="43">
        <f t="shared" si="59"/>
        <v>0</v>
      </c>
      <c r="E86" s="43"/>
      <c r="F86" s="43">
        <f t="shared" si="53"/>
        <v>0</v>
      </c>
      <c r="G86" s="58" t="s">
        <v>62</v>
      </c>
      <c r="H86" s="42" t="s">
        <v>41</v>
      </c>
      <c r="I86" s="43">
        <f>+I74-I80</f>
        <v>78888</v>
      </c>
      <c r="J86" s="43">
        <f>+J74-J80</f>
        <v>578506</v>
      </c>
      <c r="K86" s="43">
        <f>+K74-K80</f>
        <v>578506</v>
      </c>
      <c r="L86" s="43">
        <f>SUM(I86:K86)</f>
        <v>1235900</v>
      </c>
    </row>
    <row r="87" spans="1:12" x14ac:dyDescent="0.25">
      <c r="A87" s="42" t="s">
        <v>42</v>
      </c>
      <c r="B87" s="43">
        <f>+B75+B81-I81</f>
        <v>0</v>
      </c>
      <c r="C87" s="43">
        <f t="shared" si="59"/>
        <v>0</v>
      </c>
      <c r="D87" s="43">
        <f t="shared" si="59"/>
        <v>0</v>
      </c>
      <c r="E87" s="43"/>
      <c r="F87" s="43">
        <f t="shared" si="53"/>
        <v>0</v>
      </c>
      <c r="G87" s="60">
        <f>+G78-G76</f>
        <v>0</v>
      </c>
      <c r="H87" s="42" t="s">
        <v>42</v>
      </c>
      <c r="I87" s="43">
        <f t="shared" ref="I87:K89" si="60">+I75-I81</f>
        <v>0</v>
      </c>
      <c r="J87" s="43">
        <f t="shared" si="60"/>
        <v>-1429</v>
      </c>
      <c r="K87" s="43">
        <f t="shared" si="60"/>
        <v>-1429</v>
      </c>
      <c r="L87" s="43">
        <f>SUM(I87:K87)</f>
        <v>-2858</v>
      </c>
    </row>
    <row r="88" spans="1:12" x14ac:dyDescent="0.25">
      <c r="A88" s="42" t="s">
        <v>44</v>
      </c>
      <c r="B88" s="43">
        <f>+B76+B82-I82</f>
        <v>0</v>
      </c>
      <c r="C88" s="43">
        <f t="shared" si="59"/>
        <v>0</v>
      </c>
      <c r="D88" s="43">
        <f t="shared" si="59"/>
        <v>0</v>
      </c>
      <c r="E88" s="43"/>
      <c r="F88" s="43">
        <f t="shared" si="53"/>
        <v>0</v>
      </c>
      <c r="G88" s="60">
        <v>25</v>
      </c>
      <c r="H88" s="42" t="s">
        <v>44</v>
      </c>
      <c r="I88" s="43">
        <f t="shared" si="60"/>
        <v>0</v>
      </c>
      <c r="J88" s="43">
        <f t="shared" si="60"/>
        <v>0</v>
      </c>
      <c r="K88" s="43">
        <f t="shared" si="60"/>
        <v>0</v>
      </c>
      <c r="L88" s="43">
        <f>SUM(I88:K88)</f>
        <v>0</v>
      </c>
    </row>
    <row r="89" spans="1:12" ht="15.75" thickBot="1" x14ac:dyDescent="0.3">
      <c r="A89" s="42" t="s">
        <v>49</v>
      </c>
      <c r="B89" s="43">
        <f>+B77+B83-I83</f>
        <v>0</v>
      </c>
      <c r="C89" s="43">
        <f t="shared" si="59"/>
        <v>0</v>
      </c>
      <c r="D89" s="43">
        <f t="shared" si="59"/>
        <v>0</v>
      </c>
      <c r="E89" s="43"/>
      <c r="F89" s="13">
        <f t="shared" si="53"/>
        <v>0</v>
      </c>
      <c r="G89" s="65">
        <f>+G87*G88</f>
        <v>0</v>
      </c>
      <c r="H89" s="42" t="s">
        <v>49</v>
      </c>
      <c r="I89" s="43">
        <f t="shared" si="60"/>
        <v>0</v>
      </c>
      <c r="J89" s="43">
        <f t="shared" si="60"/>
        <v>0</v>
      </c>
      <c r="K89" s="43">
        <f t="shared" si="60"/>
        <v>0</v>
      </c>
      <c r="L89" s="43">
        <f>SUM(I89:K89)</f>
        <v>0</v>
      </c>
    </row>
    <row r="90" spans="1:12" ht="16.5" thickTop="1" thickBot="1" x14ac:dyDescent="0.3">
      <c r="A90" s="35" t="s">
        <v>6</v>
      </c>
      <c r="B90" s="57">
        <f>SUM(B86:B89)</f>
        <v>0</v>
      </c>
      <c r="C90" s="57">
        <f t="shared" ref="C90:F90" si="61">SUM(C86:C89)</f>
        <v>0</v>
      </c>
      <c r="D90" s="57">
        <f t="shared" si="61"/>
        <v>0</v>
      </c>
      <c r="E90" s="57">
        <f t="shared" si="61"/>
        <v>0</v>
      </c>
      <c r="F90" s="57">
        <f t="shared" si="61"/>
        <v>0</v>
      </c>
      <c r="G90" s="66"/>
      <c r="H90" s="35" t="s">
        <v>6</v>
      </c>
      <c r="I90" s="46">
        <f>SUM(I86:I89)</f>
        <v>78888</v>
      </c>
      <c r="J90" s="46">
        <f t="shared" ref="J90:L90" si="62">SUM(J86:J89)</f>
        <v>577077</v>
      </c>
      <c r="K90" s="46">
        <f t="shared" si="62"/>
        <v>577077</v>
      </c>
      <c r="L90" s="46">
        <f t="shared" si="62"/>
        <v>1233042</v>
      </c>
    </row>
    <row r="91" spans="1:12" ht="15.75" thickTop="1" x14ac:dyDescent="0.25"/>
    <row r="93" spans="1:12" x14ac:dyDescent="0.25">
      <c r="F93" s="24" t="s">
        <v>75</v>
      </c>
    </row>
    <row r="98" spans="6:6" x14ac:dyDescent="0.25">
      <c r="F98" s="24"/>
    </row>
  </sheetData>
  <mergeCells count="37">
    <mergeCell ref="A1:L1"/>
    <mergeCell ref="B3:E3"/>
    <mergeCell ref="F3:F4"/>
    <mergeCell ref="G3:J3"/>
    <mergeCell ref="K3:K4"/>
    <mergeCell ref="L3:L4"/>
    <mergeCell ref="H60:L60"/>
    <mergeCell ref="B21:E21"/>
    <mergeCell ref="F21:F22"/>
    <mergeCell ref="G21:J21"/>
    <mergeCell ref="K21:K22"/>
    <mergeCell ref="L21:L22"/>
    <mergeCell ref="B39:E39"/>
    <mergeCell ref="F39:F40"/>
    <mergeCell ref="G39:J39"/>
    <mergeCell ref="K39:K40"/>
    <mergeCell ref="L39:L40"/>
    <mergeCell ref="B51:E51"/>
    <mergeCell ref="F51:F52"/>
    <mergeCell ref="G51:J51"/>
    <mergeCell ref="K51:K52"/>
    <mergeCell ref="L51:L52"/>
    <mergeCell ref="A85:F85"/>
    <mergeCell ref="H85:L85"/>
    <mergeCell ref="M61:M62"/>
    <mergeCell ref="N61:N62"/>
    <mergeCell ref="A64:G64"/>
    <mergeCell ref="A65:A66"/>
    <mergeCell ref="B65:B66"/>
    <mergeCell ref="C65:E65"/>
    <mergeCell ref="F65:F66"/>
    <mergeCell ref="G65:G66"/>
    <mergeCell ref="H67:L67"/>
    <mergeCell ref="A72:F72"/>
    <mergeCell ref="H73:L73"/>
    <mergeCell ref="A79:F79"/>
    <mergeCell ref="H79:L79"/>
  </mergeCells>
  <conditionalFormatting sqref="A90:B90 A89">
    <cfRule type="cellIs" dxfId="7" priority="1" operator="equal">
      <formula>"SUCCESS"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opLeftCell="F70" workbookViewId="0">
      <selection activeCell="L70" sqref="L1:L1048576"/>
    </sheetView>
  </sheetViews>
  <sheetFormatPr defaultRowHeight="15" x14ac:dyDescent="0.25"/>
  <cols>
    <col min="1" max="1" width="29.85546875" customWidth="1"/>
    <col min="2" max="2" width="14.85546875" customWidth="1"/>
    <col min="3" max="3" width="12.140625" customWidth="1"/>
    <col min="4" max="4" width="13.140625" customWidth="1"/>
    <col min="5" max="5" width="14" customWidth="1"/>
    <col min="6" max="6" width="14.28515625" customWidth="1"/>
    <col min="7" max="7" width="12.42578125" customWidth="1"/>
    <col min="8" max="8" width="12" customWidth="1"/>
    <col min="9" max="9" width="13.85546875" customWidth="1"/>
    <col min="10" max="11" width="14.28515625" customWidth="1"/>
    <col min="12" max="12" width="14.28515625" bestFit="1" customWidth="1"/>
    <col min="14" max="14" width="10.7109375" bestFit="1" customWidth="1"/>
  </cols>
  <sheetData>
    <row r="1" spans="1:12" ht="35.25" thickTop="1" thickBot="1" x14ac:dyDescent="0.3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9"/>
    </row>
    <row r="2" spans="1:12" s="7" customFormat="1" ht="16.5" thickTop="1" thickBot="1" x14ac:dyDescent="0.3">
      <c r="A2" s="1" t="s">
        <v>1</v>
      </c>
      <c r="B2" s="1"/>
      <c r="C2" s="1"/>
      <c r="D2" s="2" t="s">
        <v>70</v>
      </c>
      <c r="E2" s="1"/>
      <c r="F2" s="3"/>
      <c r="G2" s="3"/>
      <c r="H2" s="4" t="s">
        <v>2</v>
      </c>
      <c r="I2" s="5" t="s">
        <v>69</v>
      </c>
      <c r="J2" s="6" t="s">
        <v>3</v>
      </c>
      <c r="K2" s="5">
        <v>2018</v>
      </c>
      <c r="L2" s="3"/>
    </row>
    <row r="3" spans="1:12" ht="16.5" thickTop="1" thickBot="1" x14ac:dyDescent="0.3">
      <c r="A3" s="8" t="s">
        <v>4</v>
      </c>
      <c r="B3" s="94" t="s">
        <v>5</v>
      </c>
      <c r="C3" s="94"/>
      <c r="D3" s="94"/>
      <c r="E3" s="94"/>
      <c r="F3" s="95" t="s">
        <v>6</v>
      </c>
      <c r="G3" s="94" t="s">
        <v>7</v>
      </c>
      <c r="H3" s="94"/>
      <c r="I3" s="94"/>
      <c r="J3" s="94"/>
      <c r="K3" s="95" t="s">
        <v>6</v>
      </c>
      <c r="L3" s="95" t="s">
        <v>6</v>
      </c>
    </row>
    <row r="4" spans="1:12" ht="16.5" thickTop="1" thickBot="1" x14ac:dyDescent="0.3">
      <c r="A4" s="9" t="s">
        <v>8</v>
      </c>
      <c r="B4" s="9">
        <v>5</v>
      </c>
      <c r="C4" s="9">
        <v>12</v>
      </c>
      <c r="D4" s="9">
        <v>18</v>
      </c>
      <c r="E4" s="10">
        <v>28</v>
      </c>
      <c r="F4" s="96"/>
      <c r="G4" s="9">
        <v>5</v>
      </c>
      <c r="H4" s="9">
        <v>12</v>
      </c>
      <c r="I4" s="9">
        <v>18</v>
      </c>
      <c r="J4" s="10">
        <v>28</v>
      </c>
      <c r="K4" s="96"/>
      <c r="L4" s="96"/>
    </row>
    <row r="5" spans="1:12" ht="15.75" thickTop="1" x14ac:dyDescent="0.25">
      <c r="A5" s="11" t="s">
        <v>9</v>
      </c>
      <c r="B5" s="70">
        <v>0</v>
      </c>
      <c r="C5" s="13">
        <v>0</v>
      </c>
      <c r="D5" s="13">
        <v>0</v>
      </c>
      <c r="E5" s="13">
        <v>0</v>
      </c>
      <c r="F5" s="28">
        <f>SUM(B5:E5)</f>
        <v>0</v>
      </c>
      <c r="G5" s="70">
        <v>0</v>
      </c>
      <c r="H5" s="13">
        <v>0</v>
      </c>
      <c r="I5" s="13"/>
      <c r="J5" s="13">
        <v>325.70999999999998</v>
      </c>
      <c r="K5" s="14">
        <f>SUM(G5:J5)</f>
        <v>325.70999999999998</v>
      </c>
      <c r="L5" s="14" t="e">
        <f>+K5+F5+#REF!</f>
        <v>#REF!</v>
      </c>
    </row>
    <row r="6" spans="1:12" x14ac:dyDescent="0.25">
      <c r="A6" s="11" t="s">
        <v>10</v>
      </c>
      <c r="B6" s="12"/>
      <c r="C6" s="12"/>
      <c r="D6" s="12"/>
      <c r="E6" s="12"/>
      <c r="F6" s="28"/>
      <c r="G6" s="12"/>
      <c r="H6" s="12"/>
      <c r="I6" s="12"/>
      <c r="J6" s="12"/>
      <c r="K6" s="14">
        <f t="shared" ref="K6:K10" si="0">SUM(G6:J6)</f>
        <v>0</v>
      </c>
      <c r="L6" s="14" t="e">
        <f>+K6+F6+#REF!</f>
        <v>#REF!</v>
      </c>
    </row>
    <row r="7" spans="1:12" x14ac:dyDescent="0.25">
      <c r="A7" s="11" t="s">
        <v>11</v>
      </c>
      <c r="B7" s="12"/>
      <c r="C7" s="12"/>
      <c r="D7" s="12"/>
      <c r="E7" s="12"/>
      <c r="F7" s="28"/>
      <c r="G7" s="12"/>
      <c r="H7" s="12"/>
      <c r="I7" s="12"/>
      <c r="J7" s="12"/>
      <c r="K7" s="14">
        <f t="shared" si="0"/>
        <v>0</v>
      </c>
      <c r="L7" s="14" t="e">
        <f>+K7+F7+#REF!</f>
        <v>#REF!</v>
      </c>
    </row>
    <row r="8" spans="1:12" ht="15.75" thickBot="1" x14ac:dyDescent="0.3">
      <c r="A8" s="11" t="s">
        <v>12</v>
      </c>
      <c r="B8" s="12"/>
      <c r="C8" s="12"/>
      <c r="D8" s="12"/>
      <c r="E8" s="12"/>
      <c r="F8" s="28"/>
      <c r="G8" s="12"/>
      <c r="H8" s="12"/>
      <c r="I8" s="12"/>
      <c r="J8" s="12"/>
      <c r="K8" s="14">
        <f t="shared" si="0"/>
        <v>0</v>
      </c>
      <c r="L8" s="14" t="e">
        <f>+K8+F8+#REF!</f>
        <v>#REF!</v>
      </c>
    </row>
    <row r="9" spans="1:12" ht="17.25" thickTop="1" thickBot="1" x14ac:dyDescent="0.3">
      <c r="A9" s="15" t="s">
        <v>13</v>
      </c>
      <c r="B9" s="16">
        <f>SUM(B5:B8)</f>
        <v>0</v>
      </c>
      <c r="C9" s="17">
        <f t="shared" ref="C9:L9" si="1">SUM(C5:C8)</f>
        <v>0</v>
      </c>
      <c r="D9" s="17">
        <f t="shared" si="1"/>
        <v>0</v>
      </c>
      <c r="E9" s="17">
        <f t="shared" si="1"/>
        <v>0</v>
      </c>
      <c r="F9" s="17">
        <f t="shared" si="1"/>
        <v>0</v>
      </c>
      <c r="G9" s="17">
        <f t="shared" si="1"/>
        <v>0</v>
      </c>
      <c r="H9" s="17">
        <f t="shared" si="1"/>
        <v>0</v>
      </c>
      <c r="I9" s="17">
        <f t="shared" si="1"/>
        <v>0</v>
      </c>
      <c r="J9" s="17">
        <f t="shared" si="1"/>
        <v>325.70999999999998</v>
      </c>
      <c r="K9" s="17">
        <f t="shared" si="1"/>
        <v>325.70999999999998</v>
      </c>
      <c r="L9" s="17" t="e">
        <f t="shared" si="1"/>
        <v>#REF!</v>
      </c>
    </row>
    <row r="10" spans="1:12" ht="17.25" thickTop="1" thickBot="1" x14ac:dyDescent="0.3">
      <c r="A10" s="18" t="s">
        <v>14</v>
      </c>
      <c r="B10" s="14">
        <f>+B9/100*B4</f>
        <v>0</v>
      </c>
      <c r="C10" s="14">
        <f t="shared" ref="C10:J10" si="2">+C9/100*C4</f>
        <v>0</v>
      </c>
      <c r="D10" s="14">
        <f t="shared" si="2"/>
        <v>0</v>
      </c>
      <c r="E10" s="14">
        <f t="shared" si="2"/>
        <v>0</v>
      </c>
      <c r="F10" s="19">
        <f>SUM(B10:E10)</f>
        <v>0</v>
      </c>
      <c r="G10" s="14">
        <f t="shared" si="2"/>
        <v>0</v>
      </c>
      <c r="H10" s="14">
        <f t="shared" si="2"/>
        <v>0</v>
      </c>
      <c r="I10" s="14">
        <f t="shared" si="2"/>
        <v>0</v>
      </c>
      <c r="J10" s="14">
        <f t="shared" si="2"/>
        <v>91.198799999999991</v>
      </c>
      <c r="K10" s="14">
        <f t="shared" si="0"/>
        <v>91.198799999999991</v>
      </c>
      <c r="L10" s="14">
        <f>+K10+F10</f>
        <v>91.198799999999991</v>
      </c>
    </row>
    <row r="11" spans="1:12" ht="16.5" thickTop="1" thickBot="1" x14ac:dyDescent="0.3">
      <c r="A11" s="15" t="s">
        <v>15</v>
      </c>
      <c r="B11" s="20">
        <f>+B10+B9</f>
        <v>0</v>
      </c>
      <c r="C11" s="20">
        <f t="shared" ref="C11:L11" si="3">+C10+C9</f>
        <v>0</v>
      </c>
      <c r="D11" s="20">
        <f t="shared" si="3"/>
        <v>0</v>
      </c>
      <c r="E11" s="20">
        <f t="shared" si="3"/>
        <v>0</v>
      </c>
      <c r="F11" s="20">
        <f t="shared" si="3"/>
        <v>0</v>
      </c>
      <c r="G11" s="20">
        <f t="shared" si="3"/>
        <v>0</v>
      </c>
      <c r="H11" s="20">
        <f t="shared" si="3"/>
        <v>0</v>
      </c>
      <c r="I11" s="20">
        <f t="shared" si="3"/>
        <v>0</v>
      </c>
      <c r="J11" s="20">
        <f t="shared" si="3"/>
        <v>416.90879999999999</v>
      </c>
      <c r="K11" s="20">
        <f t="shared" si="3"/>
        <v>416.90879999999999</v>
      </c>
      <c r="L11" s="20" t="e">
        <f t="shared" si="3"/>
        <v>#REF!</v>
      </c>
    </row>
    <row r="12" spans="1:12" ht="16.5" thickTop="1" x14ac:dyDescent="0.25">
      <c r="A12" s="11" t="s">
        <v>16</v>
      </c>
      <c r="B12" s="12">
        <v>0</v>
      </c>
      <c r="C12" s="12">
        <v>0</v>
      </c>
      <c r="D12" s="13">
        <v>0</v>
      </c>
      <c r="E12" s="13"/>
      <c r="F12" s="67">
        <f t="shared" ref="F12:F17" si="4">SUM(B12:E12)</f>
        <v>0</v>
      </c>
      <c r="G12" s="12">
        <v>0</v>
      </c>
      <c r="H12" s="12">
        <v>0</v>
      </c>
      <c r="I12" s="13">
        <v>0</v>
      </c>
      <c r="J12" s="13">
        <v>0</v>
      </c>
      <c r="K12" s="14">
        <f>SUM(G12:J12)</f>
        <v>0</v>
      </c>
      <c r="L12" s="14">
        <f t="shared" ref="L12:L20" si="5">+K12+F12</f>
        <v>0</v>
      </c>
    </row>
    <row r="13" spans="1:12" ht="16.5" thickBot="1" x14ac:dyDescent="0.3">
      <c r="A13" s="18" t="s">
        <v>14</v>
      </c>
      <c r="B13" s="14">
        <f>+B12/100*B4</f>
        <v>0</v>
      </c>
      <c r="C13" s="14">
        <f>+C12/100*C4</f>
        <v>0</v>
      </c>
      <c r="D13" s="14">
        <f>+D12/100*D4</f>
        <v>0</v>
      </c>
      <c r="E13" s="14">
        <f>+E12/100*E4</f>
        <v>0</v>
      </c>
      <c r="F13" s="67">
        <f t="shared" si="4"/>
        <v>0</v>
      </c>
      <c r="G13" s="14">
        <f>+G12/100*G4</f>
        <v>0</v>
      </c>
      <c r="H13" s="14">
        <f>+H12/100*H4</f>
        <v>0</v>
      </c>
      <c r="I13" s="14">
        <f>+I12/100*I4</f>
        <v>0</v>
      </c>
      <c r="J13" s="14">
        <f>+J12/100*J4</f>
        <v>0</v>
      </c>
      <c r="K13" s="14">
        <f>SUM(G13:J13)</f>
        <v>0</v>
      </c>
      <c r="L13" s="14">
        <f t="shared" si="5"/>
        <v>0</v>
      </c>
    </row>
    <row r="14" spans="1:12" ht="17.25" thickTop="1" thickBot="1" x14ac:dyDescent="0.3">
      <c r="A14" s="21" t="s">
        <v>15</v>
      </c>
      <c r="B14" s="17">
        <f>SUM(B12:B13)</f>
        <v>0</v>
      </c>
      <c r="C14" s="17">
        <f t="shared" ref="C14:K14" si="6">SUM(C12:C13)</f>
        <v>0</v>
      </c>
      <c r="D14" s="17">
        <f t="shared" si="6"/>
        <v>0</v>
      </c>
      <c r="E14" s="17">
        <f t="shared" si="6"/>
        <v>0</v>
      </c>
      <c r="F14" s="68">
        <f t="shared" si="4"/>
        <v>0</v>
      </c>
      <c r="G14" s="17">
        <f t="shared" si="6"/>
        <v>0</v>
      </c>
      <c r="H14" s="17">
        <f t="shared" si="6"/>
        <v>0</v>
      </c>
      <c r="I14" s="17">
        <f t="shared" si="6"/>
        <v>0</v>
      </c>
      <c r="J14" s="17">
        <f t="shared" si="6"/>
        <v>0</v>
      </c>
      <c r="K14" s="17">
        <f t="shared" si="6"/>
        <v>0</v>
      </c>
      <c r="L14" s="16">
        <f t="shared" si="5"/>
        <v>0</v>
      </c>
    </row>
    <row r="15" spans="1:12" ht="17.25" thickTop="1" thickBot="1" x14ac:dyDescent="0.3">
      <c r="A15" s="11" t="s">
        <v>17</v>
      </c>
      <c r="B15" s="12">
        <v>0</v>
      </c>
      <c r="C15" s="12">
        <v>0</v>
      </c>
      <c r="D15" s="69">
        <v>0</v>
      </c>
      <c r="E15" s="69">
        <v>325.70999999999998</v>
      </c>
      <c r="F15" s="67">
        <f t="shared" si="4"/>
        <v>325.70999999999998</v>
      </c>
      <c r="G15" s="12">
        <v>0</v>
      </c>
      <c r="H15" s="12">
        <v>0</v>
      </c>
      <c r="I15" s="13">
        <v>0</v>
      </c>
      <c r="J15" s="69">
        <v>0</v>
      </c>
      <c r="K15" s="14">
        <f>SUM(G15:J15)</f>
        <v>0</v>
      </c>
      <c r="L15" s="14">
        <f t="shared" si="5"/>
        <v>325.70999999999998</v>
      </c>
    </row>
    <row r="16" spans="1:12" ht="17.25" thickTop="1" thickBot="1" x14ac:dyDescent="0.3">
      <c r="A16" s="18" t="s">
        <v>14</v>
      </c>
      <c r="B16" s="14">
        <f>+B15/100*B4</f>
        <v>0</v>
      </c>
      <c r="C16" s="14">
        <f t="shared" ref="C16:E16" si="7">+C15/100*C4</f>
        <v>0</v>
      </c>
      <c r="D16" s="14">
        <f t="shared" si="7"/>
        <v>0</v>
      </c>
      <c r="E16" s="75">
        <f t="shared" si="7"/>
        <v>91.198799999999991</v>
      </c>
      <c r="F16" s="67">
        <f t="shared" si="4"/>
        <v>91.198799999999991</v>
      </c>
      <c r="G16" s="14">
        <f>+G15/100*G4</f>
        <v>0</v>
      </c>
      <c r="H16" s="14">
        <f>+H15/100*H4</f>
        <v>0</v>
      </c>
      <c r="I16" s="14">
        <f>+I15/100*I4</f>
        <v>0</v>
      </c>
      <c r="J16" s="14">
        <f>+J15/100*J4</f>
        <v>0</v>
      </c>
      <c r="K16" s="14">
        <f>SUM(G16:J16)</f>
        <v>0</v>
      </c>
      <c r="L16" s="14">
        <f t="shared" si="5"/>
        <v>91.198799999999991</v>
      </c>
    </row>
    <row r="17" spans="1:14" ht="17.25" thickTop="1" thickBot="1" x14ac:dyDescent="0.3">
      <c r="A17" s="21" t="s">
        <v>15</v>
      </c>
      <c r="B17" s="17">
        <f>SUM(B15:B16)</f>
        <v>0</v>
      </c>
      <c r="C17" s="17">
        <f t="shared" ref="C17:K17" si="8">SUM(C15:C16)</f>
        <v>0</v>
      </c>
      <c r="D17" s="17">
        <f t="shared" si="8"/>
        <v>0</v>
      </c>
      <c r="E17" s="17">
        <f t="shared" si="8"/>
        <v>416.90879999999999</v>
      </c>
      <c r="F17" s="68">
        <f t="shared" si="4"/>
        <v>416.90879999999999</v>
      </c>
      <c r="G17" s="17">
        <f t="shared" si="8"/>
        <v>0</v>
      </c>
      <c r="H17" s="17">
        <f t="shared" si="8"/>
        <v>0</v>
      </c>
      <c r="I17" s="17">
        <f t="shared" si="8"/>
        <v>0</v>
      </c>
      <c r="J17" s="17">
        <f t="shared" si="8"/>
        <v>0</v>
      </c>
      <c r="K17" s="17">
        <f t="shared" si="8"/>
        <v>0</v>
      </c>
      <c r="L17" s="16">
        <f t="shared" si="5"/>
        <v>416.90879999999999</v>
      </c>
    </row>
    <row r="18" spans="1:14" ht="16.5" thickTop="1" thickBot="1" x14ac:dyDescent="0.3">
      <c r="A18" s="15" t="s">
        <v>13</v>
      </c>
      <c r="B18" s="20">
        <f>+B9+B12-B15</f>
        <v>0</v>
      </c>
      <c r="C18" s="20">
        <f t="shared" ref="C18:J19" si="9">+C9+C12-C15</f>
        <v>0</v>
      </c>
      <c r="D18" s="20">
        <f t="shared" si="9"/>
        <v>0</v>
      </c>
      <c r="E18" s="20">
        <f t="shared" si="9"/>
        <v>-325.70999999999998</v>
      </c>
      <c r="F18" s="20">
        <f>SUM(B18:E18)</f>
        <v>-325.70999999999998</v>
      </c>
      <c r="G18" s="20">
        <f t="shared" si="9"/>
        <v>0</v>
      </c>
      <c r="H18" s="20">
        <f t="shared" si="9"/>
        <v>0</v>
      </c>
      <c r="I18" s="20">
        <f t="shared" si="9"/>
        <v>0</v>
      </c>
      <c r="J18" s="20">
        <f t="shared" si="9"/>
        <v>325.70999999999998</v>
      </c>
      <c r="K18" s="20">
        <f>SUM(G18:J18)</f>
        <v>325.70999999999998</v>
      </c>
      <c r="L18" s="20">
        <f t="shared" si="5"/>
        <v>0</v>
      </c>
    </row>
    <row r="19" spans="1:14" ht="16.5" thickTop="1" thickBot="1" x14ac:dyDescent="0.3">
      <c r="A19" s="15" t="s">
        <v>18</v>
      </c>
      <c r="B19" s="20">
        <f>+B10+B13-B16</f>
        <v>0</v>
      </c>
      <c r="C19" s="20">
        <f t="shared" si="9"/>
        <v>0</v>
      </c>
      <c r="D19" s="20">
        <f t="shared" si="9"/>
        <v>0</v>
      </c>
      <c r="E19" s="20">
        <f t="shared" si="9"/>
        <v>-91.198799999999991</v>
      </c>
      <c r="F19" s="20">
        <f t="shared" ref="F19:F20" si="10">SUM(B19:E19)</f>
        <v>-91.198799999999991</v>
      </c>
      <c r="G19" s="20">
        <f t="shared" si="9"/>
        <v>0</v>
      </c>
      <c r="H19" s="20">
        <f t="shared" si="9"/>
        <v>0</v>
      </c>
      <c r="I19" s="20">
        <f t="shared" si="9"/>
        <v>0</v>
      </c>
      <c r="J19" s="20">
        <f t="shared" si="9"/>
        <v>91.198799999999991</v>
      </c>
      <c r="K19" s="20">
        <f t="shared" ref="K19:K20" si="11">SUM(G19:J19)</f>
        <v>91.198799999999991</v>
      </c>
      <c r="L19" s="20">
        <f t="shared" si="5"/>
        <v>0</v>
      </c>
    </row>
    <row r="20" spans="1:14" ht="16.5" thickTop="1" thickBot="1" x14ac:dyDescent="0.3">
      <c r="A20" s="15" t="s">
        <v>6</v>
      </c>
      <c r="B20" s="20">
        <f>+B19+B18</f>
        <v>0</v>
      </c>
      <c r="C20" s="20">
        <f t="shared" ref="C20:J20" si="12">+C19+C18</f>
        <v>0</v>
      </c>
      <c r="D20" s="20">
        <f t="shared" si="12"/>
        <v>0</v>
      </c>
      <c r="E20" s="20">
        <f t="shared" si="12"/>
        <v>-416.90879999999999</v>
      </c>
      <c r="F20" s="20">
        <f t="shared" si="10"/>
        <v>-416.90879999999999</v>
      </c>
      <c r="G20" s="20">
        <f t="shared" si="12"/>
        <v>0</v>
      </c>
      <c r="H20" s="20">
        <f t="shared" si="12"/>
        <v>0</v>
      </c>
      <c r="I20" s="20">
        <f t="shared" si="12"/>
        <v>0</v>
      </c>
      <c r="J20" s="20">
        <f t="shared" si="12"/>
        <v>416.90879999999999</v>
      </c>
      <c r="K20" s="20">
        <f t="shared" si="11"/>
        <v>416.90879999999999</v>
      </c>
      <c r="L20" s="20">
        <f t="shared" si="5"/>
        <v>0</v>
      </c>
    </row>
    <row r="21" spans="1:14" ht="16.5" customHeight="1" thickTop="1" thickBot="1" x14ac:dyDescent="0.3">
      <c r="A21" s="8" t="s">
        <v>4</v>
      </c>
      <c r="B21" s="94" t="s">
        <v>5</v>
      </c>
      <c r="C21" s="94"/>
      <c r="D21" s="94"/>
      <c r="E21" s="94"/>
      <c r="F21" s="95" t="s">
        <v>6</v>
      </c>
      <c r="G21" s="94" t="s">
        <v>7</v>
      </c>
      <c r="H21" s="94"/>
      <c r="I21" s="94"/>
      <c r="J21" s="94"/>
      <c r="K21" s="95" t="s">
        <v>6</v>
      </c>
      <c r="L21" s="95" t="s">
        <v>6</v>
      </c>
    </row>
    <row r="22" spans="1:14" ht="16.5" thickTop="1" thickBot="1" x14ac:dyDescent="0.3">
      <c r="A22" s="9" t="s">
        <v>8</v>
      </c>
      <c r="B22" s="9">
        <v>5</v>
      </c>
      <c r="C22" s="9">
        <v>12</v>
      </c>
      <c r="D22" s="9">
        <v>18</v>
      </c>
      <c r="E22" s="10">
        <v>28</v>
      </c>
      <c r="F22" s="96"/>
      <c r="G22" s="9">
        <v>5</v>
      </c>
      <c r="H22" s="9">
        <v>12</v>
      </c>
      <c r="I22" s="9">
        <v>18</v>
      </c>
      <c r="J22" s="10">
        <v>28</v>
      </c>
      <c r="K22" s="96"/>
      <c r="L22" s="96"/>
    </row>
    <row r="23" spans="1:14" ht="15.75" thickTop="1" x14ac:dyDescent="0.25">
      <c r="A23" s="11" t="s">
        <v>19</v>
      </c>
      <c r="B23" s="70"/>
      <c r="C23" s="13"/>
      <c r="D23" s="13"/>
      <c r="E23" s="13">
        <v>0</v>
      </c>
      <c r="F23" s="14">
        <f>SUM(B23:E23)</f>
        <v>0</v>
      </c>
      <c r="G23" s="70"/>
      <c r="H23" s="13"/>
      <c r="I23" s="13">
        <v>4309</v>
      </c>
      <c r="J23" s="13"/>
      <c r="K23" s="14">
        <f>SUM(G23:J23)</f>
        <v>4309</v>
      </c>
      <c r="L23" s="14" t="e">
        <f>+K23+F23+#REF!</f>
        <v>#REF!</v>
      </c>
    </row>
    <row r="24" spans="1:14" x14ac:dyDescent="0.25">
      <c r="A24" s="11" t="s">
        <v>10</v>
      </c>
      <c r="B24" s="12"/>
      <c r="C24" s="13"/>
      <c r="D24" s="12"/>
      <c r="E24" s="12"/>
      <c r="F24" s="14">
        <f t="shared" ref="F24:F28" si="13">SUM(B24:E24)</f>
        <v>0</v>
      </c>
      <c r="G24" s="12"/>
      <c r="H24" s="13"/>
      <c r="I24" s="13">
        <v>908000</v>
      </c>
      <c r="J24" s="12"/>
      <c r="K24" s="14">
        <f t="shared" ref="K24:K28" si="14">SUM(G24:J24)</f>
        <v>908000</v>
      </c>
      <c r="L24" s="14" t="e">
        <f>+K24+F24+#REF!</f>
        <v>#REF!</v>
      </c>
    </row>
    <row r="25" spans="1:14" x14ac:dyDescent="0.25">
      <c r="A25" s="11" t="s">
        <v>20</v>
      </c>
      <c r="B25" s="12"/>
      <c r="C25" s="12"/>
      <c r="D25" s="13"/>
      <c r="E25" s="12"/>
      <c r="F25" s="14">
        <f t="shared" si="13"/>
        <v>0</v>
      </c>
      <c r="G25" s="12"/>
      <c r="H25" s="12"/>
      <c r="I25" s="12"/>
      <c r="J25" s="12"/>
      <c r="K25" s="14">
        <f t="shared" si="14"/>
        <v>0</v>
      </c>
      <c r="L25" s="14" t="e">
        <f>+K25+F25+#REF!</f>
        <v>#REF!</v>
      </c>
    </row>
    <row r="26" spans="1:14" x14ac:dyDescent="0.25">
      <c r="A26" s="11" t="s">
        <v>21</v>
      </c>
      <c r="B26" s="12"/>
      <c r="C26" s="12"/>
      <c r="D26" s="12"/>
      <c r="E26" s="12"/>
      <c r="F26" s="14">
        <f t="shared" si="13"/>
        <v>0</v>
      </c>
      <c r="G26" s="12"/>
      <c r="H26" s="12"/>
      <c r="I26" s="12"/>
      <c r="J26" s="12"/>
      <c r="K26" s="14">
        <f t="shared" si="14"/>
        <v>0</v>
      </c>
      <c r="L26" s="14" t="e">
        <f>+K26+F26+#REF!</f>
        <v>#REF!</v>
      </c>
    </row>
    <row r="27" spans="1:14" x14ac:dyDescent="0.25">
      <c r="A27" s="11" t="s">
        <v>11</v>
      </c>
      <c r="B27" s="12"/>
      <c r="C27" s="12"/>
      <c r="D27" s="12"/>
      <c r="E27" s="12"/>
      <c r="F27" s="14">
        <f t="shared" si="13"/>
        <v>0</v>
      </c>
      <c r="G27" s="12"/>
      <c r="H27" s="12"/>
      <c r="I27" s="12"/>
      <c r="J27" s="12"/>
      <c r="K27" s="14">
        <f t="shared" si="14"/>
        <v>0</v>
      </c>
      <c r="L27" s="14" t="e">
        <f>+K27+F27+#REF!</f>
        <v>#REF!</v>
      </c>
      <c r="M27" s="25" t="s">
        <v>74</v>
      </c>
    </row>
    <row r="28" spans="1:14" ht="15.75" thickBot="1" x14ac:dyDescent="0.3">
      <c r="A28" s="11" t="s">
        <v>12</v>
      </c>
      <c r="B28" s="12"/>
      <c r="C28" s="12"/>
      <c r="D28" s="12"/>
      <c r="E28" s="12"/>
      <c r="F28" s="14">
        <f t="shared" si="13"/>
        <v>0</v>
      </c>
      <c r="G28" s="12"/>
      <c r="H28" s="12"/>
      <c r="I28" s="12"/>
      <c r="J28" s="12"/>
      <c r="K28" s="14">
        <f t="shared" si="14"/>
        <v>0</v>
      </c>
      <c r="L28" s="14" t="e">
        <f>+K28+F28+#REF!</f>
        <v>#REF!</v>
      </c>
      <c r="M28" s="77"/>
      <c r="N28" s="76"/>
    </row>
    <row r="29" spans="1:14" ht="16.5" thickTop="1" thickBot="1" x14ac:dyDescent="0.3">
      <c r="A29" s="15" t="s">
        <v>22</v>
      </c>
      <c r="B29" s="22">
        <f>SUM(B23:B28)</f>
        <v>0</v>
      </c>
      <c r="C29" s="22">
        <f t="shared" ref="C29:L29" si="15">SUM(C23:C28)</f>
        <v>0</v>
      </c>
      <c r="D29" s="22">
        <f t="shared" si="15"/>
        <v>0</v>
      </c>
      <c r="E29" s="22">
        <f t="shared" si="15"/>
        <v>0</v>
      </c>
      <c r="F29" s="22">
        <f t="shared" si="15"/>
        <v>0</v>
      </c>
      <c r="G29" s="22">
        <f t="shared" si="15"/>
        <v>0</v>
      </c>
      <c r="H29" s="22">
        <f t="shared" si="15"/>
        <v>0</v>
      </c>
      <c r="I29" s="22">
        <f t="shared" si="15"/>
        <v>912309</v>
      </c>
      <c r="J29" s="22">
        <f t="shared" si="15"/>
        <v>0</v>
      </c>
      <c r="K29" s="22">
        <f t="shared" si="15"/>
        <v>912309</v>
      </c>
      <c r="L29" s="22" t="e">
        <f t="shared" si="15"/>
        <v>#REF!</v>
      </c>
      <c r="M29" s="78"/>
    </row>
    <row r="30" spans="1:14" ht="16.5" thickTop="1" thickBot="1" x14ac:dyDescent="0.3">
      <c r="A30" s="18" t="s">
        <v>14</v>
      </c>
      <c r="B30" s="14">
        <f>+B29/100*B22</f>
        <v>0</v>
      </c>
      <c r="C30" s="14">
        <f t="shared" ref="C30:J30" si="16">+C29/100*C22</f>
        <v>0</v>
      </c>
      <c r="D30" s="14">
        <f t="shared" si="16"/>
        <v>0</v>
      </c>
      <c r="E30" s="14">
        <f t="shared" si="16"/>
        <v>0</v>
      </c>
      <c r="F30" s="14">
        <f>SUM(B30:E30)</f>
        <v>0</v>
      </c>
      <c r="G30" s="14">
        <f t="shared" si="16"/>
        <v>0</v>
      </c>
      <c r="H30" s="14">
        <f t="shared" si="16"/>
        <v>0</v>
      </c>
      <c r="I30" s="14">
        <f t="shared" si="16"/>
        <v>164215.62</v>
      </c>
      <c r="J30" s="14">
        <f t="shared" si="16"/>
        <v>0</v>
      </c>
      <c r="K30" s="14">
        <f>SUM(G30:J30)</f>
        <v>164215.62</v>
      </c>
      <c r="L30" s="14">
        <f>+K30+F30</f>
        <v>164215.62</v>
      </c>
    </row>
    <row r="31" spans="1:14" ht="16.5" thickTop="1" thickBot="1" x14ac:dyDescent="0.3">
      <c r="A31" s="15" t="s">
        <v>23</v>
      </c>
      <c r="B31" s="23">
        <f>+B30+B29</f>
        <v>0</v>
      </c>
      <c r="C31" s="23">
        <f t="shared" ref="C31:K31" si="17">+C30+C29</f>
        <v>0</v>
      </c>
      <c r="D31" s="23">
        <f t="shared" si="17"/>
        <v>0</v>
      </c>
      <c r="E31" s="23">
        <f t="shared" si="17"/>
        <v>0</v>
      </c>
      <c r="F31" s="23">
        <f t="shared" si="17"/>
        <v>0</v>
      </c>
      <c r="G31" s="23">
        <f t="shared" si="17"/>
        <v>0</v>
      </c>
      <c r="H31" s="23">
        <f t="shared" si="17"/>
        <v>0</v>
      </c>
      <c r="I31" s="23">
        <f t="shared" si="17"/>
        <v>1076524.6200000001</v>
      </c>
      <c r="J31" s="23">
        <f t="shared" si="17"/>
        <v>0</v>
      </c>
      <c r="K31" s="23">
        <f t="shared" si="17"/>
        <v>1076524.6200000001</v>
      </c>
      <c r="L31" s="23" t="e">
        <f>+K31+F31+#REF!</f>
        <v>#REF!</v>
      </c>
      <c r="N31" s="24"/>
    </row>
    <row r="32" spans="1:14" ht="15.75" thickTop="1" x14ac:dyDescent="0.25">
      <c r="A32" s="11" t="s">
        <v>16</v>
      </c>
      <c r="B32" s="12">
        <v>0</v>
      </c>
      <c r="C32" s="12">
        <v>0</v>
      </c>
      <c r="D32" s="13">
        <v>0</v>
      </c>
      <c r="E32" s="12">
        <v>0</v>
      </c>
      <c r="F32" s="12">
        <f>SUM(B32:E32)</f>
        <v>0</v>
      </c>
      <c r="G32" s="12">
        <v>0</v>
      </c>
      <c r="H32" s="12">
        <v>0</v>
      </c>
      <c r="I32" s="13">
        <v>0</v>
      </c>
      <c r="J32" s="13">
        <v>0</v>
      </c>
      <c r="K32" s="14">
        <f>SUM(G32:J32)</f>
        <v>0</v>
      </c>
      <c r="L32" s="14">
        <f>+K32+F32</f>
        <v>0</v>
      </c>
    </row>
    <row r="33" spans="1:14" ht="15.75" thickBot="1" x14ac:dyDescent="0.3">
      <c r="A33" s="18" t="s">
        <v>14</v>
      </c>
      <c r="B33" s="14"/>
      <c r="C33" s="14"/>
      <c r="D33" s="25"/>
      <c r="E33" s="14"/>
      <c r="F33" s="14"/>
      <c r="G33" s="14"/>
      <c r="H33" s="14"/>
      <c r="I33" s="25"/>
      <c r="J33" s="25"/>
      <c r="K33" s="14"/>
      <c r="L33" s="14"/>
      <c r="N33" s="24"/>
    </row>
    <row r="34" spans="1:14" ht="16.5" thickTop="1" thickBot="1" x14ac:dyDescent="0.3">
      <c r="A34" s="15" t="s">
        <v>22</v>
      </c>
      <c r="B34" s="16">
        <f>+B32+B33</f>
        <v>0</v>
      </c>
      <c r="C34" s="16">
        <f t="shared" ref="C34:L34" si="18">+C32+C33</f>
        <v>0</v>
      </c>
      <c r="D34" s="16">
        <f t="shared" si="18"/>
        <v>0</v>
      </c>
      <c r="E34" s="16">
        <f t="shared" si="18"/>
        <v>0</v>
      </c>
      <c r="F34" s="16">
        <f t="shared" si="18"/>
        <v>0</v>
      </c>
      <c r="G34" s="16">
        <f t="shared" si="18"/>
        <v>0</v>
      </c>
      <c r="H34" s="16">
        <f t="shared" si="18"/>
        <v>0</v>
      </c>
      <c r="I34" s="16">
        <f t="shared" si="18"/>
        <v>0</v>
      </c>
      <c r="J34" s="16">
        <f t="shared" si="18"/>
        <v>0</v>
      </c>
      <c r="K34" s="16">
        <f t="shared" si="18"/>
        <v>0</v>
      </c>
      <c r="L34" s="16">
        <f t="shared" si="18"/>
        <v>0</v>
      </c>
    </row>
    <row r="35" spans="1:14" ht="15.75" thickTop="1" x14ac:dyDescent="0.25">
      <c r="A35" s="11" t="s">
        <v>17</v>
      </c>
      <c r="B35" s="12">
        <v>0</v>
      </c>
      <c r="C35" s="12">
        <v>0</v>
      </c>
      <c r="D35" s="13">
        <v>0</v>
      </c>
      <c r="E35" s="12">
        <v>0</v>
      </c>
      <c r="F35" s="12">
        <f>SUM(B35:E35)</f>
        <v>0</v>
      </c>
      <c r="G35" s="12">
        <v>0</v>
      </c>
      <c r="H35" s="12">
        <v>0</v>
      </c>
      <c r="I35" s="13">
        <v>0</v>
      </c>
      <c r="J35" s="13">
        <v>0</v>
      </c>
      <c r="K35" s="14">
        <f>SUM(G35:J35)</f>
        <v>0</v>
      </c>
      <c r="L35" s="14">
        <f>+K35+F35</f>
        <v>0</v>
      </c>
    </row>
    <row r="36" spans="1:14" ht="15.75" thickBot="1" x14ac:dyDescent="0.3">
      <c r="A36" s="18" t="s">
        <v>14</v>
      </c>
      <c r="B36" s="14"/>
      <c r="C36" s="14"/>
      <c r="D36" s="25"/>
      <c r="E36" s="14"/>
      <c r="F36" s="14"/>
      <c r="G36" s="14"/>
      <c r="H36" s="14"/>
      <c r="I36" s="25"/>
      <c r="J36" s="25"/>
      <c r="K36" s="14"/>
      <c r="L36" s="14"/>
    </row>
    <row r="37" spans="1:14" ht="16.5" thickTop="1" thickBot="1" x14ac:dyDescent="0.3">
      <c r="A37" s="21" t="s">
        <v>22</v>
      </c>
      <c r="B37" s="16">
        <f>+B35+B36</f>
        <v>0</v>
      </c>
      <c r="C37" s="16">
        <f t="shared" ref="C37:L37" si="19">+C35+C36</f>
        <v>0</v>
      </c>
      <c r="D37" s="16">
        <f t="shared" si="19"/>
        <v>0</v>
      </c>
      <c r="E37" s="16">
        <f t="shared" si="19"/>
        <v>0</v>
      </c>
      <c r="F37" s="16">
        <f t="shared" si="19"/>
        <v>0</v>
      </c>
      <c r="G37" s="16">
        <f t="shared" si="19"/>
        <v>0</v>
      </c>
      <c r="H37" s="16">
        <f t="shared" si="19"/>
        <v>0</v>
      </c>
      <c r="I37" s="16">
        <f t="shared" si="19"/>
        <v>0</v>
      </c>
      <c r="J37" s="16">
        <f t="shared" si="19"/>
        <v>0</v>
      </c>
      <c r="K37" s="16">
        <f t="shared" si="19"/>
        <v>0</v>
      </c>
      <c r="L37" s="16">
        <f t="shared" si="19"/>
        <v>0</v>
      </c>
    </row>
    <row r="38" spans="1:14" ht="16.5" thickTop="1" thickBot="1" x14ac:dyDescent="0.3">
      <c r="A38" s="26" t="s">
        <v>22</v>
      </c>
      <c r="B38" s="27">
        <f>+B31+B34-B37</f>
        <v>0</v>
      </c>
      <c r="C38" s="27">
        <f t="shared" ref="C38:L38" si="20">+C31+C34-C37</f>
        <v>0</v>
      </c>
      <c r="D38" s="27">
        <f t="shared" si="20"/>
        <v>0</v>
      </c>
      <c r="E38" s="27">
        <f t="shared" si="20"/>
        <v>0</v>
      </c>
      <c r="F38" s="27">
        <f t="shared" si="20"/>
        <v>0</v>
      </c>
      <c r="G38" s="27">
        <f t="shared" si="20"/>
        <v>0</v>
      </c>
      <c r="H38" s="27">
        <f t="shared" si="20"/>
        <v>0</v>
      </c>
      <c r="I38" s="27">
        <f t="shared" si="20"/>
        <v>1076524.6200000001</v>
      </c>
      <c r="J38" s="27">
        <f t="shared" si="20"/>
        <v>0</v>
      </c>
      <c r="K38" s="27">
        <f t="shared" si="20"/>
        <v>1076524.6200000001</v>
      </c>
      <c r="L38" s="27" t="e">
        <f t="shared" si="20"/>
        <v>#REF!</v>
      </c>
    </row>
    <row r="39" spans="1:14" ht="16.5" customHeight="1" thickTop="1" thickBot="1" x14ac:dyDescent="0.3">
      <c r="A39" s="8" t="s">
        <v>4</v>
      </c>
      <c r="B39" s="94" t="s">
        <v>5</v>
      </c>
      <c r="C39" s="94"/>
      <c r="D39" s="94"/>
      <c r="E39" s="94"/>
      <c r="F39" s="95" t="s">
        <v>6</v>
      </c>
      <c r="G39" s="94" t="s">
        <v>7</v>
      </c>
      <c r="H39" s="94"/>
      <c r="I39" s="94"/>
      <c r="J39" s="94"/>
      <c r="K39" s="95" t="s">
        <v>6</v>
      </c>
      <c r="L39" s="95" t="s">
        <v>6</v>
      </c>
    </row>
    <row r="40" spans="1:14" ht="16.5" thickTop="1" thickBot="1" x14ac:dyDescent="0.3">
      <c r="A40" s="9" t="s">
        <v>8</v>
      </c>
      <c r="B40" s="9">
        <v>5</v>
      </c>
      <c r="C40" s="9">
        <v>12</v>
      </c>
      <c r="D40" s="9">
        <v>18</v>
      </c>
      <c r="E40" s="10">
        <v>28</v>
      </c>
      <c r="F40" s="96"/>
      <c r="G40" s="9">
        <v>5</v>
      </c>
      <c r="H40" s="9">
        <v>12</v>
      </c>
      <c r="I40" s="9">
        <v>18</v>
      </c>
      <c r="J40" s="10">
        <v>28</v>
      </c>
      <c r="K40" s="96"/>
      <c r="L40" s="96"/>
    </row>
    <row r="41" spans="1:14" ht="15.75" thickTop="1" x14ac:dyDescent="0.25">
      <c r="A41" s="11" t="s">
        <v>24</v>
      </c>
      <c r="B41" s="12"/>
      <c r="C41" s="12"/>
      <c r="D41" s="12"/>
      <c r="E41" s="12"/>
      <c r="F41" s="28"/>
      <c r="G41" s="12"/>
      <c r="H41" s="12">
        <v>0</v>
      </c>
      <c r="I41" s="12">
        <v>0</v>
      </c>
      <c r="J41" s="12"/>
      <c r="K41" s="14">
        <f t="shared" ref="K41:K43" si="21">SUM(G41:J41)</f>
        <v>0</v>
      </c>
      <c r="L41" s="14">
        <f>+K41+F41</f>
        <v>0</v>
      </c>
    </row>
    <row r="42" spans="1:14" x14ac:dyDescent="0.25">
      <c r="A42" s="11" t="s">
        <v>25</v>
      </c>
      <c r="B42" s="12"/>
      <c r="C42" s="12"/>
      <c r="D42" s="12"/>
      <c r="E42" s="12"/>
      <c r="F42" s="28"/>
      <c r="G42" s="12"/>
      <c r="H42" s="12"/>
      <c r="I42" s="12"/>
      <c r="J42" s="12"/>
      <c r="K42" s="14">
        <f t="shared" si="21"/>
        <v>0</v>
      </c>
      <c r="L42" s="14">
        <f>+K42+F42</f>
        <v>0</v>
      </c>
    </row>
    <row r="43" spans="1:14" ht="15.75" thickBot="1" x14ac:dyDescent="0.3">
      <c r="A43" s="18" t="s">
        <v>14</v>
      </c>
      <c r="B43" s="28">
        <f>+B42+B41/100*B40</f>
        <v>0</v>
      </c>
      <c r="C43" s="28">
        <f t="shared" ref="C43:E43" si="22">+C42+C41/100*C40</f>
        <v>0</v>
      </c>
      <c r="D43" s="28">
        <f t="shared" si="22"/>
        <v>0</v>
      </c>
      <c r="E43" s="28">
        <f t="shared" si="22"/>
        <v>0</v>
      </c>
      <c r="F43" s="28"/>
      <c r="G43" s="28">
        <f>+G42+G41/100*G40/2</f>
        <v>0</v>
      </c>
      <c r="H43" s="28">
        <f t="shared" ref="H43:J43" si="23">+H42+H41/100*H40/2</f>
        <v>0</v>
      </c>
      <c r="I43" s="28">
        <f t="shared" si="23"/>
        <v>0</v>
      </c>
      <c r="J43" s="28">
        <f t="shared" si="23"/>
        <v>0</v>
      </c>
      <c r="K43" s="14">
        <f t="shared" si="21"/>
        <v>0</v>
      </c>
      <c r="L43" s="14">
        <f>+K43+F43</f>
        <v>0</v>
      </c>
    </row>
    <row r="44" spans="1:14" ht="16.5" thickTop="1" thickBot="1" x14ac:dyDescent="0.3">
      <c r="A44" s="15" t="s">
        <v>22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4" ht="15.75" thickTop="1" x14ac:dyDescent="0.25">
      <c r="A45" s="11" t="s">
        <v>26</v>
      </c>
      <c r="B45" s="12"/>
      <c r="C45" s="12"/>
      <c r="D45" s="12"/>
      <c r="E45" s="12"/>
      <c r="F45" s="28"/>
      <c r="G45" s="12"/>
      <c r="H45" s="12"/>
      <c r="I45" s="12"/>
      <c r="J45" s="12"/>
      <c r="K45" s="14">
        <f t="shared" ref="K45:K47" si="24">SUM(G45:J45)</f>
        <v>0</v>
      </c>
      <c r="L45" s="14">
        <f t="shared" ref="L45:L50" si="25">+K45+F45</f>
        <v>0</v>
      </c>
    </row>
    <row r="46" spans="1:14" x14ac:dyDescent="0.25">
      <c r="A46" s="11" t="s">
        <v>25</v>
      </c>
      <c r="B46" s="12"/>
      <c r="C46" s="12"/>
      <c r="D46" s="12"/>
      <c r="E46" s="12"/>
      <c r="F46" s="28"/>
      <c r="G46" s="12"/>
      <c r="H46" s="12"/>
      <c r="I46" s="12"/>
      <c r="J46" s="12"/>
      <c r="K46" s="14">
        <f t="shared" si="24"/>
        <v>0</v>
      </c>
      <c r="L46" s="14">
        <f t="shared" si="25"/>
        <v>0</v>
      </c>
    </row>
    <row r="47" spans="1:14" ht="15.75" thickBot="1" x14ac:dyDescent="0.3">
      <c r="A47" s="18" t="s">
        <v>14</v>
      </c>
      <c r="B47" s="28">
        <f>+B46+B45/100*B40</f>
        <v>0</v>
      </c>
      <c r="C47" s="28">
        <f t="shared" ref="C47:E47" si="26">+C46+C45/100*C40</f>
        <v>0</v>
      </c>
      <c r="D47" s="28">
        <f t="shared" si="26"/>
        <v>0</v>
      </c>
      <c r="E47" s="28">
        <f t="shared" si="26"/>
        <v>0</v>
      </c>
      <c r="F47" s="28"/>
      <c r="G47" s="28">
        <f>+G45+G46/100*G40</f>
        <v>0</v>
      </c>
      <c r="H47" s="28">
        <f t="shared" ref="H47:J47" si="27">+H45+H46/100*H40</f>
        <v>0</v>
      </c>
      <c r="I47" s="28">
        <f t="shared" si="27"/>
        <v>0</v>
      </c>
      <c r="J47" s="28">
        <f t="shared" si="27"/>
        <v>0</v>
      </c>
      <c r="K47" s="14">
        <f t="shared" si="24"/>
        <v>0</v>
      </c>
      <c r="L47" s="14">
        <f t="shared" si="25"/>
        <v>0</v>
      </c>
    </row>
    <row r="48" spans="1:14" ht="16.5" thickTop="1" thickBot="1" x14ac:dyDescent="0.3">
      <c r="A48" s="15" t="s">
        <v>22</v>
      </c>
      <c r="B48" s="20">
        <f>+B29+B32-B35+B41+B42-B45*B46</f>
        <v>0</v>
      </c>
      <c r="C48" s="20">
        <f t="shared" ref="C48:J48" si="28">+C29+C32-C35+C41+C42-C45*C46</f>
        <v>0</v>
      </c>
      <c r="D48" s="20">
        <f t="shared" si="28"/>
        <v>0</v>
      </c>
      <c r="E48" s="20">
        <f t="shared" si="28"/>
        <v>0</v>
      </c>
      <c r="F48" s="20">
        <f>SUM(B48:E48)</f>
        <v>0</v>
      </c>
      <c r="G48" s="20">
        <f t="shared" si="28"/>
        <v>0</v>
      </c>
      <c r="H48" s="20">
        <f t="shared" si="28"/>
        <v>0</v>
      </c>
      <c r="I48" s="20">
        <f t="shared" si="28"/>
        <v>912309</v>
      </c>
      <c r="J48" s="20">
        <f t="shared" si="28"/>
        <v>0</v>
      </c>
      <c r="K48" s="20">
        <f>SUM(G48:J48)</f>
        <v>912309</v>
      </c>
      <c r="L48" s="20">
        <f t="shared" si="25"/>
        <v>912309</v>
      </c>
    </row>
    <row r="49" spans="1:14" ht="16.5" thickTop="1" thickBot="1" x14ac:dyDescent="0.3">
      <c r="A49" s="29" t="s">
        <v>27</v>
      </c>
      <c r="B49" s="20">
        <f>+B30+B33-B36-B43+B47</f>
        <v>0</v>
      </c>
      <c r="C49" s="20">
        <f t="shared" ref="C49:J49" si="29">+C30+C33-C36-C43+C47</f>
        <v>0</v>
      </c>
      <c r="D49" s="20">
        <f t="shared" si="29"/>
        <v>0</v>
      </c>
      <c r="E49" s="20">
        <f t="shared" si="29"/>
        <v>0</v>
      </c>
      <c r="F49" s="20">
        <f t="shared" ref="F49:F50" si="30">SUM(B49:E49)</f>
        <v>0</v>
      </c>
      <c r="G49" s="20">
        <f t="shared" si="29"/>
        <v>0</v>
      </c>
      <c r="H49" s="20">
        <f t="shared" si="29"/>
        <v>0</v>
      </c>
      <c r="I49" s="20">
        <f t="shared" si="29"/>
        <v>164215.62</v>
      </c>
      <c r="J49" s="20">
        <f t="shared" si="29"/>
        <v>0</v>
      </c>
      <c r="K49" s="20">
        <f t="shared" ref="K49:K50" si="31">SUM(G49:J49)</f>
        <v>164215.62</v>
      </c>
      <c r="L49" s="20">
        <f t="shared" si="25"/>
        <v>164215.62</v>
      </c>
    </row>
    <row r="50" spans="1:14" ht="16.5" thickTop="1" thickBot="1" x14ac:dyDescent="0.3">
      <c r="A50" s="29" t="s">
        <v>6</v>
      </c>
      <c r="B50" s="20">
        <f>+B49+B48</f>
        <v>0</v>
      </c>
      <c r="C50" s="20">
        <f t="shared" ref="C50:J50" si="32">+C49+C48</f>
        <v>0</v>
      </c>
      <c r="D50" s="20">
        <f t="shared" si="32"/>
        <v>0</v>
      </c>
      <c r="E50" s="20">
        <f t="shared" si="32"/>
        <v>0</v>
      </c>
      <c r="F50" s="20">
        <f t="shared" si="30"/>
        <v>0</v>
      </c>
      <c r="G50" s="20">
        <f t="shared" si="32"/>
        <v>0</v>
      </c>
      <c r="H50" s="20">
        <f t="shared" si="32"/>
        <v>0</v>
      </c>
      <c r="I50" s="20">
        <f t="shared" si="32"/>
        <v>1076524.6200000001</v>
      </c>
      <c r="J50" s="20">
        <f t="shared" si="32"/>
        <v>0</v>
      </c>
      <c r="K50" s="20">
        <f t="shared" si="31"/>
        <v>1076524.6200000001</v>
      </c>
      <c r="L50" s="20">
        <f t="shared" si="25"/>
        <v>1076524.6200000001</v>
      </c>
    </row>
    <row r="51" spans="1:14" ht="16.5" customHeight="1" thickTop="1" thickBot="1" x14ac:dyDescent="0.3">
      <c r="A51" s="8" t="s">
        <v>4</v>
      </c>
      <c r="B51" s="94" t="s">
        <v>5</v>
      </c>
      <c r="C51" s="94"/>
      <c r="D51" s="94"/>
      <c r="E51" s="94"/>
      <c r="F51" s="95" t="s">
        <v>6</v>
      </c>
      <c r="G51" s="94" t="s">
        <v>7</v>
      </c>
      <c r="H51" s="94"/>
      <c r="I51" s="94"/>
      <c r="J51" s="94"/>
      <c r="K51" s="95" t="s">
        <v>6</v>
      </c>
      <c r="L51" s="95" t="s">
        <v>6</v>
      </c>
    </row>
    <row r="52" spans="1:14" ht="16.5" thickTop="1" thickBot="1" x14ac:dyDescent="0.3">
      <c r="A52" s="9" t="s">
        <v>28</v>
      </c>
      <c r="B52" s="9">
        <v>5</v>
      </c>
      <c r="C52" s="9">
        <v>12</v>
      </c>
      <c r="D52" s="9">
        <v>18</v>
      </c>
      <c r="E52" s="10">
        <v>28</v>
      </c>
      <c r="F52" s="96"/>
      <c r="G52" s="9">
        <v>5</v>
      </c>
      <c r="H52" s="9">
        <v>12</v>
      </c>
      <c r="I52" s="9">
        <v>18</v>
      </c>
      <c r="J52" s="10">
        <v>28</v>
      </c>
      <c r="K52" s="96"/>
      <c r="L52" s="96"/>
    </row>
    <row r="53" spans="1:14" ht="15.75" thickTop="1" x14ac:dyDescent="0.25">
      <c r="A53" s="30" t="s">
        <v>29</v>
      </c>
      <c r="B53" s="12">
        <v>0</v>
      </c>
      <c r="C53" s="12">
        <v>0</v>
      </c>
      <c r="D53" s="13">
        <v>0</v>
      </c>
      <c r="E53" s="12">
        <v>0</v>
      </c>
      <c r="F53" s="14">
        <f>SUM(B53:E53)</f>
        <v>0</v>
      </c>
      <c r="G53" s="12">
        <v>0</v>
      </c>
      <c r="H53" s="12">
        <v>0</v>
      </c>
      <c r="I53" s="13">
        <v>0</v>
      </c>
      <c r="J53" s="13">
        <v>0</v>
      </c>
      <c r="K53" s="14">
        <f>SUM(G53:J53)</f>
        <v>0</v>
      </c>
      <c r="L53" s="14">
        <f t="shared" ref="L53:L58" si="33">+K53+F53</f>
        <v>0</v>
      </c>
    </row>
    <row r="54" spans="1:14" x14ac:dyDescent="0.25">
      <c r="A54" s="18" t="s">
        <v>14</v>
      </c>
      <c r="B54" s="14">
        <f>+B53/100*B52</f>
        <v>0</v>
      </c>
      <c r="C54" s="14">
        <f t="shared" ref="C54:E54" si="34">+C53/100*C52</f>
        <v>0</v>
      </c>
      <c r="D54" s="14">
        <f t="shared" si="34"/>
        <v>0</v>
      </c>
      <c r="E54" s="14">
        <f t="shared" si="34"/>
        <v>0</v>
      </c>
      <c r="F54" s="14"/>
      <c r="G54" s="14">
        <f t="shared" ref="G54:J54" si="35">+G53/100*G52</f>
        <v>0</v>
      </c>
      <c r="H54" s="14">
        <f t="shared" si="35"/>
        <v>0</v>
      </c>
      <c r="I54" s="14">
        <f t="shared" si="35"/>
        <v>0</v>
      </c>
      <c r="J54" s="14">
        <f t="shared" si="35"/>
        <v>0</v>
      </c>
      <c r="K54" s="14">
        <f t="shared" ref="K54:K59" si="36">SUM(G54:J54)</f>
        <v>0</v>
      </c>
      <c r="L54" s="14">
        <f t="shared" si="33"/>
        <v>0</v>
      </c>
    </row>
    <row r="55" spans="1:14" ht="15.75" thickBot="1" x14ac:dyDescent="0.3">
      <c r="A55" s="30" t="s">
        <v>30</v>
      </c>
      <c r="B55" s="14">
        <f>+B54+B53</f>
        <v>0</v>
      </c>
      <c r="C55" s="14">
        <f t="shared" ref="C55:J55" si="37">+C54+C53</f>
        <v>0</v>
      </c>
      <c r="D55" s="14">
        <f t="shared" si="37"/>
        <v>0</v>
      </c>
      <c r="E55" s="14">
        <f t="shared" si="37"/>
        <v>0</v>
      </c>
      <c r="F55" s="14">
        <f t="shared" si="37"/>
        <v>0</v>
      </c>
      <c r="G55" s="14">
        <f t="shared" si="37"/>
        <v>0</v>
      </c>
      <c r="H55" s="14">
        <f t="shared" si="37"/>
        <v>0</v>
      </c>
      <c r="I55" s="14">
        <f t="shared" si="37"/>
        <v>0</v>
      </c>
      <c r="J55" s="14">
        <f t="shared" si="37"/>
        <v>0</v>
      </c>
      <c r="K55" s="14">
        <f t="shared" si="36"/>
        <v>0</v>
      </c>
      <c r="L55" s="14">
        <f t="shared" si="33"/>
        <v>0</v>
      </c>
    </row>
    <row r="56" spans="1:14" ht="16.5" thickTop="1" thickBot="1" x14ac:dyDescent="0.3">
      <c r="A56" s="72" t="s">
        <v>31</v>
      </c>
      <c r="B56" s="73">
        <v>0</v>
      </c>
      <c r="C56" s="73"/>
      <c r="D56" s="73"/>
      <c r="E56" s="73"/>
      <c r="F56" s="16"/>
      <c r="G56" s="73">
        <v>0</v>
      </c>
      <c r="H56" s="73"/>
      <c r="I56" s="73"/>
      <c r="J56" s="73"/>
      <c r="K56" s="16">
        <f t="shared" si="36"/>
        <v>0</v>
      </c>
      <c r="L56" s="16">
        <f t="shared" si="33"/>
        <v>0</v>
      </c>
    </row>
    <row r="57" spans="1:14" ht="15.75" thickTop="1" x14ac:dyDescent="0.25">
      <c r="A57" s="18" t="s">
        <v>14</v>
      </c>
      <c r="B57" s="14">
        <f>+B56/100*B52</f>
        <v>0</v>
      </c>
      <c r="C57" s="14">
        <f t="shared" ref="C57:E57" si="38">+C56/100*C52</f>
        <v>0</v>
      </c>
      <c r="D57" s="14">
        <f t="shared" si="38"/>
        <v>0</v>
      </c>
      <c r="E57" s="14">
        <f t="shared" si="38"/>
        <v>0</v>
      </c>
      <c r="F57" s="14"/>
      <c r="G57" s="14">
        <f t="shared" ref="G57:J57" si="39">+G56/100*G52</f>
        <v>0</v>
      </c>
      <c r="H57" s="14">
        <f t="shared" si="39"/>
        <v>0</v>
      </c>
      <c r="I57" s="14">
        <f t="shared" si="39"/>
        <v>0</v>
      </c>
      <c r="J57" s="14">
        <f t="shared" si="39"/>
        <v>0</v>
      </c>
      <c r="K57" s="14">
        <f t="shared" si="36"/>
        <v>0</v>
      </c>
      <c r="L57" s="14">
        <f t="shared" si="33"/>
        <v>0</v>
      </c>
    </row>
    <row r="58" spans="1:14" ht="15.75" thickBot="1" x14ac:dyDescent="0.3">
      <c r="A58" s="30" t="s">
        <v>30</v>
      </c>
      <c r="B58" s="14">
        <f>+B57+B56</f>
        <v>0</v>
      </c>
      <c r="C58" s="14">
        <f t="shared" ref="C58:J58" si="40">+C57+C56</f>
        <v>0</v>
      </c>
      <c r="D58" s="14">
        <f t="shared" si="40"/>
        <v>0</v>
      </c>
      <c r="E58" s="14">
        <f t="shared" si="40"/>
        <v>0</v>
      </c>
      <c r="F58" s="14">
        <f t="shared" si="40"/>
        <v>0</v>
      </c>
      <c r="G58" s="14">
        <f t="shared" si="40"/>
        <v>0</v>
      </c>
      <c r="H58" s="14">
        <f t="shared" si="40"/>
        <v>0</v>
      </c>
      <c r="I58" s="14">
        <f t="shared" si="40"/>
        <v>0</v>
      </c>
      <c r="J58" s="14">
        <f t="shared" si="40"/>
        <v>0</v>
      </c>
      <c r="K58" s="14">
        <f t="shared" si="36"/>
        <v>0</v>
      </c>
      <c r="L58" s="14">
        <f t="shared" si="33"/>
        <v>0</v>
      </c>
    </row>
    <row r="59" spans="1:14" ht="16.5" thickTop="1" thickBot="1" x14ac:dyDescent="0.3">
      <c r="A59" s="32" t="s">
        <v>32</v>
      </c>
      <c r="B59" s="33">
        <f t="shared" ref="B59:E59" si="41">+B57-B54</f>
        <v>0</v>
      </c>
      <c r="C59" s="33">
        <f t="shared" si="41"/>
        <v>0</v>
      </c>
      <c r="D59" s="33">
        <f t="shared" si="41"/>
        <v>0</v>
      </c>
      <c r="E59" s="33">
        <f t="shared" si="41"/>
        <v>0</v>
      </c>
      <c r="F59" s="33">
        <f t="shared" ref="F59" si="42">+F54-F57</f>
        <v>0</v>
      </c>
      <c r="G59" s="33">
        <f>+G54-G57</f>
        <v>0</v>
      </c>
      <c r="H59" s="33">
        <f t="shared" ref="H59:J59" si="43">+H54-H57</f>
        <v>0</v>
      </c>
      <c r="I59" s="33">
        <f t="shared" si="43"/>
        <v>0</v>
      </c>
      <c r="J59" s="33">
        <f t="shared" si="43"/>
        <v>0</v>
      </c>
      <c r="K59" s="14">
        <f t="shared" si="36"/>
        <v>0</v>
      </c>
      <c r="L59" s="33">
        <f>+L54-L57</f>
        <v>0</v>
      </c>
    </row>
    <row r="60" spans="1:14" ht="15.75" customHeight="1" thickTop="1" thickBot="1" x14ac:dyDescent="0.3">
      <c r="A60" s="34" t="s">
        <v>33</v>
      </c>
      <c r="B60" s="22" t="s">
        <v>34</v>
      </c>
      <c r="C60" s="35" t="s">
        <v>35</v>
      </c>
      <c r="D60" s="35" t="s">
        <v>36</v>
      </c>
      <c r="E60" s="35" t="s">
        <v>37</v>
      </c>
      <c r="F60" s="36" t="s">
        <v>6</v>
      </c>
      <c r="G60" s="37"/>
      <c r="H60" s="81" t="s">
        <v>38</v>
      </c>
      <c r="I60" s="81"/>
      <c r="J60" s="81"/>
      <c r="K60" s="81"/>
      <c r="L60" s="81"/>
    </row>
    <row r="61" spans="1:14" ht="16.5" thickTop="1" thickBot="1" x14ac:dyDescent="0.3">
      <c r="A61" s="34" t="s">
        <v>33</v>
      </c>
      <c r="B61" s="38" t="s">
        <v>39</v>
      </c>
      <c r="C61" s="38">
        <f>+'AUG18'!C71</f>
        <v>97207</v>
      </c>
      <c r="D61" s="38">
        <f>+'AUG18'!D71</f>
        <v>1498818</v>
      </c>
      <c r="E61" s="38">
        <f>+'AUG18'!E71</f>
        <v>2107719</v>
      </c>
      <c r="F61" s="38">
        <f>SUM(C61:E61)</f>
        <v>3703744</v>
      </c>
      <c r="G61" s="39"/>
      <c r="H61" s="36" t="s">
        <v>34</v>
      </c>
      <c r="I61" s="35" t="s">
        <v>35</v>
      </c>
      <c r="J61" s="35" t="s">
        <v>36</v>
      </c>
      <c r="K61" s="35" t="s">
        <v>37</v>
      </c>
      <c r="L61" s="36" t="s">
        <v>6</v>
      </c>
      <c r="M61" s="82"/>
      <c r="N61" s="82"/>
    </row>
    <row r="62" spans="1:14" ht="16.5" thickTop="1" thickBot="1" x14ac:dyDescent="0.3">
      <c r="A62" s="41"/>
      <c r="B62" s="38" t="s">
        <v>40</v>
      </c>
      <c r="C62" s="38">
        <f>+F49</f>
        <v>0</v>
      </c>
      <c r="D62" s="38">
        <f>+K49/2</f>
        <v>82107.81</v>
      </c>
      <c r="E62" s="38">
        <f>+D62</f>
        <v>82107.81</v>
      </c>
      <c r="F62" s="38">
        <f>SUM(C62:E62)</f>
        <v>164215.62</v>
      </c>
      <c r="G62" s="39"/>
      <c r="H62" s="42" t="s">
        <v>41</v>
      </c>
      <c r="I62" s="43">
        <f>+'AUG18'!I86</f>
        <v>78888</v>
      </c>
      <c r="J62" s="43">
        <f>+'AUG18'!J86</f>
        <v>578506</v>
      </c>
      <c r="K62" s="43">
        <f>+'AUG18'!K86</f>
        <v>578506</v>
      </c>
      <c r="L62" s="43">
        <f>SUM(I62:K62)</f>
        <v>1235900</v>
      </c>
      <c r="M62" s="82"/>
      <c r="N62" s="82"/>
    </row>
    <row r="63" spans="1:14" ht="16.5" thickTop="1" thickBot="1" x14ac:dyDescent="0.3">
      <c r="A63" s="44"/>
      <c r="B63" s="22" t="s">
        <v>6</v>
      </c>
      <c r="C63" s="22">
        <f>ROUND(+C62+C61,0)</f>
        <v>97207</v>
      </c>
      <c r="D63" s="22">
        <f t="shared" ref="D63:E63" si="44">ROUND(+D62+D61,0)</f>
        <v>1580926</v>
      </c>
      <c r="E63" s="22">
        <f t="shared" si="44"/>
        <v>2189827</v>
      </c>
      <c r="F63" s="22">
        <f>SUM(C63:E63)</f>
        <v>3867960</v>
      </c>
      <c r="G63" s="37"/>
      <c r="H63" s="42" t="s">
        <v>42</v>
      </c>
      <c r="I63" s="43">
        <f>+'AUG18'!I87</f>
        <v>0</v>
      </c>
      <c r="J63" s="43">
        <f>+'AUG18'!J87</f>
        <v>-1429</v>
      </c>
      <c r="K63" s="43">
        <f>+'AUG18'!K87</f>
        <v>-1429</v>
      </c>
      <c r="L63" s="43">
        <f>SUM(I63:K63)</f>
        <v>-2858</v>
      </c>
    </row>
    <row r="64" spans="1:14" ht="16.5" thickTop="1" thickBot="1" x14ac:dyDescent="0.3">
      <c r="A64" s="83" t="s">
        <v>43</v>
      </c>
      <c r="B64" s="83"/>
      <c r="C64" s="83"/>
      <c r="D64" s="83"/>
      <c r="E64" s="83"/>
      <c r="F64" s="83"/>
      <c r="G64" s="83"/>
      <c r="H64" s="42" t="s">
        <v>44</v>
      </c>
      <c r="I64" s="43">
        <f>+'AUG18'!I88</f>
        <v>0</v>
      </c>
      <c r="J64" s="43">
        <f>+'AUG18'!J88</f>
        <v>0</v>
      </c>
      <c r="K64" s="43">
        <f>+'AUG18'!K88</f>
        <v>0</v>
      </c>
      <c r="L64" s="43">
        <f>SUM(I64:K64)</f>
        <v>0</v>
      </c>
    </row>
    <row r="65" spans="1:12" ht="16.5" thickTop="1" thickBot="1" x14ac:dyDescent="0.3">
      <c r="A65" s="84" t="s">
        <v>45</v>
      </c>
      <c r="B65" s="86" t="s">
        <v>46</v>
      </c>
      <c r="C65" s="88" t="s">
        <v>47</v>
      </c>
      <c r="D65" s="88"/>
      <c r="E65" s="88"/>
      <c r="F65" s="89" t="s">
        <v>6</v>
      </c>
      <c r="G65" s="91" t="s">
        <v>48</v>
      </c>
      <c r="H65" s="42" t="s">
        <v>49</v>
      </c>
      <c r="I65" s="43">
        <f>+'AUG18'!I89</f>
        <v>0</v>
      </c>
      <c r="J65" s="43">
        <f>+'AUG18'!J89</f>
        <v>0</v>
      </c>
      <c r="K65" s="43">
        <f>+'AUG18'!K89</f>
        <v>0</v>
      </c>
      <c r="L65" s="43">
        <f>SUM(I65:K65)</f>
        <v>0</v>
      </c>
    </row>
    <row r="66" spans="1:12" ht="16.5" thickTop="1" thickBot="1" x14ac:dyDescent="0.3">
      <c r="A66" s="85"/>
      <c r="B66" s="87"/>
      <c r="C66" s="74" t="s">
        <v>35</v>
      </c>
      <c r="D66" s="74" t="s">
        <v>36</v>
      </c>
      <c r="E66" s="74" t="s">
        <v>37</v>
      </c>
      <c r="F66" s="90"/>
      <c r="G66" s="92"/>
      <c r="H66" s="35" t="s">
        <v>6</v>
      </c>
      <c r="I66" s="46">
        <f>SUM(I62:I65)</f>
        <v>78888</v>
      </c>
      <c r="J66" s="46">
        <f t="shared" ref="J66:L66" si="45">SUM(J62:J65)</f>
        <v>577077</v>
      </c>
      <c r="K66" s="46">
        <f t="shared" si="45"/>
        <v>577077</v>
      </c>
      <c r="L66" s="46">
        <f t="shared" si="45"/>
        <v>1233042</v>
      </c>
    </row>
    <row r="67" spans="1:12" ht="16.5" thickTop="1" thickBot="1" x14ac:dyDescent="0.3">
      <c r="A67" s="47" t="s">
        <v>50</v>
      </c>
      <c r="B67" s="38">
        <f>ROUND(+F19,0)</f>
        <v>-91</v>
      </c>
      <c r="C67" s="48"/>
      <c r="D67" s="48"/>
      <c r="E67" s="48"/>
      <c r="F67" s="14">
        <f>SUM(C67:E67)</f>
        <v>0</v>
      </c>
      <c r="G67" s="14">
        <f>+B67-F67</f>
        <v>-91</v>
      </c>
      <c r="H67" s="81" t="s">
        <v>51</v>
      </c>
      <c r="I67" s="81"/>
      <c r="J67" s="81"/>
      <c r="K67" s="81"/>
      <c r="L67" s="81"/>
    </row>
    <row r="68" spans="1:12" ht="15.75" thickTop="1" x14ac:dyDescent="0.25">
      <c r="A68" s="47" t="s">
        <v>52</v>
      </c>
      <c r="B68" s="38">
        <f>ROUND(+K19/2,0)</f>
        <v>46</v>
      </c>
      <c r="C68" s="48"/>
      <c r="D68" s="48">
        <v>46</v>
      </c>
      <c r="E68" s="48"/>
      <c r="F68" s="14">
        <f t="shared" ref="F68:F69" si="46">SUM(C68:E68)</f>
        <v>46</v>
      </c>
      <c r="G68" s="14">
        <f t="shared" ref="G68:G69" si="47">+B68-F68</f>
        <v>0</v>
      </c>
      <c r="H68" s="42" t="s">
        <v>41</v>
      </c>
      <c r="I68" s="43">
        <f>+B67-F67</f>
        <v>-91</v>
      </c>
      <c r="J68" s="43">
        <f>+B68-F68</f>
        <v>0</v>
      </c>
      <c r="K68" s="43">
        <f>+B69-F69</f>
        <v>0</v>
      </c>
      <c r="L68" s="43">
        <f>SUM(I68:K68)</f>
        <v>-91</v>
      </c>
    </row>
    <row r="69" spans="1:12" ht="15.75" thickBot="1" x14ac:dyDescent="0.3">
      <c r="A69" s="47" t="s">
        <v>53</v>
      </c>
      <c r="B69" s="38">
        <f>+B68</f>
        <v>46</v>
      </c>
      <c r="C69" s="48"/>
      <c r="D69" s="48"/>
      <c r="E69" s="48">
        <v>46</v>
      </c>
      <c r="F69" s="14">
        <f t="shared" si="46"/>
        <v>46</v>
      </c>
      <c r="G69" s="14">
        <f t="shared" si="47"/>
        <v>0</v>
      </c>
      <c r="H69" s="42" t="s">
        <v>42</v>
      </c>
      <c r="I69" s="43">
        <f>+F59</f>
        <v>0</v>
      </c>
      <c r="J69" s="43">
        <f>+K59/2</f>
        <v>0</v>
      </c>
      <c r="K69" s="43">
        <f>+J69</f>
        <v>0</v>
      </c>
      <c r="L69" s="43">
        <f>SUM(I69:K69)</f>
        <v>0</v>
      </c>
    </row>
    <row r="70" spans="1:12" ht="16.5" thickTop="1" thickBot="1" x14ac:dyDescent="0.3">
      <c r="A70" s="49" t="s">
        <v>30</v>
      </c>
      <c r="B70" s="22">
        <f>SUM(B67:B69)</f>
        <v>1</v>
      </c>
      <c r="C70" s="16">
        <f t="shared" ref="C70:G70" si="48">SUM(C67:C69)</f>
        <v>0</v>
      </c>
      <c r="D70" s="16">
        <f t="shared" si="48"/>
        <v>46</v>
      </c>
      <c r="E70" s="16">
        <f t="shared" si="48"/>
        <v>46</v>
      </c>
      <c r="F70" s="16">
        <f t="shared" si="48"/>
        <v>92</v>
      </c>
      <c r="G70" s="16">
        <f t="shared" si="48"/>
        <v>-91</v>
      </c>
      <c r="H70" s="42" t="s">
        <v>44</v>
      </c>
      <c r="I70" s="50">
        <f>ROUND(+IF(G83&gt;0,I68*$G$90*$G$92),0)</f>
        <v>0</v>
      </c>
      <c r="J70" s="50">
        <f t="shared" ref="J70:K70" si="49">ROUND(+IF(H83&gt;0,J68*$G$90*$G$92),0)</f>
        <v>0</v>
      </c>
      <c r="K70" s="50">
        <f t="shared" si="49"/>
        <v>0</v>
      </c>
      <c r="L70" s="43">
        <f>SUM(I70:K70)</f>
        <v>0</v>
      </c>
    </row>
    <row r="71" spans="1:12" ht="16.5" thickTop="1" thickBot="1" x14ac:dyDescent="0.3">
      <c r="A71" s="51" t="s">
        <v>54</v>
      </c>
      <c r="B71" s="52"/>
      <c r="C71" s="52">
        <f>+C63-C70</f>
        <v>97207</v>
      </c>
      <c r="D71" s="52">
        <f t="shared" ref="D71:F71" si="50">+D63-D70</f>
        <v>1580880</v>
      </c>
      <c r="E71" s="52">
        <f t="shared" si="50"/>
        <v>2189781</v>
      </c>
      <c r="F71" s="52">
        <f t="shared" si="50"/>
        <v>3867868</v>
      </c>
      <c r="G71" s="16"/>
      <c r="H71" s="42" t="s">
        <v>49</v>
      </c>
      <c r="I71" s="43"/>
      <c r="J71" s="43"/>
      <c r="K71" s="43"/>
      <c r="L71" s="43">
        <f>SUM(I71:K71)</f>
        <v>0</v>
      </c>
    </row>
    <row r="72" spans="1:12" ht="16.5" thickTop="1" thickBot="1" x14ac:dyDescent="0.3">
      <c r="A72" s="93" t="s">
        <v>55</v>
      </c>
      <c r="B72" s="93"/>
      <c r="C72" s="93"/>
      <c r="D72" s="93"/>
      <c r="E72" s="93"/>
      <c r="F72" s="93"/>
      <c r="G72" s="53" t="s">
        <v>44</v>
      </c>
      <c r="H72" s="35" t="s">
        <v>6</v>
      </c>
      <c r="I72" s="46">
        <f>SUM(I68:I71)</f>
        <v>-91</v>
      </c>
      <c r="J72" s="46">
        <f t="shared" ref="J72:L72" si="51">SUM(J68:J71)</f>
        <v>0</v>
      </c>
      <c r="K72" s="46">
        <f t="shared" si="51"/>
        <v>0</v>
      </c>
      <c r="L72" s="46">
        <f t="shared" si="51"/>
        <v>-91</v>
      </c>
    </row>
    <row r="73" spans="1:12" ht="16.5" thickTop="1" thickBot="1" x14ac:dyDescent="0.3">
      <c r="A73" s="40" t="s">
        <v>34</v>
      </c>
      <c r="B73" s="35" t="s">
        <v>35</v>
      </c>
      <c r="C73" s="35" t="s">
        <v>36</v>
      </c>
      <c r="D73" s="35" t="s">
        <v>37</v>
      </c>
      <c r="E73" s="35" t="s">
        <v>56</v>
      </c>
      <c r="F73" s="36" t="s">
        <v>6</v>
      </c>
      <c r="G73" s="54" t="s">
        <v>57</v>
      </c>
      <c r="H73" s="81" t="s">
        <v>58</v>
      </c>
      <c r="I73" s="81"/>
      <c r="J73" s="81"/>
      <c r="K73" s="81"/>
      <c r="L73" s="81"/>
    </row>
    <row r="74" spans="1:12" ht="15.75" thickTop="1" x14ac:dyDescent="0.25">
      <c r="A74" s="42" t="s">
        <v>41</v>
      </c>
      <c r="B74" s="43">
        <f>+'AUG18'!B86</f>
        <v>0</v>
      </c>
      <c r="C74" s="43">
        <f>+'AUG18'!C86</f>
        <v>0</v>
      </c>
      <c r="D74" s="43">
        <f>+'AUG18'!D86</f>
        <v>0</v>
      </c>
      <c r="E74" s="43">
        <f>+'AUG18'!E86</f>
        <v>0</v>
      </c>
      <c r="F74" s="43">
        <f>SUM(B74:E74)</f>
        <v>0</v>
      </c>
      <c r="G74" s="55">
        <v>43281</v>
      </c>
      <c r="H74" s="42" t="s">
        <v>41</v>
      </c>
      <c r="I74" s="43">
        <f>+I62+I68</f>
        <v>78797</v>
      </c>
      <c r="J74" s="43">
        <f t="shared" ref="J74:K74" si="52">+J62+J68</f>
        <v>578506</v>
      </c>
      <c r="K74" s="43">
        <f t="shared" si="52"/>
        <v>578506</v>
      </c>
      <c r="L74" s="43">
        <f>SUM(I74:K74)</f>
        <v>1235809</v>
      </c>
    </row>
    <row r="75" spans="1:12" x14ac:dyDescent="0.25">
      <c r="A75" s="42" t="s">
        <v>42</v>
      </c>
      <c r="B75" s="43">
        <f>+'AUG18'!B87</f>
        <v>0</v>
      </c>
      <c r="C75" s="43">
        <f>+'AUG18'!C87</f>
        <v>0</v>
      </c>
      <c r="D75" s="43">
        <f>+'AUG18'!D87</f>
        <v>0</v>
      </c>
      <c r="E75" s="43">
        <f>+'AUG18'!E87</f>
        <v>0</v>
      </c>
      <c r="F75" s="43">
        <f t="shared" ref="F75:F89" si="53">SUM(B75:E75)</f>
        <v>0</v>
      </c>
      <c r="G75" s="56" t="s">
        <v>59</v>
      </c>
      <c r="H75" s="42" t="s">
        <v>42</v>
      </c>
      <c r="I75" s="43">
        <f t="shared" ref="I75:K77" si="54">+I63+I69</f>
        <v>0</v>
      </c>
      <c r="J75" s="43">
        <f t="shared" si="54"/>
        <v>-1429</v>
      </c>
      <c r="K75" s="43">
        <f t="shared" si="54"/>
        <v>-1429</v>
      </c>
      <c r="L75" s="43">
        <f>SUM(I75:K75)</f>
        <v>-2858</v>
      </c>
    </row>
    <row r="76" spans="1:12" x14ac:dyDescent="0.25">
      <c r="A76" s="42" t="s">
        <v>44</v>
      </c>
      <c r="B76" s="43">
        <f>+'AUG18'!B88</f>
        <v>0</v>
      </c>
      <c r="C76" s="43">
        <f>+'AUG18'!C88</f>
        <v>0</v>
      </c>
      <c r="D76" s="43">
        <f>+'AUG18'!D88</f>
        <v>0</v>
      </c>
      <c r="E76" s="43">
        <f>+'AUG18'!E88</f>
        <v>0</v>
      </c>
      <c r="F76" s="43">
        <f t="shared" si="53"/>
        <v>0</v>
      </c>
      <c r="G76" s="55">
        <v>43271</v>
      </c>
      <c r="H76" s="42" t="s">
        <v>44</v>
      </c>
      <c r="I76" s="43">
        <f t="shared" si="54"/>
        <v>0</v>
      </c>
      <c r="J76" s="43">
        <f t="shared" si="54"/>
        <v>0</v>
      </c>
      <c r="K76" s="43">
        <f t="shared" si="54"/>
        <v>0</v>
      </c>
      <c r="L76" s="43">
        <f>SUM(I76:K76)</f>
        <v>0</v>
      </c>
    </row>
    <row r="77" spans="1:12" ht="15.75" thickBot="1" x14ac:dyDescent="0.3">
      <c r="A77" s="42" t="s">
        <v>49</v>
      </c>
      <c r="B77" s="43">
        <f>+'AUG18'!B89</f>
        <v>0</v>
      </c>
      <c r="C77" s="43">
        <f>+'AUG18'!C89</f>
        <v>0</v>
      </c>
      <c r="D77" s="43">
        <f>+'AUG18'!D89</f>
        <v>0</v>
      </c>
      <c r="E77" s="43">
        <f>+'AUG18'!E89</f>
        <v>0</v>
      </c>
      <c r="F77" s="13">
        <f t="shared" si="53"/>
        <v>0</v>
      </c>
      <c r="G77" s="56" t="s">
        <v>60</v>
      </c>
      <c r="H77" s="42" t="s">
        <v>49</v>
      </c>
      <c r="I77" s="43">
        <f t="shared" si="54"/>
        <v>0</v>
      </c>
      <c r="J77" s="43">
        <f t="shared" si="54"/>
        <v>0</v>
      </c>
      <c r="K77" s="43">
        <f t="shared" si="54"/>
        <v>0</v>
      </c>
      <c r="L77" s="43">
        <f>SUM(I77:K77)</f>
        <v>0</v>
      </c>
    </row>
    <row r="78" spans="1:12" ht="16.5" thickTop="1" thickBot="1" x14ac:dyDescent="0.3">
      <c r="A78" s="35" t="s">
        <v>6</v>
      </c>
      <c r="B78" s="57">
        <f>SUM(B74:B77)</f>
        <v>0</v>
      </c>
      <c r="C78" s="57">
        <f t="shared" ref="C78:E78" si="55">SUM(C74:C77)</f>
        <v>0</v>
      </c>
      <c r="D78" s="57">
        <f t="shared" si="55"/>
        <v>0</v>
      </c>
      <c r="E78" s="57">
        <f t="shared" si="55"/>
        <v>0</v>
      </c>
      <c r="F78" s="33">
        <f t="shared" si="53"/>
        <v>0</v>
      </c>
      <c r="G78" s="55">
        <v>43271</v>
      </c>
      <c r="H78" s="35" t="s">
        <v>6</v>
      </c>
      <c r="I78" s="46">
        <f>SUM(I74:I77)</f>
        <v>78797</v>
      </c>
      <c r="J78" s="46">
        <f t="shared" ref="J78:L78" si="56">SUM(J74:J77)</f>
        <v>577077</v>
      </c>
      <c r="K78" s="46">
        <f t="shared" si="56"/>
        <v>577077</v>
      </c>
      <c r="L78" s="46">
        <f t="shared" si="56"/>
        <v>1232951</v>
      </c>
    </row>
    <row r="79" spans="1:12" ht="16.5" thickTop="1" thickBot="1" x14ac:dyDescent="0.3">
      <c r="A79" s="80" t="s">
        <v>61</v>
      </c>
      <c r="B79" s="80"/>
      <c r="C79" s="80"/>
      <c r="D79" s="80"/>
      <c r="E79" s="80"/>
      <c r="F79" s="80"/>
      <c r="G79" s="58" t="s">
        <v>62</v>
      </c>
      <c r="H79" s="81" t="s">
        <v>63</v>
      </c>
      <c r="I79" s="81"/>
      <c r="J79" s="81"/>
      <c r="K79" s="81"/>
      <c r="L79" s="81"/>
    </row>
    <row r="80" spans="1:12" ht="15.75" thickTop="1" x14ac:dyDescent="0.25">
      <c r="A80" s="42" t="s">
        <v>41</v>
      </c>
      <c r="B80" s="13"/>
      <c r="C80" s="13"/>
      <c r="D80" s="59"/>
      <c r="E80" s="13"/>
      <c r="F80" s="43">
        <f t="shared" si="53"/>
        <v>0</v>
      </c>
      <c r="G80" s="60">
        <f>+G78-G76</f>
        <v>0</v>
      </c>
      <c r="H80" s="42" t="s">
        <v>41</v>
      </c>
      <c r="I80" s="13"/>
      <c r="J80" s="13"/>
      <c r="K80" s="13"/>
      <c r="L80" s="43">
        <f>SUM(I80:K80)</f>
        <v>0</v>
      </c>
    </row>
    <row r="81" spans="1:12" x14ac:dyDescent="0.25">
      <c r="A81" s="42" t="s">
        <v>42</v>
      </c>
      <c r="B81" s="59"/>
      <c r="C81" s="59"/>
      <c r="D81" s="59"/>
      <c r="E81" s="13"/>
      <c r="F81" s="43">
        <f t="shared" si="53"/>
        <v>0</v>
      </c>
      <c r="G81" s="58" t="s">
        <v>64</v>
      </c>
      <c r="H81" s="42" t="s">
        <v>42</v>
      </c>
      <c r="I81" s="13"/>
      <c r="J81" s="13"/>
      <c r="K81" s="13"/>
      <c r="L81" s="43">
        <f>SUM(I81:K81)</f>
        <v>0</v>
      </c>
    </row>
    <row r="82" spans="1:12" x14ac:dyDescent="0.25">
      <c r="A82" s="42" t="s">
        <v>44</v>
      </c>
      <c r="B82" s="13">
        <v>0</v>
      </c>
      <c r="C82" s="13"/>
      <c r="D82" s="13"/>
      <c r="E82" s="13"/>
      <c r="F82" s="43">
        <f t="shared" si="53"/>
        <v>0</v>
      </c>
      <c r="G82" s="61">
        <v>1.4999999999999999E-2</v>
      </c>
      <c r="H82" s="42" t="s">
        <v>44</v>
      </c>
      <c r="I82" s="13"/>
      <c r="J82" s="13"/>
      <c r="K82" s="13"/>
      <c r="L82" s="43">
        <f>SUM(I82:K82)</f>
        <v>0</v>
      </c>
    </row>
    <row r="83" spans="1:12" ht="15.75" thickBot="1" x14ac:dyDescent="0.3">
      <c r="A83" s="42" t="s">
        <v>49</v>
      </c>
      <c r="B83" s="62"/>
      <c r="C83" s="62"/>
      <c r="D83" s="62"/>
      <c r="E83" s="62"/>
      <c r="F83" s="13">
        <f t="shared" si="53"/>
        <v>0</v>
      </c>
      <c r="G83" s="63" t="s">
        <v>65</v>
      </c>
      <c r="H83" s="42" t="s">
        <v>49</v>
      </c>
      <c r="I83" s="13"/>
      <c r="J83" s="13"/>
      <c r="K83" s="13"/>
      <c r="L83" s="43">
        <f>SUM(I83:K83)</f>
        <v>0</v>
      </c>
    </row>
    <row r="84" spans="1:12" ht="16.5" thickTop="1" thickBot="1" x14ac:dyDescent="0.3">
      <c r="A84" s="35" t="s">
        <v>6</v>
      </c>
      <c r="B84" s="57">
        <f>SUM(B80:B83)</f>
        <v>0</v>
      </c>
      <c r="C84" s="57">
        <f t="shared" ref="C84:E84" si="57">SUM(C80:C83)</f>
        <v>0</v>
      </c>
      <c r="D84" s="57">
        <f t="shared" si="57"/>
        <v>0</v>
      </c>
      <c r="E84" s="57">
        <f t="shared" si="57"/>
        <v>0</v>
      </c>
      <c r="F84" s="33">
        <f t="shared" si="53"/>
        <v>0</v>
      </c>
      <c r="G84" s="63">
        <f>ROUNDUP(G80/30,0)</f>
        <v>0</v>
      </c>
      <c r="H84" s="35" t="s">
        <v>6</v>
      </c>
      <c r="I84" s="33">
        <f>SUM(I80:I83)</f>
        <v>0</v>
      </c>
      <c r="J84" s="33">
        <f t="shared" ref="J84:L84" si="58">SUM(J80:J83)</f>
        <v>0</v>
      </c>
      <c r="K84" s="33">
        <f t="shared" si="58"/>
        <v>0</v>
      </c>
      <c r="L84" s="33">
        <f t="shared" si="58"/>
        <v>0</v>
      </c>
    </row>
    <row r="85" spans="1:12" ht="16.5" thickTop="1" thickBot="1" x14ac:dyDescent="0.3">
      <c r="A85" s="80" t="s">
        <v>66</v>
      </c>
      <c r="B85" s="80"/>
      <c r="C85" s="80"/>
      <c r="D85" s="80"/>
      <c r="E85" s="80"/>
      <c r="F85" s="80"/>
      <c r="G85" s="64" t="s">
        <v>67</v>
      </c>
      <c r="H85" s="81" t="s">
        <v>68</v>
      </c>
      <c r="I85" s="81"/>
      <c r="J85" s="81"/>
      <c r="K85" s="81"/>
      <c r="L85" s="81"/>
    </row>
    <row r="86" spans="1:12" ht="15.75" thickTop="1" x14ac:dyDescent="0.25">
      <c r="A86" s="42" t="s">
        <v>41</v>
      </c>
      <c r="B86" s="43">
        <f>+B74+B80-I80</f>
        <v>0</v>
      </c>
      <c r="C86" s="43">
        <f t="shared" ref="C86:D89" si="59">+C74+C80-J80</f>
        <v>0</v>
      </c>
      <c r="D86" s="43">
        <f t="shared" si="59"/>
        <v>0</v>
      </c>
      <c r="E86" s="43"/>
      <c r="F86" s="43">
        <f t="shared" si="53"/>
        <v>0</v>
      </c>
      <c r="G86" s="58" t="s">
        <v>62</v>
      </c>
      <c r="H86" s="42" t="s">
        <v>41</v>
      </c>
      <c r="I86" s="43">
        <f>+I74-I80</f>
        <v>78797</v>
      </c>
      <c r="J86" s="43">
        <f>+J74-J80</f>
        <v>578506</v>
      </c>
      <c r="K86" s="43">
        <f>+K74-K80</f>
        <v>578506</v>
      </c>
      <c r="L86" s="43">
        <f>SUM(I86:K86)</f>
        <v>1235809</v>
      </c>
    </row>
    <row r="87" spans="1:12" x14ac:dyDescent="0.25">
      <c r="A87" s="42" t="s">
        <v>42</v>
      </c>
      <c r="B87" s="43">
        <f>+B75+B81-I81</f>
        <v>0</v>
      </c>
      <c r="C87" s="43">
        <f t="shared" si="59"/>
        <v>0</v>
      </c>
      <c r="D87" s="43">
        <f t="shared" si="59"/>
        <v>0</v>
      </c>
      <c r="E87" s="43"/>
      <c r="F87" s="43">
        <f t="shared" si="53"/>
        <v>0</v>
      </c>
      <c r="G87" s="60">
        <f>+G78-G76</f>
        <v>0</v>
      </c>
      <c r="H87" s="42" t="s">
        <v>42</v>
      </c>
      <c r="I87" s="43">
        <f t="shared" ref="I87:K89" si="60">+I75-I81</f>
        <v>0</v>
      </c>
      <c r="J87" s="43">
        <f t="shared" si="60"/>
        <v>-1429</v>
      </c>
      <c r="K87" s="43">
        <f t="shared" si="60"/>
        <v>-1429</v>
      </c>
      <c r="L87" s="43">
        <f>SUM(I87:K87)</f>
        <v>-2858</v>
      </c>
    </row>
    <row r="88" spans="1:12" x14ac:dyDescent="0.25">
      <c r="A88" s="42" t="s">
        <v>44</v>
      </c>
      <c r="B88" s="43">
        <f>+B76+B82-I82</f>
        <v>0</v>
      </c>
      <c r="C88" s="43">
        <f t="shared" si="59"/>
        <v>0</v>
      </c>
      <c r="D88" s="43">
        <f t="shared" si="59"/>
        <v>0</v>
      </c>
      <c r="E88" s="43"/>
      <c r="F88" s="43">
        <f t="shared" si="53"/>
        <v>0</v>
      </c>
      <c r="G88" s="60">
        <v>25</v>
      </c>
      <c r="H88" s="42" t="s">
        <v>44</v>
      </c>
      <c r="I88" s="43">
        <f t="shared" si="60"/>
        <v>0</v>
      </c>
      <c r="J88" s="43">
        <f t="shared" si="60"/>
        <v>0</v>
      </c>
      <c r="K88" s="43">
        <f t="shared" si="60"/>
        <v>0</v>
      </c>
      <c r="L88" s="43">
        <f>SUM(I88:K88)</f>
        <v>0</v>
      </c>
    </row>
    <row r="89" spans="1:12" ht="15.75" thickBot="1" x14ac:dyDescent="0.3">
      <c r="A89" s="42" t="s">
        <v>49</v>
      </c>
      <c r="B89" s="43">
        <f>+B77+B83-I83</f>
        <v>0</v>
      </c>
      <c r="C89" s="43">
        <f t="shared" si="59"/>
        <v>0</v>
      </c>
      <c r="D89" s="43">
        <f t="shared" si="59"/>
        <v>0</v>
      </c>
      <c r="E89" s="43"/>
      <c r="F89" s="13">
        <f t="shared" si="53"/>
        <v>0</v>
      </c>
      <c r="G89" s="65">
        <f>+G87*G88</f>
        <v>0</v>
      </c>
      <c r="H89" s="42" t="s">
        <v>49</v>
      </c>
      <c r="I89" s="43">
        <f t="shared" si="60"/>
        <v>0</v>
      </c>
      <c r="J89" s="43">
        <f t="shared" si="60"/>
        <v>0</v>
      </c>
      <c r="K89" s="43">
        <f t="shared" si="60"/>
        <v>0</v>
      </c>
      <c r="L89" s="43">
        <f>SUM(I89:K89)</f>
        <v>0</v>
      </c>
    </row>
    <row r="90" spans="1:12" ht="16.5" thickTop="1" thickBot="1" x14ac:dyDescent="0.3">
      <c r="A90" s="35" t="s">
        <v>6</v>
      </c>
      <c r="B90" s="57">
        <f>SUM(B86:B89)</f>
        <v>0</v>
      </c>
      <c r="C90" s="57">
        <f t="shared" ref="C90:F90" si="61">SUM(C86:C89)</f>
        <v>0</v>
      </c>
      <c r="D90" s="57">
        <f t="shared" si="61"/>
        <v>0</v>
      </c>
      <c r="E90" s="57">
        <f t="shared" si="61"/>
        <v>0</v>
      </c>
      <c r="F90" s="57">
        <f t="shared" si="61"/>
        <v>0</v>
      </c>
      <c r="G90" s="66"/>
      <c r="H90" s="35" t="s">
        <v>6</v>
      </c>
      <c r="I90" s="46">
        <f>SUM(I86:I89)</f>
        <v>78797</v>
      </c>
      <c r="J90" s="46">
        <f t="shared" ref="J90:L90" si="62">SUM(J86:J89)</f>
        <v>577077</v>
      </c>
      <c r="K90" s="46">
        <f t="shared" si="62"/>
        <v>577077</v>
      </c>
      <c r="L90" s="46">
        <f t="shared" si="62"/>
        <v>1232951</v>
      </c>
    </row>
    <row r="91" spans="1:12" ht="15.75" thickTop="1" x14ac:dyDescent="0.25"/>
    <row r="93" spans="1:12" x14ac:dyDescent="0.25">
      <c r="F93" s="24" t="s">
        <v>75</v>
      </c>
    </row>
    <row r="98" spans="6:6" x14ac:dyDescent="0.25">
      <c r="F98" s="24"/>
    </row>
  </sheetData>
  <mergeCells count="37">
    <mergeCell ref="A1:L1"/>
    <mergeCell ref="B3:E3"/>
    <mergeCell ref="F3:F4"/>
    <mergeCell ref="G3:J3"/>
    <mergeCell ref="K3:K4"/>
    <mergeCell ref="L3:L4"/>
    <mergeCell ref="H60:L60"/>
    <mergeCell ref="B21:E21"/>
    <mergeCell ref="F21:F22"/>
    <mergeCell ref="G21:J21"/>
    <mergeCell ref="K21:K22"/>
    <mergeCell ref="L21:L22"/>
    <mergeCell ref="B39:E39"/>
    <mergeCell ref="F39:F40"/>
    <mergeCell ref="G39:J39"/>
    <mergeCell ref="K39:K40"/>
    <mergeCell ref="L39:L40"/>
    <mergeCell ref="B51:E51"/>
    <mergeCell ref="F51:F52"/>
    <mergeCell ref="G51:J51"/>
    <mergeCell ref="K51:K52"/>
    <mergeCell ref="L51:L52"/>
    <mergeCell ref="A85:F85"/>
    <mergeCell ref="H85:L85"/>
    <mergeCell ref="M61:M62"/>
    <mergeCell ref="N61:N62"/>
    <mergeCell ref="A64:G64"/>
    <mergeCell ref="A65:A66"/>
    <mergeCell ref="B65:B66"/>
    <mergeCell ref="C65:E65"/>
    <mergeCell ref="F65:F66"/>
    <mergeCell ref="G65:G66"/>
    <mergeCell ref="H67:L67"/>
    <mergeCell ref="A72:F72"/>
    <mergeCell ref="H73:L73"/>
    <mergeCell ref="A79:F79"/>
    <mergeCell ref="H79:L79"/>
  </mergeCells>
  <conditionalFormatting sqref="A90:B90 A89">
    <cfRule type="cellIs" dxfId="6" priority="1" operator="equal">
      <formula>"SUCCESS"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opLeftCell="F71" workbookViewId="0">
      <selection activeCell="L71" sqref="L1:L1048576"/>
    </sheetView>
  </sheetViews>
  <sheetFormatPr defaultRowHeight="15" x14ac:dyDescent="0.25"/>
  <cols>
    <col min="1" max="1" width="29.85546875" customWidth="1"/>
    <col min="2" max="2" width="14.85546875" customWidth="1"/>
    <col min="3" max="3" width="12.140625" customWidth="1"/>
    <col min="4" max="4" width="13.140625" customWidth="1"/>
    <col min="5" max="5" width="14" customWidth="1"/>
    <col min="6" max="6" width="14.28515625" customWidth="1"/>
    <col min="7" max="7" width="12.42578125" customWidth="1"/>
    <col min="8" max="8" width="12" customWidth="1"/>
    <col min="9" max="9" width="13.85546875" customWidth="1"/>
    <col min="10" max="11" width="14.28515625" customWidth="1"/>
    <col min="12" max="12" width="14.28515625" bestFit="1" customWidth="1"/>
    <col min="14" max="14" width="10.7109375" bestFit="1" customWidth="1"/>
  </cols>
  <sheetData>
    <row r="1" spans="1:12" ht="35.25" thickTop="1" thickBot="1" x14ac:dyDescent="0.3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9"/>
    </row>
    <row r="2" spans="1:12" s="7" customFormat="1" ht="16.5" thickTop="1" thickBot="1" x14ac:dyDescent="0.3">
      <c r="A2" s="1" t="s">
        <v>1</v>
      </c>
      <c r="B2" s="1"/>
      <c r="C2" s="1"/>
      <c r="D2" s="2" t="s">
        <v>70</v>
      </c>
      <c r="E2" s="1"/>
      <c r="F2" s="3"/>
      <c r="G2" s="3"/>
      <c r="H2" s="4" t="s">
        <v>2</v>
      </c>
      <c r="I2" s="5" t="s">
        <v>69</v>
      </c>
      <c r="J2" s="6" t="s">
        <v>3</v>
      </c>
      <c r="K2" s="5">
        <v>2018</v>
      </c>
      <c r="L2" s="3"/>
    </row>
    <row r="3" spans="1:12" ht="16.5" thickTop="1" thickBot="1" x14ac:dyDescent="0.3">
      <c r="A3" s="8" t="s">
        <v>4</v>
      </c>
      <c r="B3" s="94" t="s">
        <v>5</v>
      </c>
      <c r="C3" s="94"/>
      <c r="D3" s="94"/>
      <c r="E3" s="94"/>
      <c r="F3" s="95" t="s">
        <v>6</v>
      </c>
      <c r="G3" s="94" t="s">
        <v>7</v>
      </c>
      <c r="H3" s="94"/>
      <c r="I3" s="94"/>
      <c r="J3" s="94"/>
      <c r="K3" s="95" t="s">
        <v>6</v>
      </c>
      <c r="L3" s="95" t="s">
        <v>6</v>
      </c>
    </row>
    <row r="4" spans="1:12" ht="16.5" thickTop="1" thickBot="1" x14ac:dyDescent="0.3">
      <c r="A4" s="9" t="s">
        <v>8</v>
      </c>
      <c r="B4" s="9">
        <v>5</v>
      </c>
      <c r="C4" s="9">
        <v>12</v>
      </c>
      <c r="D4" s="9">
        <v>18</v>
      </c>
      <c r="E4" s="10">
        <v>28</v>
      </c>
      <c r="F4" s="96"/>
      <c r="G4" s="9">
        <v>5</v>
      </c>
      <c r="H4" s="9">
        <v>12</v>
      </c>
      <c r="I4" s="9">
        <v>18</v>
      </c>
      <c r="J4" s="10">
        <v>28</v>
      </c>
      <c r="K4" s="96"/>
      <c r="L4" s="96"/>
    </row>
    <row r="5" spans="1:12" ht="15.75" thickTop="1" x14ac:dyDescent="0.25">
      <c r="A5" s="11" t="s">
        <v>9</v>
      </c>
      <c r="B5" s="70">
        <v>0</v>
      </c>
      <c r="C5" s="13">
        <v>0</v>
      </c>
      <c r="D5" s="13">
        <v>0</v>
      </c>
      <c r="E5" s="13">
        <v>0</v>
      </c>
      <c r="F5" s="28">
        <f>SUM(B5:E5)</f>
        <v>0</v>
      </c>
      <c r="G5" s="70">
        <v>0</v>
      </c>
      <c r="H5" s="13">
        <v>0</v>
      </c>
      <c r="I5" s="13"/>
      <c r="J5" s="13">
        <v>0</v>
      </c>
      <c r="K5" s="14">
        <f>SUM(G5:J5)</f>
        <v>0</v>
      </c>
      <c r="L5" s="14" t="e">
        <f>+K5+F5+#REF!</f>
        <v>#REF!</v>
      </c>
    </row>
    <row r="6" spans="1:12" x14ac:dyDescent="0.25">
      <c r="A6" s="11" t="s">
        <v>10</v>
      </c>
      <c r="B6" s="12"/>
      <c r="C6" s="12"/>
      <c r="D6" s="12"/>
      <c r="E6" s="12"/>
      <c r="F6" s="28"/>
      <c r="G6" s="12"/>
      <c r="H6" s="12"/>
      <c r="I6" s="12"/>
      <c r="J6" s="12"/>
      <c r="K6" s="14">
        <f t="shared" ref="K6:K10" si="0">SUM(G6:J6)</f>
        <v>0</v>
      </c>
      <c r="L6" s="14" t="e">
        <f>+K6+F6+#REF!</f>
        <v>#REF!</v>
      </c>
    </row>
    <row r="7" spans="1:12" x14ac:dyDescent="0.25">
      <c r="A7" s="11" t="s">
        <v>11</v>
      </c>
      <c r="B7" s="12"/>
      <c r="C7" s="12"/>
      <c r="D7" s="12"/>
      <c r="E7" s="12"/>
      <c r="F7" s="28"/>
      <c r="G7" s="12"/>
      <c r="H7" s="12"/>
      <c r="I7" s="12"/>
      <c r="J7" s="12"/>
      <c r="K7" s="14">
        <f t="shared" si="0"/>
        <v>0</v>
      </c>
      <c r="L7" s="14" t="e">
        <f>+K7+F7+#REF!</f>
        <v>#REF!</v>
      </c>
    </row>
    <row r="8" spans="1:12" ht="15.75" thickBot="1" x14ac:dyDescent="0.3">
      <c r="A8" s="11" t="s">
        <v>12</v>
      </c>
      <c r="B8" s="12"/>
      <c r="C8" s="12"/>
      <c r="D8" s="12"/>
      <c r="E8" s="12"/>
      <c r="F8" s="28"/>
      <c r="G8" s="12"/>
      <c r="H8" s="12"/>
      <c r="I8" s="12"/>
      <c r="J8" s="12"/>
      <c r="K8" s="14">
        <f t="shared" si="0"/>
        <v>0</v>
      </c>
      <c r="L8" s="14" t="e">
        <f>+K8+F8+#REF!</f>
        <v>#REF!</v>
      </c>
    </row>
    <row r="9" spans="1:12" ht="17.25" thickTop="1" thickBot="1" x14ac:dyDescent="0.3">
      <c r="A9" s="15" t="s">
        <v>13</v>
      </c>
      <c r="B9" s="16">
        <f>SUM(B5:B8)</f>
        <v>0</v>
      </c>
      <c r="C9" s="17">
        <f t="shared" ref="C9:L9" si="1">SUM(C5:C8)</f>
        <v>0</v>
      </c>
      <c r="D9" s="17">
        <f t="shared" si="1"/>
        <v>0</v>
      </c>
      <c r="E9" s="17">
        <f t="shared" si="1"/>
        <v>0</v>
      </c>
      <c r="F9" s="17">
        <f t="shared" si="1"/>
        <v>0</v>
      </c>
      <c r="G9" s="17">
        <f t="shared" si="1"/>
        <v>0</v>
      </c>
      <c r="H9" s="17">
        <f t="shared" si="1"/>
        <v>0</v>
      </c>
      <c r="I9" s="17">
        <f t="shared" si="1"/>
        <v>0</v>
      </c>
      <c r="J9" s="17">
        <f t="shared" si="1"/>
        <v>0</v>
      </c>
      <c r="K9" s="17">
        <f t="shared" si="1"/>
        <v>0</v>
      </c>
      <c r="L9" s="17" t="e">
        <f t="shared" si="1"/>
        <v>#REF!</v>
      </c>
    </row>
    <row r="10" spans="1:12" ht="17.25" thickTop="1" thickBot="1" x14ac:dyDescent="0.3">
      <c r="A10" s="18" t="s">
        <v>14</v>
      </c>
      <c r="B10" s="14">
        <f>+B9/100*B4</f>
        <v>0</v>
      </c>
      <c r="C10" s="14">
        <f t="shared" ref="C10:J10" si="2">+C9/100*C4</f>
        <v>0</v>
      </c>
      <c r="D10" s="14">
        <f t="shared" si="2"/>
        <v>0</v>
      </c>
      <c r="E10" s="14">
        <f t="shared" si="2"/>
        <v>0</v>
      </c>
      <c r="F10" s="19">
        <f>SUM(B10:E10)</f>
        <v>0</v>
      </c>
      <c r="G10" s="14">
        <f t="shared" si="2"/>
        <v>0</v>
      </c>
      <c r="H10" s="14">
        <f t="shared" si="2"/>
        <v>0</v>
      </c>
      <c r="I10" s="14">
        <f t="shared" si="2"/>
        <v>0</v>
      </c>
      <c r="J10" s="14">
        <f t="shared" si="2"/>
        <v>0</v>
      </c>
      <c r="K10" s="14">
        <f t="shared" si="0"/>
        <v>0</v>
      </c>
      <c r="L10" s="14">
        <f>+K10+F10</f>
        <v>0</v>
      </c>
    </row>
    <row r="11" spans="1:12" ht="16.5" thickTop="1" thickBot="1" x14ac:dyDescent="0.3">
      <c r="A11" s="15" t="s">
        <v>15</v>
      </c>
      <c r="B11" s="20">
        <f>+B10+B9</f>
        <v>0</v>
      </c>
      <c r="C11" s="20">
        <f t="shared" ref="C11:L11" si="3">+C10+C9</f>
        <v>0</v>
      </c>
      <c r="D11" s="20">
        <f t="shared" si="3"/>
        <v>0</v>
      </c>
      <c r="E11" s="20">
        <f t="shared" si="3"/>
        <v>0</v>
      </c>
      <c r="F11" s="20">
        <f t="shared" si="3"/>
        <v>0</v>
      </c>
      <c r="G11" s="20">
        <f t="shared" si="3"/>
        <v>0</v>
      </c>
      <c r="H11" s="20">
        <f t="shared" si="3"/>
        <v>0</v>
      </c>
      <c r="I11" s="20">
        <f t="shared" si="3"/>
        <v>0</v>
      </c>
      <c r="J11" s="20">
        <f t="shared" si="3"/>
        <v>0</v>
      </c>
      <c r="K11" s="20">
        <f t="shared" si="3"/>
        <v>0</v>
      </c>
      <c r="L11" s="20" t="e">
        <f t="shared" si="3"/>
        <v>#REF!</v>
      </c>
    </row>
    <row r="12" spans="1:12" ht="16.5" thickTop="1" x14ac:dyDescent="0.25">
      <c r="A12" s="11" t="s">
        <v>16</v>
      </c>
      <c r="B12" s="12">
        <v>0</v>
      </c>
      <c r="C12" s="12">
        <v>0</v>
      </c>
      <c r="D12" s="13">
        <v>0</v>
      </c>
      <c r="E12" s="13"/>
      <c r="F12" s="67">
        <f t="shared" ref="F12:F17" si="4">SUM(B12:E12)</f>
        <v>0</v>
      </c>
      <c r="G12" s="12">
        <v>0</v>
      </c>
      <c r="H12" s="12">
        <v>0</v>
      </c>
      <c r="I12" s="13">
        <v>0</v>
      </c>
      <c r="J12" s="13">
        <v>0</v>
      </c>
      <c r="K12" s="14">
        <f>SUM(G12:J12)</f>
        <v>0</v>
      </c>
      <c r="L12" s="14">
        <f t="shared" ref="L12:L20" si="5">+K12+F12</f>
        <v>0</v>
      </c>
    </row>
    <row r="13" spans="1:12" ht="16.5" thickBot="1" x14ac:dyDescent="0.3">
      <c r="A13" s="18" t="s">
        <v>14</v>
      </c>
      <c r="B13" s="14">
        <f>+B12/100*B4</f>
        <v>0</v>
      </c>
      <c r="C13" s="14">
        <f>+C12/100*C4</f>
        <v>0</v>
      </c>
      <c r="D13" s="14">
        <f>+D12/100*D4</f>
        <v>0</v>
      </c>
      <c r="E13" s="14">
        <f>+E12/100*E4</f>
        <v>0</v>
      </c>
      <c r="F13" s="67">
        <f t="shared" si="4"/>
        <v>0</v>
      </c>
      <c r="G13" s="14">
        <f>+G12/100*G4</f>
        <v>0</v>
      </c>
      <c r="H13" s="14">
        <f>+H12/100*H4</f>
        <v>0</v>
      </c>
      <c r="I13" s="14">
        <f>+I12/100*I4</f>
        <v>0</v>
      </c>
      <c r="J13" s="14">
        <f>+J12/100*J4</f>
        <v>0</v>
      </c>
      <c r="K13" s="14">
        <f>SUM(G13:J13)</f>
        <v>0</v>
      </c>
      <c r="L13" s="14">
        <f t="shared" si="5"/>
        <v>0</v>
      </c>
    </row>
    <row r="14" spans="1:12" ht="17.25" thickTop="1" thickBot="1" x14ac:dyDescent="0.3">
      <c r="A14" s="21" t="s">
        <v>15</v>
      </c>
      <c r="B14" s="17">
        <f>SUM(B12:B13)</f>
        <v>0</v>
      </c>
      <c r="C14" s="17">
        <f t="shared" ref="C14:K14" si="6">SUM(C12:C13)</f>
        <v>0</v>
      </c>
      <c r="D14" s="17">
        <f t="shared" si="6"/>
        <v>0</v>
      </c>
      <c r="E14" s="17">
        <f t="shared" si="6"/>
        <v>0</v>
      </c>
      <c r="F14" s="68">
        <f t="shared" si="4"/>
        <v>0</v>
      </c>
      <c r="G14" s="17">
        <f t="shared" si="6"/>
        <v>0</v>
      </c>
      <c r="H14" s="17">
        <f t="shared" si="6"/>
        <v>0</v>
      </c>
      <c r="I14" s="17">
        <f t="shared" si="6"/>
        <v>0</v>
      </c>
      <c r="J14" s="17">
        <f t="shared" si="6"/>
        <v>0</v>
      </c>
      <c r="K14" s="17">
        <f t="shared" si="6"/>
        <v>0</v>
      </c>
      <c r="L14" s="16">
        <f t="shared" si="5"/>
        <v>0</v>
      </c>
    </row>
    <row r="15" spans="1:12" ht="17.25" thickTop="1" thickBot="1" x14ac:dyDescent="0.3">
      <c r="A15" s="11" t="s">
        <v>17</v>
      </c>
      <c r="B15" s="12">
        <v>0</v>
      </c>
      <c r="C15" s="12">
        <v>0</v>
      </c>
      <c r="D15" s="69">
        <v>0</v>
      </c>
      <c r="E15" s="69">
        <v>0</v>
      </c>
      <c r="F15" s="67">
        <f t="shared" si="4"/>
        <v>0</v>
      </c>
      <c r="G15" s="12">
        <v>0</v>
      </c>
      <c r="H15" s="12">
        <v>0</v>
      </c>
      <c r="I15" s="13">
        <v>0</v>
      </c>
      <c r="J15" s="69">
        <v>0</v>
      </c>
      <c r="K15" s="14">
        <f>SUM(G15:J15)</f>
        <v>0</v>
      </c>
      <c r="L15" s="14">
        <f t="shared" si="5"/>
        <v>0</v>
      </c>
    </row>
    <row r="16" spans="1:12" ht="17.25" thickTop="1" thickBot="1" x14ac:dyDescent="0.3">
      <c r="A16" s="18" t="s">
        <v>14</v>
      </c>
      <c r="B16" s="14">
        <f>+B15/100*B4</f>
        <v>0</v>
      </c>
      <c r="C16" s="14">
        <f t="shared" ref="C16:E16" si="7">+C15/100*C4</f>
        <v>0</v>
      </c>
      <c r="D16" s="14">
        <f t="shared" si="7"/>
        <v>0</v>
      </c>
      <c r="E16" s="75">
        <f t="shared" si="7"/>
        <v>0</v>
      </c>
      <c r="F16" s="67">
        <f t="shared" si="4"/>
        <v>0</v>
      </c>
      <c r="G16" s="14">
        <f>+G15/100*G4</f>
        <v>0</v>
      </c>
      <c r="H16" s="14">
        <f>+H15/100*H4</f>
        <v>0</v>
      </c>
      <c r="I16" s="14">
        <f>+I15/100*I4</f>
        <v>0</v>
      </c>
      <c r="J16" s="14">
        <f>+J15/100*J4</f>
        <v>0</v>
      </c>
      <c r="K16" s="14">
        <f>SUM(G16:J16)</f>
        <v>0</v>
      </c>
      <c r="L16" s="14">
        <f t="shared" si="5"/>
        <v>0</v>
      </c>
    </row>
    <row r="17" spans="1:14" ht="17.25" thickTop="1" thickBot="1" x14ac:dyDescent="0.3">
      <c r="A17" s="21" t="s">
        <v>15</v>
      </c>
      <c r="B17" s="17">
        <f>SUM(B15:B16)</f>
        <v>0</v>
      </c>
      <c r="C17" s="17">
        <f t="shared" ref="C17:K17" si="8">SUM(C15:C16)</f>
        <v>0</v>
      </c>
      <c r="D17" s="17">
        <f t="shared" si="8"/>
        <v>0</v>
      </c>
      <c r="E17" s="17">
        <f t="shared" si="8"/>
        <v>0</v>
      </c>
      <c r="F17" s="68">
        <f t="shared" si="4"/>
        <v>0</v>
      </c>
      <c r="G17" s="17">
        <f t="shared" si="8"/>
        <v>0</v>
      </c>
      <c r="H17" s="17">
        <f t="shared" si="8"/>
        <v>0</v>
      </c>
      <c r="I17" s="17">
        <f t="shared" si="8"/>
        <v>0</v>
      </c>
      <c r="J17" s="17">
        <f t="shared" si="8"/>
        <v>0</v>
      </c>
      <c r="K17" s="17">
        <f t="shared" si="8"/>
        <v>0</v>
      </c>
      <c r="L17" s="16">
        <f t="shared" si="5"/>
        <v>0</v>
      </c>
    </row>
    <row r="18" spans="1:14" ht="16.5" thickTop="1" thickBot="1" x14ac:dyDescent="0.3">
      <c r="A18" s="15" t="s">
        <v>13</v>
      </c>
      <c r="B18" s="20">
        <f>+B9+B12-B15</f>
        <v>0</v>
      </c>
      <c r="C18" s="20">
        <f t="shared" ref="C18:J19" si="9">+C9+C12-C15</f>
        <v>0</v>
      </c>
      <c r="D18" s="20">
        <f t="shared" si="9"/>
        <v>0</v>
      </c>
      <c r="E18" s="20">
        <f t="shared" si="9"/>
        <v>0</v>
      </c>
      <c r="F18" s="20">
        <f>SUM(B18:E18)</f>
        <v>0</v>
      </c>
      <c r="G18" s="20">
        <f t="shared" si="9"/>
        <v>0</v>
      </c>
      <c r="H18" s="20">
        <f t="shared" si="9"/>
        <v>0</v>
      </c>
      <c r="I18" s="20">
        <f t="shared" si="9"/>
        <v>0</v>
      </c>
      <c r="J18" s="20">
        <f t="shared" si="9"/>
        <v>0</v>
      </c>
      <c r="K18" s="20">
        <f>SUM(G18:J18)</f>
        <v>0</v>
      </c>
      <c r="L18" s="20">
        <f t="shared" si="5"/>
        <v>0</v>
      </c>
    </row>
    <row r="19" spans="1:14" ht="16.5" thickTop="1" thickBot="1" x14ac:dyDescent="0.3">
      <c r="A19" s="15" t="s">
        <v>18</v>
      </c>
      <c r="B19" s="20">
        <f>+B10+B13-B16</f>
        <v>0</v>
      </c>
      <c r="C19" s="20">
        <f t="shared" si="9"/>
        <v>0</v>
      </c>
      <c r="D19" s="20">
        <f t="shared" si="9"/>
        <v>0</v>
      </c>
      <c r="E19" s="20">
        <f t="shared" si="9"/>
        <v>0</v>
      </c>
      <c r="F19" s="20">
        <f t="shared" ref="F19:F20" si="10">SUM(B19:E19)</f>
        <v>0</v>
      </c>
      <c r="G19" s="20">
        <f t="shared" si="9"/>
        <v>0</v>
      </c>
      <c r="H19" s="20">
        <f t="shared" si="9"/>
        <v>0</v>
      </c>
      <c r="I19" s="20">
        <f t="shared" si="9"/>
        <v>0</v>
      </c>
      <c r="J19" s="20">
        <f t="shared" si="9"/>
        <v>0</v>
      </c>
      <c r="K19" s="20">
        <f t="shared" ref="K19:K20" si="11">SUM(G19:J19)</f>
        <v>0</v>
      </c>
      <c r="L19" s="20">
        <f t="shared" si="5"/>
        <v>0</v>
      </c>
    </row>
    <row r="20" spans="1:14" ht="16.5" thickTop="1" thickBot="1" x14ac:dyDescent="0.3">
      <c r="A20" s="15" t="s">
        <v>6</v>
      </c>
      <c r="B20" s="20">
        <f>+B19+B18</f>
        <v>0</v>
      </c>
      <c r="C20" s="20">
        <f t="shared" ref="C20:J20" si="12">+C19+C18</f>
        <v>0</v>
      </c>
      <c r="D20" s="20">
        <f t="shared" si="12"/>
        <v>0</v>
      </c>
      <c r="E20" s="20">
        <f t="shared" si="12"/>
        <v>0</v>
      </c>
      <c r="F20" s="20">
        <f t="shared" si="10"/>
        <v>0</v>
      </c>
      <c r="G20" s="20">
        <f t="shared" si="12"/>
        <v>0</v>
      </c>
      <c r="H20" s="20">
        <f t="shared" si="12"/>
        <v>0</v>
      </c>
      <c r="I20" s="20">
        <f t="shared" si="12"/>
        <v>0</v>
      </c>
      <c r="J20" s="20">
        <f t="shared" si="12"/>
        <v>0</v>
      </c>
      <c r="K20" s="20">
        <f t="shared" si="11"/>
        <v>0</v>
      </c>
      <c r="L20" s="20">
        <f t="shared" si="5"/>
        <v>0</v>
      </c>
    </row>
    <row r="21" spans="1:14" ht="16.5" customHeight="1" thickTop="1" thickBot="1" x14ac:dyDescent="0.3">
      <c r="A21" s="8" t="s">
        <v>4</v>
      </c>
      <c r="B21" s="94" t="s">
        <v>5</v>
      </c>
      <c r="C21" s="94"/>
      <c r="D21" s="94"/>
      <c r="E21" s="94"/>
      <c r="F21" s="95" t="s">
        <v>6</v>
      </c>
      <c r="G21" s="94" t="s">
        <v>7</v>
      </c>
      <c r="H21" s="94"/>
      <c r="I21" s="94"/>
      <c r="J21" s="94"/>
      <c r="K21" s="95" t="s">
        <v>6</v>
      </c>
      <c r="L21" s="95" t="s">
        <v>6</v>
      </c>
    </row>
    <row r="22" spans="1:14" ht="16.5" thickTop="1" thickBot="1" x14ac:dyDescent="0.3">
      <c r="A22" s="9" t="s">
        <v>8</v>
      </c>
      <c r="B22" s="9">
        <v>5</v>
      </c>
      <c r="C22" s="9">
        <v>12</v>
      </c>
      <c r="D22" s="9">
        <v>18</v>
      </c>
      <c r="E22" s="10">
        <v>28</v>
      </c>
      <c r="F22" s="96"/>
      <c r="G22" s="9">
        <v>5</v>
      </c>
      <c r="H22" s="9">
        <v>12</v>
      </c>
      <c r="I22" s="9">
        <v>18</v>
      </c>
      <c r="J22" s="10">
        <v>28</v>
      </c>
      <c r="K22" s="96"/>
      <c r="L22" s="96"/>
    </row>
    <row r="23" spans="1:14" ht="15.75" thickTop="1" x14ac:dyDescent="0.25">
      <c r="A23" s="11" t="s">
        <v>19</v>
      </c>
      <c r="B23" s="70"/>
      <c r="C23" s="13"/>
      <c r="D23" s="13"/>
      <c r="E23" s="13">
        <v>0</v>
      </c>
      <c r="F23" s="14">
        <f>SUM(B23:E23)</f>
        <v>0</v>
      </c>
      <c r="G23" s="70"/>
      <c r="H23" s="13"/>
      <c r="I23" s="13">
        <v>11659</v>
      </c>
      <c r="J23" s="13"/>
      <c r="K23" s="14">
        <f>SUM(G23:J23)</f>
        <v>11659</v>
      </c>
      <c r="L23" s="14" t="e">
        <f>+K23+F23+#REF!</f>
        <v>#REF!</v>
      </c>
    </row>
    <row r="24" spans="1:14" x14ac:dyDescent="0.25">
      <c r="A24" s="11" t="s">
        <v>10</v>
      </c>
      <c r="B24" s="12"/>
      <c r="C24" s="13">
        <v>23214</v>
      </c>
      <c r="D24" s="12"/>
      <c r="E24" s="12"/>
      <c r="F24" s="14">
        <f t="shared" ref="F24:F28" si="13">SUM(B24:E24)</f>
        <v>23214</v>
      </c>
      <c r="G24" s="12"/>
      <c r="H24" s="13"/>
      <c r="I24" s="13">
        <v>2001200</v>
      </c>
      <c r="J24" s="12"/>
      <c r="K24" s="14">
        <f t="shared" ref="K24:K28" si="14">SUM(G24:J24)</f>
        <v>2001200</v>
      </c>
      <c r="L24" s="14" t="e">
        <f>+K24+F24+#REF!</f>
        <v>#REF!</v>
      </c>
    </row>
    <row r="25" spans="1:14" x14ac:dyDescent="0.25">
      <c r="A25" s="11" t="s">
        <v>20</v>
      </c>
      <c r="B25" s="12"/>
      <c r="C25" s="12"/>
      <c r="D25" s="13"/>
      <c r="E25" s="12"/>
      <c r="F25" s="14">
        <f t="shared" si="13"/>
        <v>0</v>
      </c>
      <c r="G25" s="12"/>
      <c r="H25" s="12"/>
      <c r="I25" s="12"/>
      <c r="J25" s="12"/>
      <c r="K25" s="14">
        <f t="shared" si="14"/>
        <v>0</v>
      </c>
      <c r="L25" s="14" t="e">
        <f>+K25+F25+#REF!</f>
        <v>#REF!</v>
      </c>
    </row>
    <row r="26" spans="1:14" x14ac:dyDescent="0.25">
      <c r="A26" s="11" t="s">
        <v>21</v>
      </c>
      <c r="B26" s="12"/>
      <c r="C26" s="12"/>
      <c r="D26" s="12"/>
      <c r="E26" s="12"/>
      <c r="F26" s="14">
        <f t="shared" si="13"/>
        <v>0</v>
      </c>
      <c r="G26" s="12"/>
      <c r="H26" s="12"/>
      <c r="I26" s="12"/>
      <c r="J26" s="12"/>
      <c r="K26" s="14">
        <f t="shared" si="14"/>
        <v>0</v>
      </c>
      <c r="L26" s="14" t="e">
        <f>+K26+F26+#REF!</f>
        <v>#REF!</v>
      </c>
    </row>
    <row r="27" spans="1:14" x14ac:dyDescent="0.25">
      <c r="A27" s="11" t="s">
        <v>11</v>
      </c>
      <c r="B27" s="12"/>
      <c r="C27" s="12"/>
      <c r="D27" s="12"/>
      <c r="E27" s="12"/>
      <c r="F27" s="14">
        <f t="shared" si="13"/>
        <v>0</v>
      </c>
      <c r="G27" s="12"/>
      <c r="H27" s="12"/>
      <c r="I27" s="12"/>
      <c r="J27" s="12"/>
      <c r="K27" s="14">
        <f t="shared" si="14"/>
        <v>0</v>
      </c>
      <c r="L27" s="14" t="e">
        <f>+K27+F27+#REF!</f>
        <v>#REF!</v>
      </c>
      <c r="M27" s="25" t="s">
        <v>74</v>
      </c>
    </row>
    <row r="28" spans="1:14" ht="15.75" thickBot="1" x14ac:dyDescent="0.3">
      <c r="A28" s="11" t="s">
        <v>12</v>
      </c>
      <c r="B28" s="12"/>
      <c r="C28" s="12"/>
      <c r="D28" s="12"/>
      <c r="E28" s="12"/>
      <c r="F28" s="14">
        <f t="shared" si="13"/>
        <v>0</v>
      </c>
      <c r="G28" s="12"/>
      <c r="H28" s="12"/>
      <c r="I28" s="12"/>
      <c r="J28" s="12"/>
      <c r="K28" s="14">
        <f t="shared" si="14"/>
        <v>0</v>
      </c>
      <c r="L28" s="14" t="e">
        <f>+K28+F28+#REF!</f>
        <v>#REF!</v>
      </c>
      <c r="M28" s="77"/>
      <c r="N28" s="76"/>
    </row>
    <row r="29" spans="1:14" ht="16.5" thickTop="1" thickBot="1" x14ac:dyDescent="0.3">
      <c r="A29" s="15" t="s">
        <v>22</v>
      </c>
      <c r="B29" s="22">
        <f>SUM(B23:B28)</f>
        <v>0</v>
      </c>
      <c r="C29" s="22">
        <f t="shared" ref="C29:L29" si="15">SUM(C23:C28)</f>
        <v>23214</v>
      </c>
      <c r="D29" s="22">
        <f t="shared" si="15"/>
        <v>0</v>
      </c>
      <c r="E29" s="22">
        <f t="shared" si="15"/>
        <v>0</v>
      </c>
      <c r="F29" s="22">
        <f t="shared" si="15"/>
        <v>23214</v>
      </c>
      <c r="G29" s="22">
        <f t="shared" si="15"/>
        <v>0</v>
      </c>
      <c r="H29" s="22">
        <f t="shared" si="15"/>
        <v>0</v>
      </c>
      <c r="I29" s="22">
        <f t="shared" si="15"/>
        <v>2012859</v>
      </c>
      <c r="J29" s="22">
        <f t="shared" si="15"/>
        <v>0</v>
      </c>
      <c r="K29" s="22">
        <f t="shared" si="15"/>
        <v>2012859</v>
      </c>
      <c r="L29" s="22" t="e">
        <f t="shared" si="15"/>
        <v>#REF!</v>
      </c>
      <c r="M29" s="78"/>
    </row>
    <row r="30" spans="1:14" ht="16.5" thickTop="1" thickBot="1" x14ac:dyDescent="0.3">
      <c r="A30" s="18" t="s">
        <v>14</v>
      </c>
      <c r="B30" s="14">
        <f>+B29/100*B22</f>
        <v>0</v>
      </c>
      <c r="C30" s="14">
        <f t="shared" ref="C30:J30" si="16">+C29/100*C22</f>
        <v>2785.68</v>
      </c>
      <c r="D30" s="14">
        <f t="shared" si="16"/>
        <v>0</v>
      </c>
      <c r="E30" s="14">
        <f t="shared" si="16"/>
        <v>0</v>
      </c>
      <c r="F30" s="14">
        <f>SUM(B30:E30)</f>
        <v>2785.68</v>
      </c>
      <c r="G30" s="14">
        <f t="shared" si="16"/>
        <v>0</v>
      </c>
      <c r="H30" s="14">
        <f t="shared" si="16"/>
        <v>0</v>
      </c>
      <c r="I30" s="14">
        <f t="shared" si="16"/>
        <v>362314.62</v>
      </c>
      <c r="J30" s="14">
        <f t="shared" si="16"/>
        <v>0</v>
      </c>
      <c r="K30" s="14">
        <f>SUM(G30:J30)</f>
        <v>362314.62</v>
      </c>
      <c r="L30" s="14">
        <f>+K30+F30</f>
        <v>365100.3</v>
      </c>
    </row>
    <row r="31" spans="1:14" ht="16.5" thickTop="1" thickBot="1" x14ac:dyDescent="0.3">
      <c r="A31" s="15" t="s">
        <v>23</v>
      </c>
      <c r="B31" s="23">
        <f>+B30+B29</f>
        <v>0</v>
      </c>
      <c r="C31" s="23">
        <f t="shared" ref="C31:K31" si="17">+C30+C29</f>
        <v>25999.68</v>
      </c>
      <c r="D31" s="23">
        <f t="shared" si="17"/>
        <v>0</v>
      </c>
      <c r="E31" s="23">
        <f t="shared" si="17"/>
        <v>0</v>
      </c>
      <c r="F31" s="23">
        <f t="shared" si="17"/>
        <v>25999.68</v>
      </c>
      <c r="G31" s="23">
        <f t="shared" si="17"/>
        <v>0</v>
      </c>
      <c r="H31" s="23">
        <f t="shared" si="17"/>
        <v>0</v>
      </c>
      <c r="I31" s="23">
        <f t="shared" si="17"/>
        <v>2375173.62</v>
      </c>
      <c r="J31" s="23">
        <f t="shared" si="17"/>
        <v>0</v>
      </c>
      <c r="K31" s="23">
        <f t="shared" si="17"/>
        <v>2375173.62</v>
      </c>
      <c r="L31" s="23" t="e">
        <f>+K31+F31+#REF!</f>
        <v>#REF!</v>
      </c>
      <c r="N31" s="24"/>
    </row>
    <row r="32" spans="1:14" ht="15.75" thickTop="1" x14ac:dyDescent="0.25">
      <c r="A32" s="11" t="s">
        <v>16</v>
      </c>
      <c r="B32" s="12">
        <v>0</v>
      </c>
      <c r="C32" s="12">
        <v>0</v>
      </c>
      <c r="D32" s="13">
        <v>0</v>
      </c>
      <c r="E32" s="12">
        <v>0</v>
      </c>
      <c r="F32" s="12">
        <f>SUM(B32:E32)</f>
        <v>0</v>
      </c>
      <c r="G32" s="12">
        <v>0</v>
      </c>
      <c r="H32" s="12">
        <v>0</v>
      </c>
      <c r="I32" s="13"/>
      <c r="J32" s="13">
        <v>0</v>
      </c>
      <c r="K32" s="14">
        <f>SUM(G32:J32)</f>
        <v>0</v>
      </c>
      <c r="L32" s="14">
        <f>+K32+F32</f>
        <v>0</v>
      </c>
    </row>
    <row r="33" spans="1:14" ht="15.75" thickBot="1" x14ac:dyDescent="0.3">
      <c r="A33" s="18" t="s">
        <v>14</v>
      </c>
      <c r="B33" s="14">
        <f>+B32/100*B22</f>
        <v>0</v>
      </c>
      <c r="C33" s="14">
        <f t="shared" ref="C33:E33" si="18">+C32/100*C22</f>
        <v>0</v>
      </c>
      <c r="D33" s="14">
        <f t="shared" si="18"/>
        <v>0</v>
      </c>
      <c r="E33" s="14">
        <f t="shared" si="18"/>
        <v>0</v>
      </c>
      <c r="F33" s="28">
        <f>SUM(B33:E33)</f>
        <v>0</v>
      </c>
      <c r="G33" s="14">
        <f t="shared" ref="G33" si="19">+G32/100*G22</f>
        <v>0</v>
      </c>
      <c r="H33" s="14">
        <f t="shared" ref="H33" si="20">+H32/100*H22</f>
        <v>0</v>
      </c>
      <c r="I33" s="14">
        <f t="shared" ref="I33" si="21">+I32/100*I22</f>
        <v>0</v>
      </c>
      <c r="J33" s="14">
        <f t="shared" ref="J33" si="22">+J32/100*J22</f>
        <v>0</v>
      </c>
      <c r="K33" s="14">
        <f>SUM(G33:J33)</f>
        <v>0</v>
      </c>
      <c r="L33" s="14">
        <f>+K33+F33</f>
        <v>0</v>
      </c>
      <c r="N33" s="24"/>
    </row>
    <row r="34" spans="1:14" ht="16.5" thickTop="1" thickBot="1" x14ac:dyDescent="0.3">
      <c r="A34" s="15" t="s">
        <v>22</v>
      </c>
      <c r="B34" s="16">
        <f>+B32+B33</f>
        <v>0</v>
      </c>
      <c r="C34" s="16">
        <f t="shared" ref="C34:L34" si="23">+C32+C33</f>
        <v>0</v>
      </c>
      <c r="D34" s="16">
        <f t="shared" si="23"/>
        <v>0</v>
      </c>
      <c r="E34" s="16">
        <f t="shared" si="23"/>
        <v>0</v>
      </c>
      <c r="F34" s="16">
        <f t="shared" si="23"/>
        <v>0</v>
      </c>
      <c r="G34" s="16">
        <f t="shared" si="23"/>
        <v>0</v>
      </c>
      <c r="H34" s="16">
        <f t="shared" si="23"/>
        <v>0</v>
      </c>
      <c r="I34" s="16">
        <f t="shared" si="23"/>
        <v>0</v>
      </c>
      <c r="J34" s="16">
        <f t="shared" si="23"/>
        <v>0</v>
      </c>
      <c r="K34" s="16">
        <f t="shared" si="23"/>
        <v>0</v>
      </c>
      <c r="L34" s="16">
        <f t="shared" si="23"/>
        <v>0</v>
      </c>
    </row>
    <row r="35" spans="1:14" ht="15.75" thickTop="1" x14ac:dyDescent="0.25">
      <c r="A35" s="11" t="s">
        <v>17</v>
      </c>
      <c r="B35" s="12">
        <v>0</v>
      </c>
      <c r="C35" s="12">
        <v>0</v>
      </c>
      <c r="D35" s="13">
        <v>0</v>
      </c>
      <c r="E35" s="12">
        <v>0</v>
      </c>
      <c r="F35" s="12">
        <f>SUM(B35:E35)</f>
        <v>0</v>
      </c>
      <c r="G35" s="12">
        <v>0</v>
      </c>
      <c r="H35" s="12">
        <v>0</v>
      </c>
      <c r="I35" s="13">
        <v>7287</v>
      </c>
      <c r="J35" s="13">
        <v>0</v>
      </c>
      <c r="K35" s="14">
        <f>SUM(G35:J35)</f>
        <v>7287</v>
      </c>
      <c r="L35" s="14">
        <f>+K35+F35</f>
        <v>7287</v>
      </c>
    </row>
    <row r="36" spans="1:14" ht="15.75" thickBot="1" x14ac:dyDescent="0.3">
      <c r="A36" s="18" t="s">
        <v>14</v>
      </c>
      <c r="B36" s="14">
        <f>+B35/100*B22</f>
        <v>0</v>
      </c>
      <c r="C36" s="14">
        <f t="shared" ref="C36:E36" si="24">+C35/100*C22</f>
        <v>0</v>
      </c>
      <c r="D36" s="14">
        <f t="shared" si="24"/>
        <v>0</v>
      </c>
      <c r="E36" s="14">
        <f t="shared" si="24"/>
        <v>0</v>
      </c>
      <c r="F36" s="14"/>
      <c r="G36" s="14">
        <f t="shared" ref="G36" si="25">+G35/100*G22</f>
        <v>0</v>
      </c>
      <c r="H36" s="14">
        <f t="shared" ref="H36" si="26">+H35/100*H22</f>
        <v>0</v>
      </c>
      <c r="I36" s="14">
        <f t="shared" ref="I36" si="27">+I35/100*I22</f>
        <v>1311.66</v>
      </c>
      <c r="J36" s="14">
        <f t="shared" ref="J36" si="28">+J35/100*J22</f>
        <v>0</v>
      </c>
      <c r="K36" s="14">
        <f>SUM(G36:J36)</f>
        <v>1311.66</v>
      </c>
      <c r="L36" s="14">
        <f>+K36+F36</f>
        <v>1311.66</v>
      </c>
    </row>
    <row r="37" spans="1:14" ht="16.5" thickTop="1" thickBot="1" x14ac:dyDescent="0.3">
      <c r="A37" s="21" t="s">
        <v>22</v>
      </c>
      <c r="B37" s="16">
        <f>+B35+B36</f>
        <v>0</v>
      </c>
      <c r="C37" s="16">
        <f t="shared" ref="C37:L37" si="29">+C35+C36</f>
        <v>0</v>
      </c>
      <c r="D37" s="16">
        <f t="shared" si="29"/>
        <v>0</v>
      </c>
      <c r="E37" s="16">
        <f t="shared" si="29"/>
        <v>0</v>
      </c>
      <c r="F37" s="16">
        <f t="shared" si="29"/>
        <v>0</v>
      </c>
      <c r="G37" s="16">
        <f t="shared" si="29"/>
        <v>0</v>
      </c>
      <c r="H37" s="16">
        <f t="shared" si="29"/>
        <v>0</v>
      </c>
      <c r="I37" s="16">
        <f t="shared" si="29"/>
        <v>8598.66</v>
      </c>
      <c r="J37" s="16">
        <f t="shared" si="29"/>
        <v>0</v>
      </c>
      <c r="K37" s="16">
        <f t="shared" si="29"/>
        <v>8598.66</v>
      </c>
      <c r="L37" s="16">
        <f t="shared" si="29"/>
        <v>8598.66</v>
      </c>
    </row>
    <row r="38" spans="1:14" ht="16.5" thickTop="1" thickBot="1" x14ac:dyDescent="0.3">
      <c r="A38" s="26" t="s">
        <v>22</v>
      </c>
      <c r="B38" s="27">
        <f>+B31+B34-B37</f>
        <v>0</v>
      </c>
      <c r="C38" s="27">
        <f t="shared" ref="C38:L38" si="30">+C31+C34-C37</f>
        <v>25999.68</v>
      </c>
      <c r="D38" s="27">
        <f t="shared" si="30"/>
        <v>0</v>
      </c>
      <c r="E38" s="27">
        <f t="shared" si="30"/>
        <v>0</v>
      </c>
      <c r="F38" s="27">
        <f t="shared" si="30"/>
        <v>25999.68</v>
      </c>
      <c r="G38" s="27">
        <f t="shared" si="30"/>
        <v>0</v>
      </c>
      <c r="H38" s="27">
        <f t="shared" si="30"/>
        <v>0</v>
      </c>
      <c r="I38" s="27">
        <f t="shared" si="30"/>
        <v>2366574.96</v>
      </c>
      <c r="J38" s="27">
        <f t="shared" si="30"/>
        <v>0</v>
      </c>
      <c r="K38" s="27">
        <f t="shared" si="30"/>
        <v>2366574.96</v>
      </c>
      <c r="L38" s="27" t="e">
        <f t="shared" si="30"/>
        <v>#REF!</v>
      </c>
    </row>
    <row r="39" spans="1:14" ht="16.5" customHeight="1" thickTop="1" thickBot="1" x14ac:dyDescent="0.3">
      <c r="A39" s="8" t="s">
        <v>4</v>
      </c>
      <c r="B39" s="94" t="s">
        <v>5</v>
      </c>
      <c r="C39" s="94"/>
      <c r="D39" s="94"/>
      <c r="E39" s="94"/>
      <c r="F39" s="95" t="s">
        <v>6</v>
      </c>
      <c r="G39" s="94" t="s">
        <v>7</v>
      </c>
      <c r="H39" s="94"/>
      <c r="I39" s="94"/>
      <c r="J39" s="94"/>
      <c r="K39" s="95" t="s">
        <v>6</v>
      </c>
      <c r="L39" s="95" t="s">
        <v>6</v>
      </c>
    </row>
    <row r="40" spans="1:14" ht="16.5" thickTop="1" thickBot="1" x14ac:dyDescent="0.3">
      <c r="A40" s="9" t="s">
        <v>8</v>
      </c>
      <c r="B40" s="9">
        <v>5</v>
      </c>
      <c r="C40" s="9">
        <v>12</v>
      </c>
      <c r="D40" s="9">
        <v>18</v>
      </c>
      <c r="E40" s="10">
        <v>28</v>
      </c>
      <c r="F40" s="96"/>
      <c r="G40" s="9">
        <v>5</v>
      </c>
      <c r="H40" s="9">
        <v>12</v>
      </c>
      <c r="I40" s="9">
        <v>18</v>
      </c>
      <c r="J40" s="10">
        <v>28</v>
      </c>
      <c r="K40" s="96"/>
      <c r="L40" s="96"/>
    </row>
    <row r="41" spans="1:14" ht="15.75" thickTop="1" x14ac:dyDescent="0.25">
      <c r="A41" s="11" t="s">
        <v>24</v>
      </c>
      <c r="B41" s="12"/>
      <c r="C41" s="12"/>
      <c r="D41" s="12"/>
      <c r="E41" s="12"/>
      <c r="F41" s="28"/>
      <c r="G41" s="12"/>
      <c r="H41" s="12">
        <v>0</v>
      </c>
      <c r="I41" s="12">
        <v>0</v>
      </c>
      <c r="J41" s="12"/>
      <c r="K41" s="14">
        <f t="shared" ref="K41:K43" si="31">SUM(G41:J41)</f>
        <v>0</v>
      </c>
      <c r="L41" s="14">
        <f>+K41+F41</f>
        <v>0</v>
      </c>
    </row>
    <row r="42" spans="1:14" x14ac:dyDescent="0.25">
      <c r="A42" s="11" t="s">
        <v>25</v>
      </c>
      <c r="B42" s="12"/>
      <c r="C42" s="12"/>
      <c r="D42" s="12"/>
      <c r="E42" s="12"/>
      <c r="F42" s="28"/>
      <c r="G42" s="12"/>
      <c r="H42" s="12"/>
      <c r="I42" s="12"/>
      <c r="J42" s="12"/>
      <c r="K42" s="14">
        <f t="shared" si="31"/>
        <v>0</v>
      </c>
      <c r="L42" s="14">
        <f>+K42+F42</f>
        <v>0</v>
      </c>
    </row>
    <row r="43" spans="1:14" ht="15.75" thickBot="1" x14ac:dyDescent="0.3">
      <c r="A43" s="18" t="s">
        <v>14</v>
      </c>
      <c r="B43" s="28">
        <f>+B42+B41/100*B40</f>
        <v>0</v>
      </c>
      <c r="C43" s="28">
        <f t="shared" ref="C43:E43" si="32">+C42+C41/100*C40</f>
        <v>0</v>
      </c>
      <c r="D43" s="28">
        <f t="shared" si="32"/>
        <v>0</v>
      </c>
      <c r="E43" s="28">
        <f t="shared" si="32"/>
        <v>0</v>
      </c>
      <c r="F43" s="28"/>
      <c r="G43" s="28">
        <f>+G42+G41/100*G40/2</f>
        <v>0</v>
      </c>
      <c r="H43" s="28">
        <f t="shared" ref="H43:J43" si="33">+H42+H41/100*H40/2</f>
        <v>0</v>
      </c>
      <c r="I43" s="28">
        <f t="shared" si="33"/>
        <v>0</v>
      </c>
      <c r="J43" s="28">
        <f t="shared" si="33"/>
        <v>0</v>
      </c>
      <c r="K43" s="14">
        <f t="shared" si="31"/>
        <v>0</v>
      </c>
      <c r="L43" s="14">
        <f>+K43+F43</f>
        <v>0</v>
      </c>
    </row>
    <row r="44" spans="1:14" ht="16.5" thickTop="1" thickBot="1" x14ac:dyDescent="0.3">
      <c r="A44" s="15" t="s">
        <v>22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4" ht="15.75" thickTop="1" x14ac:dyDescent="0.25">
      <c r="A45" s="11" t="s">
        <v>26</v>
      </c>
      <c r="B45" s="12"/>
      <c r="C45" s="12"/>
      <c r="D45" s="12"/>
      <c r="E45" s="12"/>
      <c r="F45" s="28"/>
      <c r="G45" s="12"/>
      <c r="H45" s="12"/>
      <c r="I45" s="12"/>
      <c r="J45" s="12"/>
      <c r="K45" s="14">
        <f t="shared" ref="K45:K47" si="34">SUM(G45:J45)</f>
        <v>0</v>
      </c>
      <c r="L45" s="14">
        <f t="shared" ref="L45:L50" si="35">+K45+F45</f>
        <v>0</v>
      </c>
    </row>
    <row r="46" spans="1:14" x14ac:dyDescent="0.25">
      <c r="A46" s="11" t="s">
        <v>25</v>
      </c>
      <c r="B46" s="12"/>
      <c r="C46" s="12"/>
      <c r="D46" s="12"/>
      <c r="E46" s="12"/>
      <c r="F46" s="28"/>
      <c r="G46" s="12"/>
      <c r="H46" s="12"/>
      <c r="I46" s="12"/>
      <c r="J46" s="12"/>
      <c r="K46" s="14">
        <f t="shared" si="34"/>
        <v>0</v>
      </c>
      <c r="L46" s="14">
        <f t="shared" si="35"/>
        <v>0</v>
      </c>
    </row>
    <row r="47" spans="1:14" ht="15.75" thickBot="1" x14ac:dyDescent="0.3">
      <c r="A47" s="18" t="s">
        <v>14</v>
      </c>
      <c r="B47" s="28">
        <f>+B46+B45/100*B40</f>
        <v>0</v>
      </c>
      <c r="C47" s="28">
        <f t="shared" ref="C47:E47" si="36">+C46+C45/100*C40</f>
        <v>0</v>
      </c>
      <c r="D47" s="28">
        <f t="shared" si="36"/>
        <v>0</v>
      </c>
      <c r="E47" s="28">
        <f t="shared" si="36"/>
        <v>0</v>
      </c>
      <c r="F47" s="28"/>
      <c r="G47" s="28">
        <f>+G45+G46/100*G40</f>
        <v>0</v>
      </c>
      <c r="H47" s="28">
        <f t="shared" ref="H47:J47" si="37">+H45+H46/100*H40</f>
        <v>0</v>
      </c>
      <c r="I47" s="28">
        <f t="shared" si="37"/>
        <v>0</v>
      </c>
      <c r="J47" s="28">
        <f t="shared" si="37"/>
        <v>0</v>
      </c>
      <c r="K47" s="14">
        <f t="shared" si="34"/>
        <v>0</v>
      </c>
      <c r="L47" s="14">
        <f t="shared" si="35"/>
        <v>0</v>
      </c>
    </row>
    <row r="48" spans="1:14" ht="16.5" thickTop="1" thickBot="1" x14ac:dyDescent="0.3">
      <c r="A48" s="15" t="s">
        <v>22</v>
      </c>
      <c r="B48" s="20">
        <f>+B29+B32-B35+B41+B42-B45*B46</f>
        <v>0</v>
      </c>
      <c r="C48" s="20">
        <f t="shared" ref="C48:J48" si="38">+C29+C32-C35+C41+C42-C45*C46</f>
        <v>23214</v>
      </c>
      <c r="D48" s="20">
        <f t="shared" si="38"/>
        <v>0</v>
      </c>
      <c r="E48" s="20">
        <f t="shared" si="38"/>
        <v>0</v>
      </c>
      <c r="F48" s="20">
        <f>SUM(B48:E48)</f>
        <v>23214</v>
      </c>
      <c r="G48" s="20">
        <f t="shared" si="38"/>
        <v>0</v>
      </c>
      <c r="H48" s="20">
        <f t="shared" si="38"/>
        <v>0</v>
      </c>
      <c r="I48" s="20">
        <f t="shared" si="38"/>
        <v>2005572</v>
      </c>
      <c r="J48" s="20">
        <f t="shared" si="38"/>
        <v>0</v>
      </c>
      <c r="K48" s="20">
        <f>SUM(G48:J48)</f>
        <v>2005572</v>
      </c>
      <c r="L48" s="20">
        <f t="shared" si="35"/>
        <v>2028786</v>
      </c>
    </row>
    <row r="49" spans="1:14" ht="16.5" thickTop="1" thickBot="1" x14ac:dyDescent="0.3">
      <c r="A49" s="29" t="s">
        <v>27</v>
      </c>
      <c r="B49" s="20">
        <f>+B30+B33-B36-B43+B47</f>
        <v>0</v>
      </c>
      <c r="C49" s="20">
        <f t="shared" ref="C49:J49" si="39">+C30+C33-C36-C43+C47</f>
        <v>2785.68</v>
      </c>
      <c r="D49" s="20">
        <f t="shared" si="39"/>
        <v>0</v>
      </c>
      <c r="E49" s="20">
        <f t="shared" si="39"/>
        <v>0</v>
      </c>
      <c r="F49" s="20">
        <f t="shared" ref="F49:F50" si="40">SUM(B49:E49)</f>
        <v>2785.68</v>
      </c>
      <c r="G49" s="20">
        <f t="shared" si="39"/>
        <v>0</v>
      </c>
      <c r="H49" s="20">
        <f t="shared" si="39"/>
        <v>0</v>
      </c>
      <c r="I49" s="20">
        <f t="shared" si="39"/>
        <v>361002.96</v>
      </c>
      <c r="J49" s="20">
        <f t="shared" si="39"/>
        <v>0</v>
      </c>
      <c r="K49" s="20">
        <f t="shared" ref="K49:K50" si="41">SUM(G49:J49)</f>
        <v>361002.96</v>
      </c>
      <c r="L49" s="20">
        <f t="shared" si="35"/>
        <v>363788.64</v>
      </c>
    </row>
    <row r="50" spans="1:14" ht="16.5" thickTop="1" thickBot="1" x14ac:dyDescent="0.3">
      <c r="A50" s="29" t="s">
        <v>6</v>
      </c>
      <c r="B50" s="20">
        <f>+B49+B48</f>
        <v>0</v>
      </c>
      <c r="C50" s="20">
        <f t="shared" ref="C50:J50" si="42">+C49+C48</f>
        <v>25999.68</v>
      </c>
      <c r="D50" s="20">
        <f t="shared" si="42"/>
        <v>0</v>
      </c>
      <c r="E50" s="20">
        <f t="shared" si="42"/>
        <v>0</v>
      </c>
      <c r="F50" s="20">
        <f t="shared" si="40"/>
        <v>25999.68</v>
      </c>
      <c r="G50" s="20">
        <f t="shared" si="42"/>
        <v>0</v>
      </c>
      <c r="H50" s="20">
        <f t="shared" si="42"/>
        <v>0</v>
      </c>
      <c r="I50" s="20">
        <f t="shared" si="42"/>
        <v>2366574.96</v>
      </c>
      <c r="J50" s="20">
        <f t="shared" si="42"/>
        <v>0</v>
      </c>
      <c r="K50" s="20">
        <f t="shared" si="41"/>
        <v>2366574.96</v>
      </c>
      <c r="L50" s="20">
        <f t="shared" si="35"/>
        <v>2392574.64</v>
      </c>
    </row>
    <row r="51" spans="1:14" ht="16.5" customHeight="1" thickTop="1" thickBot="1" x14ac:dyDescent="0.3">
      <c r="A51" s="8" t="s">
        <v>4</v>
      </c>
      <c r="B51" s="94" t="s">
        <v>5</v>
      </c>
      <c r="C51" s="94"/>
      <c r="D51" s="94"/>
      <c r="E51" s="94"/>
      <c r="F51" s="95" t="s">
        <v>6</v>
      </c>
      <c r="G51" s="94" t="s">
        <v>7</v>
      </c>
      <c r="H51" s="94"/>
      <c r="I51" s="94"/>
      <c r="J51" s="94"/>
      <c r="K51" s="95" t="s">
        <v>6</v>
      </c>
      <c r="L51" s="95" t="s">
        <v>6</v>
      </c>
    </row>
    <row r="52" spans="1:14" ht="16.5" thickTop="1" thickBot="1" x14ac:dyDescent="0.3">
      <c r="A52" s="9" t="s">
        <v>28</v>
      </c>
      <c r="B52" s="9">
        <v>5</v>
      </c>
      <c r="C52" s="9">
        <v>12</v>
      </c>
      <c r="D52" s="9">
        <v>18</v>
      </c>
      <c r="E52" s="10">
        <v>28</v>
      </c>
      <c r="F52" s="96"/>
      <c r="G52" s="9">
        <v>5</v>
      </c>
      <c r="H52" s="9">
        <v>12</v>
      </c>
      <c r="I52" s="9">
        <v>18</v>
      </c>
      <c r="J52" s="10">
        <v>28</v>
      </c>
      <c r="K52" s="96"/>
      <c r="L52" s="96"/>
    </row>
    <row r="53" spans="1:14" ht="15.75" thickTop="1" x14ac:dyDescent="0.25">
      <c r="A53" s="30" t="s">
        <v>29</v>
      </c>
      <c r="B53" s="12">
        <v>0</v>
      </c>
      <c r="C53" s="12">
        <v>0</v>
      </c>
      <c r="D53" s="13">
        <v>0</v>
      </c>
      <c r="E53" s="12">
        <v>0</v>
      </c>
      <c r="F53" s="14">
        <f>SUM(B53:E53)</f>
        <v>0</v>
      </c>
      <c r="G53" s="12">
        <v>0</v>
      </c>
      <c r="H53" s="12">
        <v>0</v>
      </c>
      <c r="I53" s="13">
        <v>0</v>
      </c>
      <c r="J53" s="13">
        <v>0</v>
      </c>
      <c r="K53" s="14">
        <f>SUM(G53:J53)</f>
        <v>0</v>
      </c>
      <c r="L53" s="14">
        <f t="shared" ref="L53:L58" si="43">+K53+F53</f>
        <v>0</v>
      </c>
    </row>
    <row r="54" spans="1:14" x14ac:dyDescent="0.25">
      <c r="A54" s="18" t="s">
        <v>14</v>
      </c>
      <c r="B54" s="14">
        <f>+B53/100*B52</f>
        <v>0</v>
      </c>
      <c r="C54" s="14">
        <f t="shared" ref="C54:E54" si="44">+C53/100*C52</f>
        <v>0</v>
      </c>
      <c r="D54" s="14">
        <f t="shared" si="44"/>
        <v>0</v>
      </c>
      <c r="E54" s="14">
        <f t="shared" si="44"/>
        <v>0</v>
      </c>
      <c r="F54" s="14"/>
      <c r="G54" s="14">
        <f t="shared" ref="G54:J54" si="45">+G53/100*G52</f>
        <v>0</v>
      </c>
      <c r="H54" s="14">
        <f t="shared" si="45"/>
        <v>0</v>
      </c>
      <c r="I54" s="14">
        <f t="shared" si="45"/>
        <v>0</v>
      </c>
      <c r="J54" s="14">
        <f t="shared" si="45"/>
        <v>0</v>
      </c>
      <c r="K54" s="14">
        <f t="shared" ref="K54:K59" si="46">SUM(G54:J54)</f>
        <v>0</v>
      </c>
      <c r="L54" s="14">
        <f t="shared" si="43"/>
        <v>0</v>
      </c>
    </row>
    <row r="55" spans="1:14" ht="15.75" thickBot="1" x14ac:dyDescent="0.3">
      <c r="A55" s="30" t="s">
        <v>30</v>
      </c>
      <c r="B55" s="14">
        <f>+B54+B53</f>
        <v>0</v>
      </c>
      <c r="C55" s="14">
        <f t="shared" ref="C55:J55" si="47">+C54+C53</f>
        <v>0</v>
      </c>
      <c r="D55" s="14">
        <f t="shared" si="47"/>
        <v>0</v>
      </c>
      <c r="E55" s="14">
        <f t="shared" si="47"/>
        <v>0</v>
      </c>
      <c r="F55" s="14">
        <f t="shared" si="47"/>
        <v>0</v>
      </c>
      <c r="G55" s="14">
        <f t="shared" si="47"/>
        <v>0</v>
      </c>
      <c r="H55" s="14">
        <f t="shared" si="47"/>
        <v>0</v>
      </c>
      <c r="I55" s="14">
        <f t="shared" si="47"/>
        <v>0</v>
      </c>
      <c r="J55" s="14">
        <f t="shared" si="47"/>
        <v>0</v>
      </c>
      <c r="K55" s="14">
        <f t="shared" si="46"/>
        <v>0</v>
      </c>
      <c r="L55" s="14">
        <f t="shared" si="43"/>
        <v>0</v>
      </c>
    </row>
    <row r="56" spans="1:14" ht="16.5" thickTop="1" thickBot="1" x14ac:dyDescent="0.3">
      <c r="A56" s="72" t="s">
        <v>31</v>
      </c>
      <c r="B56" s="73">
        <v>0</v>
      </c>
      <c r="C56" s="73"/>
      <c r="D56" s="73"/>
      <c r="E56" s="73"/>
      <c r="F56" s="16"/>
      <c r="G56" s="73">
        <v>0</v>
      </c>
      <c r="H56" s="73"/>
      <c r="I56" s="73"/>
      <c r="J56" s="73"/>
      <c r="K56" s="16">
        <f t="shared" si="46"/>
        <v>0</v>
      </c>
      <c r="L56" s="16">
        <f t="shared" si="43"/>
        <v>0</v>
      </c>
    </row>
    <row r="57" spans="1:14" ht="15.75" thickTop="1" x14ac:dyDescent="0.25">
      <c r="A57" s="18" t="s">
        <v>14</v>
      </c>
      <c r="B57" s="14">
        <f>+B56/100*B52</f>
        <v>0</v>
      </c>
      <c r="C57" s="14">
        <f t="shared" ref="C57:E57" si="48">+C56/100*C52</f>
        <v>0</v>
      </c>
      <c r="D57" s="14">
        <f t="shared" si="48"/>
        <v>0</v>
      </c>
      <c r="E57" s="14">
        <f t="shared" si="48"/>
        <v>0</v>
      </c>
      <c r="F57" s="14"/>
      <c r="G57" s="14">
        <f t="shared" ref="G57:J57" si="49">+G56/100*G52</f>
        <v>0</v>
      </c>
      <c r="H57" s="14">
        <f t="shared" si="49"/>
        <v>0</v>
      </c>
      <c r="I57" s="14">
        <f t="shared" si="49"/>
        <v>0</v>
      </c>
      <c r="J57" s="14">
        <f t="shared" si="49"/>
        <v>0</v>
      </c>
      <c r="K57" s="14">
        <f t="shared" si="46"/>
        <v>0</v>
      </c>
      <c r="L57" s="14">
        <f t="shared" si="43"/>
        <v>0</v>
      </c>
    </row>
    <row r="58" spans="1:14" ht="15.75" thickBot="1" x14ac:dyDescent="0.3">
      <c r="A58" s="30" t="s">
        <v>30</v>
      </c>
      <c r="B58" s="14">
        <f>+B57+B56</f>
        <v>0</v>
      </c>
      <c r="C58" s="14">
        <f t="shared" ref="C58:J58" si="50">+C57+C56</f>
        <v>0</v>
      </c>
      <c r="D58" s="14">
        <f t="shared" si="50"/>
        <v>0</v>
      </c>
      <c r="E58" s="14">
        <f t="shared" si="50"/>
        <v>0</v>
      </c>
      <c r="F58" s="14">
        <f t="shared" si="50"/>
        <v>0</v>
      </c>
      <c r="G58" s="14">
        <f t="shared" si="50"/>
        <v>0</v>
      </c>
      <c r="H58" s="14">
        <f t="shared" si="50"/>
        <v>0</v>
      </c>
      <c r="I58" s="14">
        <f t="shared" si="50"/>
        <v>0</v>
      </c>
      <c r="J58" s="14">
        <f t="shared" si="50"/>
        <v>0</v>
      </c>
      <c r="K58" s="14">
        <f t="shared" si="46"/>
        <v>0</v>
      </c>
      <c r="L58" s="14">
        <f t="shared" si="43"/>
        <v>0</v>
      </c>
    </row>
    <row r="59" spans="1:14" ht="16.5" thickTop="1" thickBot="1" x14ac:dyDescent="0.3">
      <c r="A59" s="32" t="s">
        <v>32</v>
      </c>
      <c r="B59" s="33">
        <f t="shared" ref="B59:E59" si="51">+B57-B54</f>
        <v>0</v>
      </c>
      <c r="C59" s="33">
        <f t="shared" si="51"/>
        <v>0</v>
      </c>
      <c r="D59" s="33">
        <f t="shared" si="51"/>
        <v>0</v>
      </c>
      <c r="E59" s="33">
        <f t="shared" si="51"/>
        <v>0</v>
      </c>
      <c r="F59" s="33">
        <f t="shared" ref="F59" si="52">+F54-F57</f>
        <v>0</v>
      </c>
      <c r="G59" s="33">
        <f>+G54-G57</f>
        <v>0</v>
      </c>
      <c r="H59" s="33">
        <f t="shared" ref="H59:J59" si="53">+H54-H57</f>
        <v>0</v>
      </c>
      <c r="I59" s="33">
        <f t="shared" si="53"/>
        <v>0</v>
      </c>
      <c r="J59" s="33">
        <f t="shared" si="53"/>
        <v>0</v>
      </c>
      <c r="K59" s="14">
        <f t="shared" si="46"/>
        <v>0</v>
      </c>
      <c r="L59" s="33">
        <f>+L54-L57</f>
        <v>0</v>
      </c>
    </row>
    <row r="60" spans="1:14" ht="15.75" customHeight="1" thickTop="1" thickBot="1" x14ac:dyDescent="0.3">
      <c r="A60" s="34" t="s">
        <v>33</v>
      </c>
      <c r="B60" s="22" t="s">
        <v>34</v>
      </c>
      <c r="C60" s="35" t="s">
        <v>35</v>
      </c>
      <c r="D60" s="35" t="s">
        <v>36</v>
      </c>
      <c r="E60" s="35" t="s">
        <v>37</v>
      </c>
      <c r="F60" s="36" t="s">
        <v>6</v>
      </c>
      <c r="G60" s="37"/>
      <c r="H60" s="81" t="s">
        <v>38</v>
      </c>
      <c r="I60" s="81"/>
      <c r="J60" s="81"/>
      <c r="K60" s="81"/>
      <c r="L60" s="81"/>
    </row>
    <row r="61" spans="1:14" ht="16.5" thickTop="1" thickBot="1" x14ac:dyDescent="0.3">
      <c r="A61" s="34" t="s">
        <v>33</v>
      </c>
      <c r="B61" s="38" t="s">
        <v>39</v>
      </c>
      <c r="C61" s="38">
        <f>+SEPT18!C71</f>
        <v>97207</v>
      </c>
      <c r="D61" s="38">
        <f>+SEPT18!D71</f>
        <v>1580880</v>
      </c>
      <c r="E61" s="38">
        <f>+SEPT18!E71</f>
        <v>2189781</v>
      </c>
      <c r="F61" s="38">
        <f>SUM(C61:E61)</f>
        <v>3867868</v>
      </c>
      <c r="G61" s="39"/>
      <c r="H61" s="36" t="s">
        <v>34</v>
      </c>
      <c r="I61" s="35" t="s">
        <v>35</v>
      </c>
      <c r="J61" s="35" t="s">
        <v>36</v>
      </c>
      <c r="K61" s="35" t="s">
        <v>37</v>
      </c>
      <c r="L61" s="36" t="s">
        <v>6</v>
      </c>
      <c r="M61" s="82"/>
      <c r="N61" s="82"/>
    </row>
    <row r="62" spans="1:14" ht="16.5" thickTop="1" thickBot="1" x14ac:dyDescent="0.3">
      <c r="A62" s="41"/>
      <c r="B62" s="38" t="s">
        <v>40</v>
      </c>
      <c r="C62" s="38">
        <f>+F49</f>
        <v>2785.68</v>
      </c>
      <c r="D62" s="38">
        <f>+K49/2</f>
        <v>180501.48</v>
      </c>
      <c r="E62" s="38">
        <f>+D62</f>
        <v>180501.48</v>
      </c>
      <c r="F62" s="38">
        <f>SUM(C62:E62)</f>
        <v>363788.64</v>
      </c>
      <c r="G62" s="39"/>
      <c r="H62" s="42" t="s">
        <v>41</v>
      </c>
      <c r="I62" s="43">
        <f>+SEPT18!I86</f>
        <v>78797</v>
      </c>
      <c r="J62" s="43">
        <f>+SEPT18!J86</f>
        <v>578506</v>
      </c>
      <c r="K62" s="43">
        <f>+SEPT18!K86</f>
        <v>578506</v>
      </c>
      <c r="L62" s="43">
        <f>SUM(I62:K62)</f>
        <v>1235809</v>
      </c>
      <c r="M62" s="82"/>
      <c r="N62" s="82"/>
    </row>
    <row r="63" spans="1:14" ht="16.5" thickTop="1" thickBot="1" x14ac:dyDescent="0.3">
      <c r="A63" s="44"/>
      <c r="B63" s="22" t="s">
        <v>6</v>
      </c>
      <c r="C63" s="22">
        <f>ROUND(+C62+C61,0)</f>
        <v>99993</v>
      </c>
      <c r="D63" s="22">
        <f t="shared" ref="D63:E63" si="54">ROUND(+D62+D61,0)</f>
        <v>1761381</v>
      </c>
      <c r="E63" s="22">
        <f t="shared" si="54"/>
        <v>2370282</v>
      </c>
      <c r="F63" s="22">
        <f>SUM(C63:E63)</f>
        <v>4231656</v>
      </c>
      <c r="G63" s="37"/>
      <c r="H63" s="42" t="s">
        <v>42</v>
      </c>
      <c r="I63" s="43">
        <f>+SEPT18!I87</f>
        <v>0</v>
      </c>
      <c r="J63" s="43">
        <f>+SEPT18!J87</f>
        <v>-1429</v>
      </c>
      <c r="K63" s="43">
        <f>+SEPT18!K87</f>
        <v>-1429</v>
      </c>
      <c r="L63" s="43">
        <f>SUM(I63:K63)</f>
        <v>-2858</v>
      </c>
    </row>
    <row r="64" spans="1:14" ht="16.5" thickTop="1" thickBot="1" x14ac:dyDescent="0.3">
      <c r="A64" s="83" t="s">
        <v>43</v>
      </c>
      <c r="B64" s="83"/>
      <c r="C64" s="83"/>
      <c r="D64" s="83"/>
      <c r="E64" s="83"/>
      <c r="F64" s="83"/>
      <c r="G64" s="83"/>
      <c r="H64" s="42" t="s">
        <v>44</v>
      </c>
      <c r="I64" s="43">
        <f>+SEPT18!I88</f>
        <v>0</v>
      </c>
      <c r="J64" s="43">
        <f>+SEPT18!J88</f>
        <v>0</v>
      </c>
      <c r="K64" s="43">
        <f>+SEPT18!K88</f>
        <v>0</v>
      </c>
      <c r="L64" s="43">
        <f>SUM(I64:K64)</f>
        <v>0</v>
      </c>
    </row>
    <row r="65" spans="1:12" ht="16.5" thickTop="1" thickBot="1" x14ac:dyDescent="0.3">
      <c r="A65" s="84" t="s">
        <v>45</v>
      </c>
      <c r="B65" s="86" t="s">
        <v>46</v>
      </c>
      <c r="C65" s="88" t="s">
        <v>47</v>
      </c>
      <c r="D65" s="88"/>
      <c r="E65" s="88"/>
      <c r="F65" s="89" t="s">
        <v>6</v>
      </c>
      <c r="G65" s="91" t="s">
        <v>48</v>
      </c>
      <c r="H65" s="42" t="s">
        <v>49</v>
      </c>
      <c r="I65" s="43">
        <f>+SEPT18!I89</f>
        <v>0</v>
      </c>
      <c r="J65" s="43">
        <f>+SEPT18!J89</f>
        <v>0</v>
      </c>
      <c r="K65" s="43">
        <f>+SEPT18!K89</f>
        <v>0</v>
      </c>
      <c r="L65" s="43">
        <f>SUM(I65:K65)</f>
        <v>0</v>
      </c>
    </row>
    <row r="66" spans="1:12" ht="16.5" thickTop="1" thickBot="1" x14ac:dyDescent="0.3">
      <c r="A66" s="85"/>
      <c r="B66" s="87"/>
      <c r="C66" s="74" t="s">
        <v>35</v>
      </c>
      <c r="D66" s="74" t="s">
        <v>36</v>
      </c>
      <c r="E66" s="74" t="s">
        <v>37</v>
      </c>
      <c r="F66" s="90"/>
      <c r="G66" s="92"/>
      <c r="H66" s="35" t="s">
        <v>6</v>
      </c>
      <c r="I66" s="46">
        <f>SUM(I62:I65)</f>
        <v>78797</v>
      </c>
      <c r="J66" s="46">
        <f t="shared" ref="J66:L66" si="55">SUM(J62:J65)</f>
        <v>577077</v>
      </c>
      <c r="K66" s="46">
        <f t="shared" si="55"/>
        <v>577077</v>
      </c>
      <c r="L66" s="46">
        <f t="shared" si="55"/>
        <v>1232951</v>
      </c>
    </row>
    <row r="67" spans="1:12" ht="16.5" thickTop="1" thickBot="1" x14ac:dyDescent="0.3">
      <c r="A67" s="47" t="s">
        <v>50</v>
      </c>
      <c r="B67" s="38">
        <f>ROUND(+F19,0)</f>
        <v>0</v>
      </c>
      <c r="C67" s="48"/>
      <c r="D67" s="48"/>
      <c r="E67" s="48"/>
      <c r="F67" s="14">
        <f>SUM(C67:E67)</f>
        <v>0</v>
      </c>
      <c r="G67" s="14">
        <f>+B67-F67</f>
        <v>0</v>
      </c>
      <c r="H67" s="81" t="s">
        <v>51</v>
      </c>
      <c r="I67" s="81"/>
      <c r="J67" s="81"/>
      <c r="K67" s="81"/>
      <c r="L67" s="81"/>
    </row>
    <row r="68" spans="1:12" ht="15.75" thickTop="1" x14ac:dyDescent="0.25">
      <c r="A68" s="47" t="s">
        <v>52</v>
      </c>
      <c r="B68" s="38">
        <f>ROUND(+K19/2,0)</f>
        <v>0</v>
      </c>
      <c r="C68" s="48"/>
      <c r="D68" s="48"/>
      <c r="E68" s="48"/>
      <c r="F68" s="14">
        <f t="shared" ref="F68:F69" si="56">SUM(C68:E68)</f>
        <v>0</v>
      </c>
      <c r="G68" s="14">
        <f t="shared" ref="G68:G69" si="57">+B68-F68</f>
        <v>0</v>
      </c>
      <c r="H68" s="42" t="s">
        <v>41</v>
      </c>
      <c r="I68" s="43">
        <f>+B67-F67</f>
        <v>0</v>
      </c>
      <c r="J68" s="43">
        <f>+B68-F68</f>
        <v>0</v>
      </c>
      <c r="K68" s="43">
        <f>+B69-F69</f>
        <v>0</v>
      </c>
      <c r="L68" s="43">
        <f>SUM(I68:K68)</f>
        <v>0</v>
      </c>
    </row>
    <row r="69" spans="1:12" ht="15.75" thickBot="1" x14ac:dyDescent="0.3">
      <c r="A69" s="47" t="s">
        <v>53</v>
      </c>
      <c r="B69" s="38">
        <f>+B68</f>
        <v>0</v>
      </c>
      <c r="C69" s="48"/>
      <c r="D69" s="48"/>
      <c r="E69" s="48"/>
      <c r="F69" s="14">
        <f t="shared" si="56"/>
        <v>0</v>
      </c>
      <c r="G69" s="14">
        <f t="shared" si="57"/>
        <v>0</v>
      </c>
      <c r="H69" s="42" t="s">
        <v>42</v>
      </c>
      <c r="I69" s="43">
        <f>+F59</f>
        <v>0</v>
      </c>
      <c r="J69" s="43">
        <f>+K59/2</f>
        <v>0</v>
      </c>
      <c r="K69" s="43">
        <f>+J69</f>
        <v>0</v>
      </c>
      <c r="L69" s="43">
        <f>SUM(I69:K69)</f>
        <v>0</v>
      </c>
    </row>
    <row r="70" spans="1:12" ht="16.5" thickTop="1" thickBot="1" x14ac:dyDescent="0.3">
      <c r="A70" s="49" t="s">
        <v>30</v>
      </c>
      <c r="B70" s="22">
        <f>SUM(B67:B69)</f>
        <v>0</v>
      </c>
      <c r="C70" s="16">
        <f t="shared" ref="C70:G70" si="58">SUM(C67:C69)</f>
        <v>0</v>
      </c>
      <c r="D70" s="16">
        <f t="shared" si="58"/>
        <v>0</v>
      </c>
      <c r="E70" s="16">
        <f t="shared" si="58"/>
        <v>0</v>
      </c>
      <c r="F70" s="16">
        <f t="shared" si="58"/>
        <v>0</v>
      </c>
      <c r="G70" s="16">
        <f t="shared" si="58"/>
        <v>0</v>
      </c>
      <c r="H70" s="42" t="s">
        <v>44</v>
      </c>
      <c r="I70" s="50">
        <f>ROUND(+IF(G83&gt;0,I68*$G$90*$G$92),0)</f>
        <v>0</v>
      </c>
      <c r="J70" s="50">
        <f t="shared" ref="J70:K70" si="59">ROUND(+IF(H83&gt;0,J68*$G$90*$G$92),0)</f>
        <v>0</v>
      </c>
      <c r="K70" s="50">
        <f t="shared" si="59"/>
        <v>0</v>
      </c>
      <c r="L70" s="43">
        <f>SUM(I70:K70)</f>
        <v>0</v>
      </c>
    </row>
    <row r="71" spans="1:12" ht="16.5" thickTop="1" thickBot="1" x14ac:dyDescent="0.3">
      <c r="A71" s="51" t="s">
        <v>54</v>
      </c>
      <c r="B71" s="52"/>
      <c r="C71" s="52">
        <f>+C63-C70</f>
        <v>99993</v>
      </c>
      <c r="D71" s="52">
        <f t="shared" ref="D71:F71" si="60">+D63-D70</f>
        <v>1761381</v>
      </c>
      <c r="E71" s="52">
        <f t="shared" si="60"/>
        <v>2370282</v>
      </c>
      <c r="F71" s="52">
        <f t="shared" si="60"/>
        <v>4231656</v>
      </c>
      <c r="G71" s="16"/>
      <c r="H71" s="42" t="s">
        <v>49</v>
      </c>
      <c r="I71" s="43"/>
      <c r="J71" s="43"/>
      <c r="K71" s="43"/>
      <c r="L71" s="43">
        <f>SUM(I71:K71)</f>
        <v>0</v>
      </c>
    </row>
    <row r="72" spans="1:12" ht="16.5" thickTop="1" thickBot="1" x14ac:dyDescent="0.3">
      <c r="A72" s="93" t="s">
        <v>55</v>
      </c>
      <c r="B72" s="93"/>
      <c r="C72" s="93"/>
      <c r="D72" s="93"/>
      <c r="E72" s="93"/>
      <c r="F72" s="93"/>
      <c r="G72" s="53" t="s">
        <v>44</v>
      </c>
      <c r="H72" s="35" t="s">
        <v>6</v>
      </c>
      <c r="I72" s="46">
        <f>SUM(I68:I71)</f>
        <v>0</v>
      </c>
      <c r="J72" s="46">
        <f t="shared" ref="J72:L72" si="61">SUM(J68:J71)</f>
        <v>0</v>
      </c>
      <c r="K72" s="46">
        <f t="shared" si="61"/>
        <v>0</v>
      </c>
      <c r="L72" s="46">
        <f t="shared" si="61"/>
        <v>0</v>
      </c>
    </row>
    <row r="73" spans="1:12" ht="16.5" thickTop="1" thickBot="1" x14ac:dyDescent="0.3">
      <c r="A73" s="40" t="s">
        <v>34</v>
      </c>
      <c r="B73" s="35" t="s">
        <v>35</v>
      </c>
      <c r="C73" s="35" t="s">
        <v>36</v>
      </c>
      <c r="D73" s="35" t="s">
        <v>37</v>
      </c>
      <c r="E73" s="35" t="s">
        <v>56</v>
      </c>
      <c r="F73" s="36" t="s">
        <v>6</v>
      </c>
      <c r="G73" s="54" t="s">
        <v>57</v>
      </c>
      <c r="H73" s="81" t="s">
        <v>58</v>
      </c>
      <c r="I73" s="81"/>
      <c r="J73" s="81"/>
      <c r="K73" s="81"/>
      <c r="L73" s="81"/>
    </row>
    <row r="74" spans="1:12" ht="15.75" thickTop="1" x14ac:dyDescent="0.25">
      <c r="A74" s="42" t="s">
        <v>41</v>
      </c>
      <c r="B74" s="43">
        <f>+SEPT18!B86</f>
        <v>0</v>
      </c>
      <c r="C74" s="43">
        <f>+SEPT18!C86</f>
        <v>0</v>
      </c>
      <c r="D74" s="43">
        <f>+SEPT18!D86</f>
        <v>0</v>
      </c>
      <c r="E74" s="43">
        <f>+SEPT18!E86</f>
        <v>0</v>
      </c>
      <c r="F74" s="43">
        <f>SUM(B74:E74)</f>
        <v>0</v>
      </c>
      <c r="G74" s="55">
        <v>43281</v>
      </c>
      <c r="H74" s="42" t="s">
        <v>41</v>
      </c>
      <c r="I74" s="43">
        <f>+I62+I68</f>
        <v>78797</v>
      </c>
      <c r="J74" s="43">
        <f t="shared" ref="J74:K74" si="62">+J62+J68</f>
        <v>578506</v>
      </c>
      <c r="K74" s="43">
        <f t="shared" si="62"/>
        <v>578506</v>
      </c>
      <c r="L74" s="43">
        <f>SUM(I74:K74)</f>
        <v>1235809</v>
      </c>
    </row>
    <row r="75" spans="1:12" x14ac:dyDescent="0.25">
      <c r="A75" s="42" t="s">
        <v>42</v>
      </c>
      <c r="B75" s="43">
        <f>+SEPT18!B87</f>
        <v>0</v>
      </c>
      <c r="C75" s="43">
        <f>+SEPT18!C87</f>
        <v>0</v>
      </c>
      <c r="D75" s="43">
        <f>+SEPT18!D87</f>
        <v>0</v>
      </c>
      <c r="E75" s="43">
        <f>+SEPT18!E87</f>
        <v>0</v>
      </c>
      <c r="F75" s="43">
        <f t="shared" ref="F75:F89" si="63">SUM(B75:E75)</f>
        <v>0</v>
      </c>
      <c r="G75" s="56" t="s">
        <v>59</v>
      </c>
      <c r="H75" s="42" t="s">
        <v>42</v>
      </c>
      <c r="I75" s="43">
        <f t="shared" ref="I75:K77" si="64">+I63+I69</f>
        <v>0</v>
      </c>
      <c r="J75" s="43">
        <f t="shared" si="64"/>
        <v>-1429</v>
      </c>
      <c r="K75" s="43">
        <f t="shared" si="64"/>
        <v>-1429</v>
      </c>
      <c r="L75" s="43">
        <f>SUM(I75:K75)</f>
        <v>-2858</v>
      </c>
    </row>
    <row r="76" spans="1:12" x14ac:dyDescent="0.25">
      <c r="A76" s="42" t="s">
        <v>44</v>
      </c>
      <c r="B76" s="43">
        <f>+SEPT18!B88</f>
        <v>0</v>
      </c>
      <c r="C76" s="43">
        <f>+SEPT18!C88</f>
        <v>0</v>
      </c>
      <c r="D76" s="43">
        <f>+SEPT18!D88</f>
        <v>0</v>
      </c>
      <c r="E76" s="43">
        <f>+SEPT18!E88</f>
        <v>0</v>
      </c>
      <c r="F76" s="43">
        <f t="shared" si="63"/>
        <v>0</v>
      </c>
      <c r="G76" s="55">
        <v>43271</v>
      </c>
      <c r="H76" s="42" t="s">
        <v>44</v>
      </c>
      <c r="I76" s="43">
        <f t="shared" si="64"/>
        <v>0</v>
      </c>
      <c r="J76" s="43">
        <f t="shared" si="64"/>
        <v>0</v>
      </c>
      <c r="K76" s="43">
        <f t="shared" si="64"/>
        <v>0</v>
      </c>
      <c r="L76" s="43">
        <f>SUM(I76:K76)</f>
        <v>0</v>
      </c>
    </row>
    <row r="77" spans="1:12" ht="15.75" thickBot="1" x14ac:dyDescent="0.3">
      <c r="A77" s="42" t="s">
        <v>49</v>
      </c>
      <c r="B77" s="43">
        <f>+SEPT18!B89</f>
        <v>0</v>
      </c>
      <c r="C77" s="43">
        <f>+SEPT18!C89</f>
        <v>0</v>
      </c>
      <c r="D77" s="43">
        <f>+SEPT18!D89</f>
        <v>0</v>
      </c>
      <c r="E77" s="43">
        <f>+SEPT18!E89</f>
        <v>0</v>
      </c>
      <c r="F77" s="13">
        <f t="shared" si="63"/>
        <v>0</v>
      </c>
      <c r="G77" s="56" t="s">
        <v>60</v>
      </c>
      <c r="H77" s="42" t="s">
        <v>49</v>
      </c>
      <c r="I77" s="43">
        <f t="shared" si="64"/>
        <v>0</v>
      </c>
      <c r="J77" s="43">
        <f t="shared" si="64"/>
        <v>0</v>
      </c>
      <c r="K77" s="43">
        <f t="shared" si="64"/>
        <v>0</v>
      </c>
      <c r="L77" s="43">
        <f>SUM(I77:K77)</f>
        <v>0</v>
      </c>
    </row>
    <row r="78" spans="1:12" ht="16.5" thickTop="1" thickBot="1" x14ac:dyDescent="0.3">
      <c r="A78" s="35" t="s">
        <v>6</v>
      </c>
      <c r="B78" s="57">
        <f>SUM(B74:B77)</f>
        <v>0</v>
      </c>
      <c r="C78" s="57">
        <f t="shared" ref="C78:E78" si="65">SUM(C74:C77)</f>
        <v>0</v>
      </c>
      <c r="D78" s="57">
        <f t="shared" si="65"/>
        <v>0</v>
      </c>
      <c r="E78" s="57">
        <f t="shared" si="65"/>
        <v>0</v>
      </c>
      <c r="F78" s="33">
        <f t="shared" si="63"/>
        <v>0</v>
      </c>
      <c r="G78" s="55">
        <v>43271</v>
      </c>
      <c r="H78" s="35" t="s">
        <v>6</v>
      </c>
      <c r="I78" s="46">
        <f>SUM(I74:I77)</f>
        <v>78797</v>
      </c>
      <c r="J78" s="46">
        <f t="shared" ref="J78:L78" si="66">SUM(J74:J77)</f>
        <v>577077</v>
      </c>
      <c r="K78" s="46">
        <f t="shared" si="66"/>
        <v>577077</v>
      </c>
      <c r="L78" s="46">
        <f t="shared" si="66"/>
        <v>1232951</v>
      </c>
    </row>
    <row r="79" spans="1:12" ht="16.5" thickTop="1" thickBot="1" x14ac:dyDescent="0.3">
      <c r="A79" s="80" t="s">
        <v>61</v>
      </c>
      <c r="B79" s="80"/>
      <c r="C79" s="80"/>
      <c r="D79" s="80"/>
      <c r="E79" s="80"/>
      <c r="F79" s="80"/>
      <c r="G79" s="58" t="s">
        <v>62</v>
      </c>
      <c r="H79" s="81" t="s">
        <v>63</v>
      </c>
      <c r="I79" s="81"/>
      <c r="J79" s="81"/>
      <c r="K79" s="81"/>
      <c r="L79" s="81"/>
    </row>
    <row r="80" spans="1:12" ht="15.75" thickTop="1" x14ac:dyDescent="0.25">
      <c r="A80" s="42" t="s">
        <v>41</v>
      </c>
      <c r="B80" s="13"/>
      <c r="C80" s="13"/>
      <c r="D80" s="59"/>
      <c r="E80" s="13"/>
      <c r="F80" s="43">
        <f t="shared" si="63"/>
        <v>0</v>
      </c>
      <c r="G80" s="60">
        <f>+G78-G76</f>
        <v>0</v>
      </c>
      <c r="H80" s="42" t="s">
        <v>41</v>
      </c>
      <c r="I80" s="13"/>
      <c r="J80" s="13"/>
      <c r="K80" s="13"/>
      <c r="L80" s="43">
        <f>SUM(I80:K80)</f>
        <v>0</v>
      </c>
    </row>
    <row r="81" spans="1:12" x14ac:dyDescent="0.25">
      <c r="A81" s="42" t="s">
        <v>42</v>
      </c>
      <c r="B81" s="59"/>
      <c r="C81" s="59"/>
      <c r="D81" s="59"/>
      <c r="E81" s="13"/>
      <c r="F81" s="43">
        <f t="shared" si="63"/>
        <v>0</v>
      </c>
      <c r="G81" s="58" t="s">
        <v>64</v>
      </c>
      <c r="H81" s="42" t="s">
        <v>42</v>
      </c>
      <c r="I81" s="13"/>
      <c r="J81" s="13"/>
      <c r="K81" s="13"/>
      <c r="L81" s="43">
        <f>SUM(I81:K81)</f>
        <v>0</v>
      </c>
    </row>
    <row r="82" spans="1:12" x14ac:dyDescent="0.25">
      <c r="A82" s="42" t="s">
        <v>44</v>
      </c>
      <c r="B82" s="13">
        <v>0</v>
      </c>
      <c r="C82" s="13"/>
      <c r="D82" s="13"/>
      <c r="E82" s="13"/>
      <c r="F82" s="43">
        <f t="shared" si="63"/>
        <v>0</v>
      </c>
      <c r="G82" s="61">
        <v>1.4999999999999999E-2</v>
      </c>
      <c r="H82" s="42" t="s">
        <v>44</v>
      </c>
      <c r="I82" s="13"/>
      <c r="J82" s="13"/>
      <c r="K82" s="13"/>
      <c r="L82" s="43">
        <f>SUM(I82:K82)</f>
        <v>0</v>
      </c>
    </row>
    <row r="83" spans="1:12" ht="15.75" thickBot="1" x14ac:dyDescent="0.3">
      <c r="A83" s="42" t="s">
        <v>49</v>
      </c>
      <c r="B83" s="62"/>
      <c r="C83" s="62"/>
      <c r="D83" s="62"/>
      <c r="E83" s="62"/>
      <c r="F83" s="13">
        <f t="shared" si="63"/>
        <v>0</v>
      </c>
      <c r="G83" s="63" t="s">
        <v>65</v>
      </c>
      <c r="H83" s="42" t="s">
        <v>49</v>
      </c>
      <c r="I83" s="13"/>
      <c r="J83" s="13"/>
      <c r="K83" s="13"/>
      <c r="L83" s="43">
        <f>SUM(I83:K83)</f>
        <v>0</v>
      </c>
    </row>
    <row r="84" spans="1:12" ht="16.5" thickTop="1" thickBot="1" x14ac:dyDescent="0.3">
      <c r="A84" s="35" t="s">
        <v>6</v>
      </c>
      <c r="B84" s="57">
        <f>SUM(B80:B83)</f>
        <v>0</v>
      </c>
      <c r="C84" s="57">
        <f t="shared" ref="C84:E84" si="67">SUM(C80:C83)</f>
        <v>0</v>
      </c>
      <c r="D84" s="57">
        <f t="shared" si="67"/>
        <v>0</v>
      </c>
      <c r="E84" s="57">
        <f t="shared" si="67"/>
        <v>0</v>
      </c>
      <c r="F84" s="33">
        <f t="shared" si="63"/>
        <v>0</v>
      </c>
      <c r="G84" s="63">
        <f>ROUNDUP(G80/30,0)</f>
        <v>0</v>
      </c>
      <c r="H84" s="35" t="s">
        <v>6</v>
      </c>
      <c r="I84" s="33">
        <f>SUM(I80:I83)</f>
        <v>0</v>
      </c>
      <c r="J84" s="33">
        <f t="shared" ref="J84:L84" si="68">SUM(J80:J83)</f>
        <v>0</v>
      </c>
      <c r="K84" s="33">
        <f t="shared" si="68"/>
        <v>0</v>
      </c>
      <c r="L84" s="33">
        <f t="shared" si="68"/>
        <v>0</v>
      </c>
    </row>
    <row r="85" spans="1:12" ht="16.5" thickTop="1" thickBot="1" x14ac:dyDescent="0.3">
      <c r="A85" s="80" t="s">
        <v>66</v>
      </c>
      <c r="B85" s="80"/>
      <c r="C85" s="80"/>
      <c r="D85" s="80"/>
      <c r="E85" s="80"/>
      <c r="F85" s="80"/>
      <c r="G85" s="64" t="s">
        <v>67</v>
      </c>
      <c r="H85" s="81" t="s">
        <v>68</v>
      </c>
      <c r="I85" s="81"/>
      <c r="J85" s="81"/>
      <c r="K85" s="81"/>
      <c r="L85" s="81"/>
    </row>
    <row r="86" spans="1:12" ht="15.75" thickTop="1" x14ac:dyDescent="0.25">
      <c r="A86" s="42" t="s">
        <v>41</v>
      </c>
      <c r="B86" s="43">
        <f>+B74+B80-I80</f>
        <v>0</v>
      </c>
      <c r="C86" s="43">
        <f t="shared" ref="C86:D89" si="69">+C74+C80-J80</f>
        <v>0</v>
      </c>
      <c r="D86" s="43">
        <f t="shared" si="69"/>
        <v>0</v>
      </c>
      <c r="E86" s="43"/>
      <c r="F86" s="43">
        <f t="shared" si="63"/>
        <v>0</v>
      </c>
      <c r="G86" s="58" t="s">
        <v>62</v>
      </c>
      <c r="H86" s="42" t="s">
        <v>41</v>
      </c>
      <c r="I86" s="43">
        <f>+I74-I80</f>
        <v>78797</v>
      </c>
      <c r="J86" s="43">
        <f>+J74-J80</f>
        <v>578506</v>
      </c>
      <c r="K86" s="43">
        <f>+K74-K80</f>
        <v>578506</v>
      </c>
      <c r="L86" s="43">
        <f>SUM(I86:K86)</f>
        <v>1235809</v>
      </c>
    </row>
    <row r="87" spans="1:12" x14ac:dyDescent="0.25">
      <c r="A87" s="42" t="s">
        <v>42</v>
      </c>
      <c r="B87" s="43">
        <f>+B75+B81-I81</f>
        <v>0</v>
      </c>
      <c r="C87" s="43">
        <f t="shared" si="69"/>
        <v>0</v>
      </c>
      <c r="D87" s="43">
        <f t="shared" si="69"/>
        <v>0</v>
      </c>
      <c r="E87" s="43"/>
      <c r="F87" s="43">
        <f t="shared" si="63"/>
        <v>0</v>
      </c>
      <c r="G87" s="60">
        <f>+G78-G76</f>
        <v>0</v>
      </c>
      <c r="H87" s="42" t="s">
        <v>42</v>
      </c>
      <c r="I87" s="43">
        <f t="shared" ref="I87:K89" si="70">+I75-I81</f>
        <v>0</v>
      </c>
      <c r="J87" s="43">
        <f t="shared" si="70"/>
        <v>-1429</v>
      </c>
      <c r="K87" s="43">
        <f t="shared" si="70"/>
        <v>-1429</v>
      </c>
      <c r="L87" s="43">
        <f>SUM(I87:K87)</f>
        <v>-2858</v>
      </c>
    </row>
    <row r="88" spans="1:12" x14ac:dyDescent="0.25">
      <c r="A88" s="42" t="s">
        <v>44</v>
      </c>
      <c r="B88" s="43">
        <f>+B76+B82-I82</f>
        <v>0</v>
      </c>
      <c r="C88" s="43">
        <f t="shared" si="69"/>
        <v>0</v>
      </c>
      <c r="D88" s="43">
        <f t="shared" si="69"/>
        <v>0</v>
      </c>
      <c r="E88" s="43"/>
      <c r="F88" s="43">
        <f t="shared" si="63"/>
        <v>0</v>
      </c>
      <c r="G88" s="60">
        <v>25</v>
      </c>
      <c r="H88" s="42" t="s">
        <v>44</v>
      </c>
      <c r="I88" s="43">
        <f t="shared" si="70"/>
        <v>0</v>
      </c>
      <c r="J88" s="43">
        <f t="shared" si="70"/>
        <v>0</v>
      </c>
      <c r="K88" s="43">
        <f t="shared" si="70"/>
        <v>0</v>
      </c>
      <c r="L88" s="43">
        <f>SUM(I88:K88)</f>
        <v>0</v>
      </c>
    </row>
    <row r="89" spans="1:12" ht="15.75" thickBot="1" x14ac:dyDescent="0.3">
      <c r="A89" s="42" t="s">
        <v>49</v>
      </c>
      <c r="B89" s="43">
        <f>+B77+B83-I83</f>
        <v>0</v>
      </c>
      <c r="C89" s="43">
        <f t="shared" si="69"/>
        <v>0</v>
      </c>
      <c r="D89" s="43">
        <f t="shared" si="69"/>
        <v>0</v>
      </c>
      <c r="E89" s="43"/>
      <c r="F89" s="13">
        <f t="shared" si="63"/>
        <v>0</v>
      </c>
      <c r="G89" s="65">
        <f>+G87*G88</f>
        <v>0</v>
      </c>
      <c r="H89" s="42" t="s">
        <v>49</v>
      </c>
      <c r="I89" s="43">
        <f t="shared" si="70"/>
        <v>0</v>
      </c>
      <c r="J89" s="43">
        <f t="shared" si="70"/>
        <v>0</v>
      </c>
      <c r="K89" s="43">
        <f t="shared" si="70"/>
        <v>0</v>
      </c>
      <c r="L89" s="43">
        <f>SUM(I89:K89)</f>
        <v>0</v>
      </c>
    </row>
    <row r="90" spans="1:12" ht="16.5" thickTop="1" thickBot="1" x14ac:dyDescent="0.3">
      <c r="A90" s="35" t="s">
        <v>6</v>
      </c>
      <c r="B90" s="57">
        <f>SUM(B86:B89)</f>
        <v>0</v>
      </c>
      <c r="C90" s="57">
        <f t="shared" ref="C90:F90" si="71">SUM(C86:C89)</f>
        <v>0</v>
      </c>
      <c r="D90" s="57">
        <f t="shared" si="71"/>
        <v>0</v>
      </c>
      <c r="E90" s="57">
        <f t="shared" si="71"/>
        <v>0</v>
      </c>
      <c r="F90" s="57">
        <f t="shared" si="71"/>
        <v>0</v>
      </c>
      <c r="G90" s="66"/>
      <c r="H90" s="35" t="s">
        <v>6</v>
      </c>
      <c r="I90" s="46">
        <f>SUM(I86:I89)</f>
        <v>78797</v>
      </c>
      <c r="J90" s="46">
        <f t="shared" ref="J90:L90" si="72">SUM(J86:J89)</f>
        <v>577077</v>
      </c>
      <c r="K90" s="46">
        <f t="shared" si="72"/>
        <v>577077</v>
      </c>
      <c r="L90" s="46">
        <f t="shared" si="72"/>
        <v>1232951</v>
      </c>
    </row>
    <row r="91" spans="1:12" ht="15.75" thickTop="1" x14ac:dyDescent="0.25"/>
    <row r="93" spans="1:12" x14ac:dyDescent="0.25">
      <c r="F93" s="24" t="s">
        <v>75</v>
      </c>
    </row>
    <row r="98" spans="6:6" x14ac:dyDescent="0.25">
      <c r="F98" s="24"/>
    </row>
  </sheetData>
  <mergeCells count="37">
    <mergeCell ref="A1:L1"/>
    <mergeCell ref="B3:E3"/>
    <mergeCell ref="F3:F4"/>
    <mergeCell ref="G3:J3"/>
    <mergeCell ref="K3:K4"/>
    <mergeCell ref="L3:L4"/>
    <mergeCell ref="H60:L60"/>
    <mergeCell ref="B21:E21"/>
    <mergeCell ref="F21:F22"/>
    <mergeCell ref="G21:J21"/>
    <mergeCell ref="K21:K22"/>
    <mergeCell ref="L21:L22"/>
    <mergeCell ref="B39:E39"/>
    <mergeCell ref="F39:F40"/>
    <mergeCell ref="G39:J39"/>
    <mergeCell ref="K39:K40"/>
    <mergeCell ref="L39:L40"/>
    <mergeCell ref="B51:E51"/>
    <mergeCell ref="F51:F52"/>
    <mergeCell ref="G51:J51"/>
    <mergeCell ref="K51:K52"/>
    <mergeCell ref="L51:L52"/>
    <mergeCell ref="A85:F85"/>
    <mergeCell ref="H85:L85"/>
    <mergeCell ref="M61:M62"/>
    <mergeCell ref="N61:N62"/>
    <mergeCell ref="A64:G64"/>
    <mergeCell ref="A65:A66"/>
    <mergeCell ref="B65:B66"/>
    <mergeCell ref="C65:E65"/>
    <mergeCell ref="F65:F66"/>
    <mergeCell ref="G65:G66"/>
    <mergeCell ref="H67:L67"/>
    <mergeCell ref="A72:F72"/>
    <mergeCell ref="H73:L73"/>
    <mergeCell ref="A79:F79"/>
    <mergeCell ref="H79:L79"/>
  </mergeCells>
  <conditionalFormatting sqref="A90:B90 A89">
    <cfRule type="cellIs" dxfId="5" priority="1" operator="equal">
      <formula>"SUCCESS"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opLeftCell="F70" workbookViewId="0">
      <selection activeCell="L70" sqref="L1:L1048576"/>
    </sheetView>
  </sheetViews>
  <sheetFormatPr defaultRowHeight="15" x14ac:dyDescent="0.25"/>
  <cols>
    <col min="1" max="1" width="29.85546875" customWidth="1"/>
    <col min="2" max="2" width="14.85546875" customWidth="1"/>
    <col min="3" max="3" width="12.140625" customWidth="1"/>
    <col min="4" max="4" width="13.140625" customWidth="1"/>
    <col min="5" max="5" width="14" customWidth="1"/>
    <col min="6" max="6" width="14.28515625" customWidth="1"/>
    <col min="7" max="7" width="12.42578125" customWidth="1"/>
    <col min="8" max="8" width="12" customWidth="1"/>
    <col min="9" max="9" width="13.85546875" customWidth="1"/>
    <col min="10" max="11" width="14.28515625" customWidth="1"/>
    <col min="12" max="12" width="14.28515625" bestFit="1" customWidth="1"/>
    <col min="14" max="14" width="10.7109375" bestFit="1" customWidth="1"/>
  </cols>
  <sheetData>
    <row r="1" spans="1:12" ht="35.25" thickTop="1" thickBot="1" x14ac:dyDescent="0.3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9"/>
    </row>
    <row r="2" spans="1:12" s="7" customFormat="1" ht="16.5" thickTop="1" thickBot="1" x14ac:dyDescent="0.3">
      <c r="A2" s="1" t="s">
        <v>1</v>
      </c>
      <c r="B2" s="1"/>
      <c r="C2" s="1"/>
      <c r="D2" s="2" t="s">
        <v>70</v>
      </c>
      <c r="E2" s="1"/>
      <c r="F2" s="3"/>
      <c r="G2" s="3"/>
      <c r="H2" s="4" t="s">
        <v>2</v>
      </c>
      <c r="I2" s="5" t="s">
        <v>69</v>
      </c>
      <c r="J2" s="6" t="s">
        <v>3</v>
      </c>
      <c r="K2" s="5">
        <v>2018</v>
      </c>
      <c r="L2" s="3"/>
    </row>
    <row r="3" spans="1:12" ht="16.5" thickTop="1" thickBot="1" x14ac:dyDescent="0.3">
      <c r="A3" s="8" t="s">
        <v>4</v>
      </c>
      <c r="B3" s="94" t="s">
        <v>5</v>
      </c>
      <c r="C3" s="94"/>
      <c r="D3" s="94"/>
      <c r="E3" s="94"/>
      <c r="F3" s="95" t="s">
        <v>6</v>
      </c>
      <c r="G3" s="94" t="s">
        <v>7</v>
      </c>
      <c r="H3" s="94"/>
      <c r="I3" s="94"/>
      <c r="J3" s="94"/>
      <c r="K3" s="95" t="s">
        <v>6</v>
      </c>
      <c r="L3" s="95" t="s">
        <v>6</v>
      </c>
    </row>
    <row r="4" spans="1:12" ht="16.5" thickTop="1" thickBot="1" x14ac:dyDescent="0.3">
      <c r="A4" s="9" t="s">
        <v>8</v>
      </c>
      <c r="B4" s="9">
        <v>5</v>
      </c>
      <c r="C4" s="9">
        <v>12</v>
      </c>
      <c r="D4" s="9">
        <v>18</v>
      </c>
      <c r="E4" s="10">
        <v>28</v>
      </c>
      <c r="F4" s="96"/>
      <c r="G4" s="9">
        <v>5</v>
      </c>
      <c r="H4" s="9">
        <v>12</v>
      </c>
      <c r="I4" s="9">
        <v>18</v>
      </c>
      <c r="J4" s="10">
        <v>28</v>
      </c>
      <c r="K4" s="96"/>
      <c r="L4" s="96"/>
    </row>
    <row r="5" spans="1:12" ht="15.75" thickTop="1" x14ac:dyDescent="0.25">
      <c r="A5" s="11" t="s">
        <v>9</v>
      </c>
      <c r="B5" s="70">
        <v>0</v>
      </c>
      <c r="C5" s="13">
        <v>0</v>
      </c>
      <c r="D5" s="13">
        <v>0</v>
      </c>
      <c r="E5" s="13">
        <v>0</v>
      </c>
      <c r="F5" s="28">
        <f>SUM(B5:E5)</f>
        <v>0</v>
      </c>
      <c r="G5" s="70">
        <v>0</v>
      </c>
      <c r="H5" s="13">
        <v>50640</v>
      </c>
      <c r="I5" s="13">
        <v>23006122</v>
      </c>
      <c r="J5" s="13">
        <v>19522</v>
      </c>
      <c r="K5" s="14">
        <f>SUM(G5:J5)</f>
        <v>23076284</v>
      </c>
      <c r="L5" s="14" t="e">
        <f>+K5+F5+#REF!</f>
        <v>#REF!</v>
      </c>
    </row>
    <row r="6" spans="1:12" x14ac:dyDescent="0.25">
      <c r="A6" s="11" t="s">
        <v>10</v>
      </c>
      <c r="B6" s="12"/>
      <c r="C6" s="12"/>
      <c r="D6" s="12"/>
      <c r="E6" s="12"/>
      <c r="F6" s="28"/>
      <c r="G6" s="12"/>
      <c r="H6" s="12"/>
      <c r="I6" s="12"/>
      <c r="J6" s="12"/>
      <c r="K6" s="14">
        <f t="shared" ref="K6:K10" si="0">SUM(G6:J6)</f>
        <v>0</v>
      </c>
      <c r="L6" s="14" t="e">
        <f>+K6+F6+#REF!</f>
        <v>#REF!</v>
      </c>
    </row>
    <row r="7" spans="1:12" x14ac:dyDescent="0.25">
      <c r="A7" s="11" t="s">
        <v>11</v>
      </c>
      <c r="B7" s="12"/>
      <c r="C7" s="12"/>
      <c r="D7" s="12"/>
      <c r="E7" s="12"/>
      <c r="F7" s="28"/>
      <c r="G7" s="12"/>
      <c r="H7" s="12"/>
      <c r="I7" s="12"/>
      <c r="J7" s="12"/>
      <c r="K7" s="14">
        <f t="shared" si="0"/>
        <v>0</v>
      </c>
      <c r="L7" s="14" t="e">
        <f>+K7+F7+#REF!</f>
        <v>#REF!</v>
      </c>
    </row>
    <row r="8" spans="1:12" ht="15.75" thickBot="1" x14ac:dyDescent="0.3">
      <c r="A8" s="11" t="s">
        <v>12</v>
      </c>
      <c r="B8" s="12"/>
      <c r="C8" s="12"/>
      <c r="D8" s="12"/>
      <c r="E8" s="12"/>
      <c r="F8" s="28"/>
      <c r="G8" s="12"/>
      <c r="H8" s="12"/>
      <c r="I8" s="12"/>
      <c r="J8" s="12"/>
      <c r="K8" s="14">
        <f t="shared" si="0"/>
        <v>0</v>
      </c>
      <c r="L8" s="14" t="e">
        <f>+K8+F8+#REF!</f>
        <v>#REF!</v>
      </c>
    </row>
    <row r="9" spans="1:12" ht="17.25" thickTop="1" thickBot="1" x14ac:dyDescent="0.3">
      <c r="A9" s="15" t="s">
        <v>13</v>
      </c>
      <c r="B9" s="16">
        <f>SUM(B5:B8)</f>
        <v>0</v>
      </c>
      <c r="C9" s="17">
        <f t="shared" ref="C9:L9" si="1">SUM(C5:C8)</f>
        <v>0</v>
      </c>
      <c r="D9" s="17">
        <f t="shared" si="1"/>
        <v>0</v>
      </c>
      <c r="E9" s="17">
        <f t="shared" si="1"/>
        <v>0</v>
      </c>
      <c r="F9" s="17">
        <f t="shared" si="1"/>
        <v>0</v>
      </c>
      <c r="G9" s="17">
        <f t="shared" si="1"/>
        <v>0</v>
      </c>
      <c r="H9" s="17">
        <f t="shared" si="1"/>
        <v>50640</v>
      </c>
      <c r="I9" s="17">
        <f t="shared" si="1"/>
        <v>23006122</v>
      </c>
      <c r="J9" s="17">
        <f t="shared" si="1"/>
        <v>19522</v>
      </c>
      <c r="K9" s="17">
        <f t="shared" si="1"/>
        <v>23076284</v>
      </c>
      <c r="L9" s="17" t="e">
        <f t="shared" si="1"/>
        <v>#REF!</v>
      </c>
    </row>
    <row r="10" spans="1:12" ht="17.25" thickTop="1" thickBot="1" x14ac:dyDescent="0.3">
      <c r="A10" s="18" t="s">
        <v>14</v>
      </c>
      <c r="B10" s="14">
        <f>+B9/100*B4</f>
        <v>0</v>
      </c>
      <c r="C10" s="14">
        <f t="shared" ref="C10:J10" si="2">+C9/100*C4</f>
        <v>0</v>
      </c>
      <c r="D10" s="14">
        <f t="shared" si="2"/>
        <v>0</v>
      </c>
      <c r="E10" s="14">
        <f t="shared" si="2"/>
        <v>0</v>
      </c>
      <c r="F10" s="19">
        <f>SUM(B10:E10)</f>
        <v>0</v>
      </c>
      <c r="G10" s="14">
        <f t="shared" si="2"/>
        <v>0</v>
      </c>
      <c r="H10" s="14">
        <f t="shared" si="2"/>
        <v>6076.7999999999993</v>
      </c>
      <c r="I10" s="14">
        <f t="shared" si="2"/>
        <v>4141101.96</v>
      </c>
      <c r="J10" s="14">
        <f t="shared" si="2"/>
        <v>5466.16</v>
      </c>
      <c r="K10" s="14">
        <f t="shared" si="0"/>
        <v>4152644.92</v>
      </c>
      <c r="L10" s="14">
        <f>+K10+F10</f>
        <v>4152644.92</v>
      </c>
    </row>
    <row r="11" spans="1:12" ht="16.5" thickTop="1" thickBot="1" x14ac:dyDescent="0.3">
      <c r="A11" s="15" t="s">
        <v>15</v>
      </c>
      <c r="B11" s="20">
        <f>+B10+B9</f>
        <v>0</v>
      </c>
      <c r="C11" s="20">
        <f t="shared" ref="C11:L11" si="3">+C10+C9</f>
        <v>0</v>
      </c>
      <c r="D11" s="20">
        <f t="shared" si="3"/>
        <v>0</v>
      </c>
      <c r="E11" s="20">
        <f t="shared" si="3"/>
        <v>0</v>
      </c>
      <c r="F11" s="20">
        <f t="shared" si="3"/>
        <v>0</v>
      </c>
      <c r="G11" s="20">
        <f t="shared" si="3"/>
        <v>0</v>
      </c>
      <c r="H11" s="20">
        <f t="shared" si="3"/>
        <v>56716.800000000003</v>
      </c>
      <c r="I11" s="20">
        <f t="shared" si="3"/>
        <v>27147223.960000001</v>
      </c>
      <c r="J11" s="20">
        <f t="shared" si="3"/>
        <v>24988.16</v>
      </c>
      <c r="K11" s="20">
        <f t="shared" si="3"/>
        <v>27228928.920000002</v>
      </c>
      <c r="L11" s="20" t="e">
        <f t="shared" si="3"/>
        <v>#REF!</v>
      </c>
    </row>
    <row r="12" spans="1:12" ht="16.5" thickTop="1" x14ac:dyDescent="0.25">
      <c r="A12" s="11" t="s">
        <v>16</v>
      </c>
      <c r="B12" s="12">
        <v>0</v>
      </c>
      <c r="C12" s="12">
        <v>0</v>
      </c>
      <c r="D12" s="13">
        <v>0</v>
      </c>
      <c r="E12" s="13"/>
      <c r="F12" s="67">
        <f t="shared" ref="F12:F17" si="4">SUM(B12:E12)</f>
        <v>0</v>
      </c>
      <c r="G12" s="12">
        <v>0</v>
      </c>
      <c r="H12" s="12">
        <v>0</v>
      </c>
      <c r="I12" s="13">
        <v>0</v>
      </c>
      <c r="J12" s="13">
        <v>0</v>
      </c>
      <c r="K12" s="14">
        <f>SUM(G12:J12)</f>
        <v>0</v>
      </c>
      <c r="L12" s="14">
        <f t="shared" ref="L12:L20" si="5">+K12+F12</f>
        <v>0</v>
      </c>
    </row>
    <row r="13" spans="1:12" ht="16.5" thickBot="1" x14ac:dyDescent="0.3">
      <c r="A13" s="18" t="s">
        <v>14</v>
      </c>
      <c r="B13" s="14">
        <f>+B12/100*B4</f>
        <v>0</v>
      </c>
      <c r="C13" s="14">
        <f>+C12/100*C4</f>
        <v>0</v>
      </c>
      <c r="D13" s="14">
        <f>+D12/100*D4</f>
        <v>0</v>
      </c>
      <c r="E13" s="14">
        <f>+E12/100*E4</f>
        <v>0</v>
      </c>
      <c r="F13" s="67">
        <f t="shared" si="4"/>
        <v>0</v>
      </c>
      <c r="G13" s="14">
        <f>+G12/100*G4</f>
        <v>0</v>
      </c>
      <c r="H13" s="14">
        <f>+H12/100*H4</f>
        <v>0</v>
      </c>
      <c r="I13" s="14">
        <f>+I12/100*I4</f>
        <v>0</v>
      </c>
      <c r="J13" s="14">
        <f>+J12/100*J4</f>
        <v>0</v>
      </c>
      <c r="K13" s="14">
        <f>SUM(G13:J13)</f>
        <v>0</v>
      </c>
      <c r="L13" s="14">
        <f t="shared" si="5"/>
        <v>0</v>
      </c>
    </row>
    <row r="14" spans="1:12" ht="17.25" thickTop="1" thickBot="1" x14ac:dyDescent="0.3">
      <c r="A14" s="21" t="s">
        <v>15</v>
      </c>
      <c r="B14" s="17">
        <f>SUM(B12:B13)</f>
        <v>0</v>
      </c>
      <c r="C14" s="17">
        <f t="shared" ref="C14:K14" si="6">SUM(C12:C13)</f>
        <v>0</v>
      </c>
      <c r="D14" s="17">
        <f t="shared" si="6"/>
        <v>0</v>
      </c>
      <c r="E14" s="17">
        <f t="shared" si="6"/>
        <v>0</v>
      </c>
      <c r="F14" s="68">
        <f t="shared" si="4"/>
        <v>0</v>
      </c>
      <c r="G14" s="17">
        <f t="shared" si="6"/>
        <v>0</v>
      </c>
      <c r="H14" s="17">
        <f t="shared" si="6"/>
        <v>0</v>
      </c>
      <c r="I14" s="17">
        <f t="shared" si="6"/>
        <v>0</v>
      </c>
      <c r="J14" s="17">
        <f t="shared" si="6"/>
        <v>0</v>
      </c>
      <c r="K14" s="17">
        <f t="shared" si="6"/>
        <v>0</v>
      </c>
      <c r="L14" s="16">
        <f t="shared" si="5"/>
        <v>0</v>
      </c>
    </row>
    <row r="15" spans="1:12" ht="17.25" thickTop="1" thickBot="1" x14ac:dyDescent="0.3">
      <c r="A15" s="11" t="s">
        <v>17</v>
      </c>
      <c r="B15" s="12">
        <v>0</v>
      </c>
      <c r="C15" s="12">
        <v>0</v>
      </c>
      <c r="D15" s="69">
        <v>0</v>
      </c>
      <c r="E15" s="69">
        <v>0</v>
      </c>
      <c r="F15" s="67">
        <f t="shared" si="4"/>
        <v>0</v>
      </c>
      <c r="G15" s="12">
        <v>0</v>
      </c>
      <c r="H15" s="12">
        <v>0</v>
      </c>
      <c r="I15" s="13">
        <v>0</v>
      </c>
      <c r="J15" s="69">
        <v>0</v>
      </c>
      <c r="K15" s="14">
        <f>SUM(G15:J15)</f>
        <v>0</v>
      </c>
      <c r="L15" s="14">
        <f t="shared" si="5"/>
        <v>0</v>
      </c>
    </row>
    <row r="16" spans="1:12" ht="17.25" thickTop="1" thickBot="1" x14ac:dyDescent="0.3">
      <c r="A16" s="18" t="s">
        <v>14</v>
      </c>
      <c r="B16" s="14">
        <f>+B15/100*B4</f>
        <v>0</v>
      </c>
      <c r="C16" s="14">
        <f t="shared" ref="C16:E16" si="7">+C15/100*C4</f>
        <v>0</v>
      </c>
      <c r="D16" s="14">
        <f t="shared" si="7"/>
        <v>0</v>
      </c>
      <c r="E16" s="75">
        <f t="shared" si="7"/>
        <v>0</v>
      </c>
      <c r="F16" s="67">
        <f t="shared" si="4"/>
        <v>0</v>
      </c>
      <c r="G16" s="14">
        <f>+G15/100*G4</f>
        <v>0</v>
      </c>
      <c r="H16" s="14">
        <f>+H15/100*H4</f>
        <v>0</v>
      </c>
      <c r="I16" s="14">
        <f>+I15/100*I4</f>
        <v>0</v>
      </c>
      <c r="J16" s="14">
        <f>+J15/100*J4</f>
        <v>0</v>
      </c>
      <c r="K16" s="14">
        <f>SUM(G16:J16)</f>
        <v>0</v>
      </c>
      <c r="L16" s="14">
        <f t="shared" si="5"/>
        <v>0</v>
      </c>
    </row>
    <row r="17" spans="1:14" ht="17.25" thickTop="1" thickBot="1" x14ac:dyDescent="0.3">
      <c r="A17" s="21" t="s">
        <v>15</v>
      </c>
      <c r="B17" s="17">
        <f>SUM(B15:B16)</f>
        <v>0</v>
      </c>
      <c r="C17" s="17">
        <f t="shared" ref="C17:K17" si="8">SUM(C15:C16)</f>
        <v>0</v>
      </c>
      <c r="D17" s="17">
        <f t="shared" si="8"/>
        <v>0</v>
      </c>
      <c r="E17" s="17">
        <f t="shared" si="8"/>
        <v>0</v>
      </c>
      <c r="F17" s="68">
        <f t="shared" si="4"/>
        <v>0</v>
      </c>
      <c r="G17" s="17">
        <f t="shared" si="8"/>
        <v>0</v>
      </c>
      <c r="H17" s="17">
        <f t="shared" si="8"/>
        <v>0</v>
      </c>
      <c r="I17" s="17">
        <f t="shared" si="8"/>
        <v>0</v>
      </c>
      <c r="J17" s="17">
        <f t="shared" si="8"/>
        <v>0</v>
      </c>
      <c r="K17" s="17">
        <f t="shared" si="8"/>
        <v>0</v>
      </c>
      <c r="L17" s="16">
        <f t="shared" si="5"/>
        <v>0</v>
      </c>
    </row>
    <row r="18" spans="1:14" ht="16.5" thickTop="1" thickBot="1" x14ac:dyDescent="0.3">
      <c r="A18" s="15" t="s">
        <v>13</v>
      </c>
      <c r="B18" s="20">
        <f>+B9+B12-B15</f>
        <v>0</v>
      </c>
      <c r="C18" s="20">
        <f t="shared" ref="C18:J19" si="9">+C9+C12-C15</f>
        <v>0</v>
      </c>
      <c r="D18" s="20">
        <f t="shared" si="9"/>
        <v>0</v>
      </c>
      <c r="E18" s="20">
        <f t="shared" si="9"/>
        <v>0</v>
      </c>
      <c r="F18" s="20">
        <f>SUM(B18:E18)</f>
        <v>0</v>
      </c>
      <c r="G18" s="20">
        <f t="shared" si="9"/>
        <v>0</v>
      </c>
      <c r="H18" s="20">
        <f t="shared" si="9"/>
        <v>50640</v>
      </c>
      <c r="I18" s="20">
        <f t="shared" si="9"/>
        <v>23006122</v>
      </c>
      <c r="J18" s="20">
        <f t="shared" si="9"/>
        <v>19522</v>
      </c>
      <c r="K18" s="20">
        <f>SUM(G18:J18)</f>
        <v>23076284</v>
      </c>
      <c r="L18" s="20">
        <f t="shared" si="5"/>
        <v>23076284</v>
      </c>
    </row>
    <row r="19" spans="1:14" ht="16.5" thickTop="1" thickBot="1" x14ac:dyDescent="0.3">
      <c r="A19" s="15" t="s">
        <v>18</v>
      </c>
      <c r="B19" s="20">
        <f>+B10+B13-B16</f>
        <v>0</v>
      </c>
      <c r="C19" s="20">
        <f t="shared" si="9"/>
        <v>0</v>
      </c>
      <c r="D19" s="20">
        <f t="shared" si="9"/>
        <v>0</v>
      </c>
      <c r="E19" s="20">
        <f t="shared" si="9"/>
        <v>0</v>
      </c>
      <c r="F19" s="20">
        <f t="shared" ref="F19:F20" si="10">SUM(B19:E19)</f>
        <v>0</v>
      </c>
      <c r="G19" s="20">
        <f t="shared" si="9"/>
        <v>0</v>
      </c>
      <c r="H19" s="20">
        <f t="shared" si="9"/>
        <v>6076.7999999999993</v>
      </c>
      <c r="I19" s="20">
        <f t="shared" si="9"/>
        <v>4141101.96</v>
      </c>
      <c r="J19" s="20">
        <f t="shared" si="9"/>
        <v>5466.16</v>
      </c>
      <c r="K19" s="20">
        <f t="shared" ref="K19:K20" si="11">SUM(G19:J19)</f>
        <v>4152644.92</v>
      </c>
      <c r="L19" s="20">
        <f t="shared" si="5"/>
        <v>4152644.92</v>
      </c>
    </row>
    <row r="20" spans="1:14" ht="16.5" thickTop="1" thickBot="1" x14ac:dyDescent="0.3">
      <c r="A20" s="15" t="s">
        <v>6</v>
      </c>
      <c r="B20" s="20">
        <f>+B19+B18</f>
        <v>0</v>
      </c>
      <c r="C20" s="20">
        <f t="shared" ref="C20:J20" si="12">+C19+C18</f>
        <v>0</v>
      </c>
      <c r="D20" s="20">
        <f t="shared" si="12"/>
        <v>0</v>
      </c>
      <c r="E20" s="20">
        <f t="shared" si="12"/>
        <v>0</v>
      </c>
      <c r="F20" s="20">
        <f t="shared" si="10"/>
        <v>0</v>
      </c>
      <c r="G20" s="20">
        <f t="shared" si="12"/>
        <v>0</v>
      </c>
      <c r="H20" s="20">
        <f t="shared" si="12"/>
        <v>56716.800000000003</v>
      </c>
      <c r="I20" s="20">
        <f t="shared" si="12"/>
        <v>27147223.960000001</v>
      </c>
      <c r="J20" s="20">
        <f t="shared" si="12"/>
        <v>24988.16</v>
      </c>
      <c r="K20" s="20">
        <f t="shared" si="11"/>
        <v>27228928.920000002</v>
      </c>
      <c r="L20" s="20">
        <f t="shared" si="5"/>
        <v>27228928.920000002</v>
      </c>
    </row>
    <row r="21" spans="1:14" ht="16.5" customHeight="1" thickTop="1" thickBot="1" x14ac:dyDescent="0.3">
      <c r="A21" s="8" t="s">
        <v>4</v>
      </c>
      <c r="B21" s="94" t="s">
        <v>5</v>
      </c>
      <c r="C21" s="94"/>
      <c r="D21" s="94"/>
      <c r="E21" s="94"/>
      <c r="F21" s="95" t="s">
        <v>6</v>
      </c>
      <c r="G21" s="94" t="s">
        <v>7</v>
      </c>
      <c r="H21" s="94"/>
      <c r="I21" s="94"/>
      <c r="J21" s="94"/>
      <c r="K21" s="95" t="s">
        <v>6</v>
      </c>
      <c r="L21" s="95" t="s">
        <v>6</v>
      </c>
    </row>
    <row r="22" spans="1:14" ht="16.5" thickTop="1" thickBot="1" x14ac:dyDescent="0.3">
      <c r="A22" s="9" t="s">
        <v>8</v>
      </c>
      <c r="B22" s="9">
        <v>5</v>
      </c>
      <c r="C22" s="9">
        <v>12</v>
      </c>
      <c r="D22" s="9">
        <v>18</v>
      </c>
      <c r="E22" s="10">
        <v>28</v>
      </c>
      <c r="F22" s="96"/>
      <c r="G22" s="9">
        <v>5</v>
      </c>
      <c r="H22" s="9">
        <v>12</v>
      </c>
      <c r="I22" s="9">
        <v>18</v>
      </c>
      <c r="J22" s="10">
        <v>28</v>
      </c>
      <c r="K22" s="96"/>
      <c r="L22" s="96"/>
    </row>
    <row r="23" spans="1:14" ht="15.75" thickTop="1" x14ac:dyDescent="0.25">
      <c r="A23" s="11" t="s">
        <v>19</v>
      </c>
      <c r="B23" s="70"/>
      <c r="C23" s="13"/>
      <c r="D23" s="13"/>
      <c r="E23" s="13">
        <v>0</v>
      </c>
      <c r="F23" s="14">
        <f>SUM(B23:E23)</f>
        <v>0</v>
      </c>
      <c r="G23" s="70"/>
      <c r="H23" s="13"/>
      <c r="I23" s="13">
        <v>4451</v>
      </c>
      <c r="J23" s="13"/>
      <c r="K23" s="14">
        <f>SUM(G23:J23)</f>
        <v>4451</v>
      </c>
      <c r="L23" s="14" t="e">
        <f>+K23+F23+#REF!</f>
        <v>#REF!</v>
      </c>
    </row>
    <row r="24" spans="1:14" x14ac:dyDescent="0.25">
      <c r="A24" s="11" t="s">
        <v>10</v>
      </c>
      <c r="B24" s="12"/>
      <c r="C24" s="13"/>
      <c r="D24" s="12"/>
      <c r="E24" s="12"/>
      <c r="F24" s="14">
        <f t="shared" ref="F24:F28" si="13">SUM(B24:E24)</f>
        <v>0</v>
      </c>
      <c r="G24" s="12"/>
      <c r="H24" s="13"/>
      <c r="I24" s="12">
        <v>857200</v>
      </c>
      <c r="J24" s="12"/>
      <c r="K24" s="14">
        <f t="shared" ref="K24:K28" si="14">SUM(G24:J24)</f>
        <v>857200</v>
      </c>
      <c r="L24" s="14" t="e">
        <f>+K24+F24+#REF!</f>
        <v>#REF!</v>
      </c>
    </row>
    <row r="25" spans="1:14" x14ac:dyDescent="0.25">
      <c r="A25" s="11" t="s">
        <v>20</v>
      </c>
      <c r="B25" s="12"/>
      <c r="C25" s="12"/>
      <c r="D25" s="13"/>
      <c r="E25" s="12"/>
      <c r="F25" s="14">
        <f t="shared" si="13"/>
        <v>0</v>
      </c>
      <c r="G25" s="12"/>
      <c r="H25" s="12"/>
      <c r="I25" s="12"/>
      <c r="J25" s="12"/>
      <c r="K25" s="14">
        <f t="shared" si="14"/>
        <v>0</v>
      </c>
      <c r="L25" s="14" t="e">
        <f>+K25+F25+#REF!</f>
        <v>#REF!</v>
      </c>
    </row>
    <row r="26" spans="1:14" x14ac:dyDescent="0.25">
      <c r="A26" s="11" t="s">
        <v>21</v>
      </c>
      <c r="B26" s="12"/>
      <c r="C26" s="12"/>
      <c r="D26" s="12"/>
      <c r="E26" s="12"/>
      <c r="F26" s="14">
        <f t="shared" si="13"/>
        <v>0</v>
      </c>
      <c r="G26" s="12"/>
      <c r="H26" s="12"/>
      <c r="I26" s="12"/>
      <c r="J26" s="12"/>
      <c r="K26" s="14">
        <f t="shared" si="14"/>
        <v>0</v>
      </c>
      <c r="L26" s="14" t="e">
        <f>+K26+F26+#REF!</f>
        <v>#REF!</v>
      </c>
    </row>
    <row r="27" spans="1:14" x14ac:dyDescent="0.25">
      <c r="A27" s="11" t="s">
        <v>11</v>
      </c>
      <c r="B27" s="12"/>
      <c r="C27" s="12"/>
      <c r="D27" s="12"/>
      <c r="E27" s="12"/>
      <c r="F27" s="14">
        <f t="shared" si="13"/>
        <v>0</v>
      </c>
      <c r="G27" s="12"/>
      <c r="H27" s="12"/>
      <c r="I27" s="12"/>
      <c r="J27" s="12"/>
      <c r="K27" s="14">
        <f t="shared" si="14"/>
        <v>0</v>
      </c>
      <c r="L27" s="14" t="e">
        <f>+K27+F27+#REF!</f>
        <v>#REF!</v>
      </c>
      <c r="M27" s="25" t="s">
        <v>74</v>
      </c>
    </row>
    <row r="28" spans="1:14" ht="15.75" thickBot="1" x14ac:dyDescent="0.3">
      <c r="A28" s="11" t="s">
        <v>12</v>
      </c>
      <c r="B28" s="12"/>
      <c r="C28" s="12"/>
      <c r="D28" s="12"/>
      <c r="E28" s="12"/>
      <c r="F28" s="14">
        <f t="shared" si="13"/>
        <v>0</v>
      </c>
      <c r="G28" s="12"/>
      <c r="H28" s="12"/>
      <c r="I28" s="12"/>
      <c r="J28" s="12"/>
      <c r="K28" s="14">
        <f t="shared" si="14"/>
        <v>0</v>
      </c>
      <c r="L28" s="14" t="e">
        <f>+K28+F28+#REF!</f>
        <v>#REF!</v>
      </c>
      <c r="M28" s="77"/>
      <c r="N28" s="76"/>
    </row>
    <row r="29" spans="1:14" ht="16.5" thickTop="1" thickBot="1" x14ac:dyDescent="0.3">
      <c r="A29" s="15" t="s">
        <v>22</v>
      </c>
      <c r="B29" s="22">
        <f>SUM(B23:B28)</f>
        <v>0</v>
      </c>
      <c r="C29" s="22">
        <f t="shared" ref="C29:L29" si="15">SUM(C23:C28)</f>
        <v>0</v>
      </c>
      <c r="D29" s="22">
        <f t="shared" si="15"/>
        <v>0</v>
      </c>
      <c r="E29" s="22">
        <f t="shared" si="15"/>
        <v>0</v>
      </c>
      <c r="F29" s="22">
        <f t="shared" si="15"/>
        <v>0</v>
      </c>
      <c r="G29" s="22">
        <f t="shared" si="15"/>
        <v>0</v>
      </c>
      <c r="H29" s="22">
        <f t="shared" si="15"/>
        <v>0</v>
      </c>
      <c r="I29" s="22">
        <f t="shared" si="15"/>
        <v>861651</v>
      </c>
      <c r="J29" s="22">
        <f t="shared" si="15"/>
        <v>0</v>
      </c>
      <c r="K29" s="22">
        <f t="shared" si="15"/>
        <v>861651</v>
      </c>
      <c r="L29" s="22" t="e">
        <f t="shared" si="15"/>
        <v>#REF!</v>
      </c>
      <c r="M29" s="78"/>
    </row>
    <row r="30" spans="1:14" ht="16.5" thickTop="1" thickBot="1" x14ac:dyDescent="0.3">
      <c r="A30" s="18" t="s">
        <v>14</v>
      </c>
      <c r="B30" s="14">
        <f>+B29/100*B22</f>
        <v>0</v>
      </c>
      <c r="C30" s="14">
        <f t="shared" ref="C30:J30" si="16">+C29/100*C22</f>
        <v>0</v>
      </c>
      <c r="D30" s="14">
        <f t="shared" si="16"/>
        <v>0</v>
      </c>
      <c r="E30" s="14">
        <f t="shared" si="16"/>
        <v>0</v>
      </c>
      <c r="F30" s="14">
        <f>SUM(B30:E30)</f>
        <v>0</v>
      </c>
      <c r="G30" s="14">
        <f t="shared" si="16"/>
        <v>0</v>
      </c>
      <c r="H30" s="14">
        <f t="shared" si="16"/>
        <v>0</v>
      </c>
      <c r="I30" s="14">
        <f t="shared" si="16"/>
        <v>155097.18</v>
      </c>
      <c r="J30" s="14">
        <f t="shared" si="16"/>
        <v>0</v>
      </c>
      <c r="K30" s="14">
        <f>SUM(G30:J30)</f>
        <v>155097.18</v>
      </c>
      <c r="L30" s="14">
        <f>+K30+F30</f>
        <v>155097.18</v>
      </c>
    </row>
    <row r="31" spans="1:14" ht="16.5" thickTop="1" thickBot="1" x14ac:dyDescent="0.3">
      <c r="A31" s="15" t="s">
        <v>23</v>
      </c>
      <c r="B31" s="23">
        <f>+B30+B29</f>
        <v>0</v>
      </c>
      <c r="C31" s="23">
        <f t="shared" ref="C31:K31" si="17">+C30+C29</f>
        <v>0</v>
      </c>
      <c r="D31" s="23">
        <f t="shared" si="17"/>
        <v>0</v>
      </c>
      <c r="E31" s="23">
        <f t="shared" si="17"/>
        <v>0</v>
      </c>
      <c r="F31" s="23">
        <f t="shared" si="17"/>
        <v>0</v>
      </c>
      <c r="G31" s="23">
        <f t="shared" si="17"/>
        <v>0</v>
      </c>
      <c r="H31" s="23">
        <f t="shared" si="17"/>
        <v>0</v>
      </c>
      <c r="I31" s="23">
        <f t="shared" si="17"/>
        <v>1016748.1799999999</v>
      </c>
      <c r="J31" s="23">
        <f t="shared" si="17"/>
        <v>0</v>
      </c>
      <c r="K31" s="23">
        <f t="shared" si="17"/>
        <v>1016748.1799999999</v>
      </c>
      <c r="L31" s="23" t="e">
        <f>+K31+F31+#REF!</f>
        <v>#REF!</v>
      </c>
      <c r="N31" s="24"/>
    </row>
    <row r="32" spans="1:14" ht="15.75" thickTop="1" x14ac:dyDescent="0.25">
      <c r="A32" s="11" t="s">
        <v>16</v>
      </c>
      <c r="B32" s="12">
        <v>0</v>
      </c>
      <c r="C32" s="12">
        <v>0</v>
      </c>
      <c r="D32" s="13">
        <v>0</v>
      </c>
      <c r="E32" s="12">
        <v>0</v>
      </c>
      <c r="F32" s="12">
        <f>SUM(B32:E32)</f>
        <v>0</v>
      </c>
      <c r="G32" s="12">
        <v>0</v>
      </c>
      <c r="H32" s="12">
        <v>0</v>
      </c>
      <c r="I32" s="13"/>
      <c r="J32" s="13">
        <v>0</v>
      </c>
      <c r="K32" s="14">
        <f>SUM(G32:J32)</f>
        <v>0</v>
      </c>
      <c r="L32" s="14">
        <f>+K32+F32</f>
        <v>0</v>
      </c>
    </row>
    <row r="33" spans="1:14" ht="15.75" thickBot="1" x14ac:dyDescent="0.3">
      <c r="A33" s="18" t="s">
        <v>14</v>
      </c>
      <c r="B33" s="14">
        <f>+B32/100*B22</f>
        <v>0</v>
      </c>
      <c r="C33" s="14">
        <f t="shared" ref="C33:E33" si="18">+C32/100*C22</f>
        <v>0</v>
      </c>
      <c r="D33" s="14">
        <f t="shared" si="18"/>
        <v>0</v>
      </c>
      <c r="E33" s="14">
        <f t="shared" si="18"/>
        <v>0</v>
      </c>
      <c r="F33" s="28">
        <f>SUM(B33:E33)</f>
        <v>0</v>
      </c>
      <c r="G33" s="14">
        <f t="shared" ref="G33:J33" si="19">+G32/100*G22</f>
        <v>0</v>
      </c>
      <c r="H33" s="14">
        <f t="shared" si="19"/>
        <v>0</v>
      </c>
      <c r="I33" s="14">
        <f t="shared" si="19"/>
        <v>0</v>
      </c>
      <c r="J33" s="14">
        <f t="shared" si="19"/>
        <v>0</v>
      </c>
      <c r="K33" s="14">
        <f>SUM(G33:J33)</f>
        <v>0</v>
      </c>
      <c r="L33" s="14">
        <f>+K33+F33</f>
        <v>0</v>
      </c>
      <c r="N33" s="24"/>
    </row>
    <row r="34" spans="1:14" ht="16.5" thickTop="1" thickBot="1" x14ac:dyDescent="0.3">
      <c r="A34" s="15" t="s">
        <v>22</v>
      </c>
      <c r="B34" s="16">
        <f>+B32+B33</f>
        <v>0</v>
      </c>
      <c r="C34" s="16">
        <f t="shared" ref="C34:L34" si="20">+C32+C33</f>
        <v>0</v>
      </c>
      <c r="D34" s="16">
        <f t="shared" si="20"/>
        <v>0</v>
      </c>
      <c r="E34" s="16">
        <f t="shared" si="20"/>
        <v>0</v>
      </c>
      <c r="F34" s="16">
        <f t="shared" si="20"/>
        <v>0</v>
      </c>
      <c r="G34" s="16">
        <f t="shared" si="20"/>
        <v>0</v>
      </c>
      <c r="H34" s="16">
        <f t="shared" si="20"/>
        <v>0</v>
      </c>
      <c r="I34" s="16">
        <f t="shared" si="20"/>
        <v>0</v>
      </c>
      <c r="J34" s="16">
        <f t="shared" si="20"/>
        <v>0</v>
      </c>
      <c r="K34" s="16">
        <f t="shared" si="20"/>
        <v>0</v>
      </c>
      <c r="L34" s="16">
        <f t="shared" si="20"/>
        <v>0</v>
      </c>
    </row>
    <row r="35" spans="1:14" ht="15.75" thickTop="1" x14ac:dyDescent="0.25">
      <c r="A35" s="11" t="s">
        <v>17</v>
      </c>
      <c r="B35" s="12">
        <v>0</v>
      </c>
      <c r="C35" s="12">
        <v>0</v>
      </c>
      <c r="D35" s="13">
        <v>0</v>
      </c>
      <c r="E35" s="12">
        <v>0</v>
      </c>
      <c r="F35" s="12">
        <f>SUM(B35:E35)</f>
        <v>0</v>
      </c>
      <c r="G35" s="12">
        <v>0</v>
      </c>
      <c r="H35" s="12">
        <v>0</v>
      </c>
      <c r="I35" s="13">
        <v>0</v>
      </c>
      <c r="J35" s="13">
        <v>443792</v>
      </c>
      <c r="K35" s="14">
        <f>SUM(G35:J35)</f>
        <v>443792</v>
      </c>
      <c r="L35" s="14">
        <f>+K35+F35</f>
        <v>443792</v>
      </c>
    </row>
    <row r="36" spans="1:14" ht="15.75" thickBot="1" x14ac:dyDescent="0.3">
      <c r="A36" s="18" t="s">
        <v>14</v>
      </c>
      <c r="B36" s="14">
        <f>+B35/100*B22</f>
        <v>0</v>
      </c>
      <c r="C36" s="14">
        <f t="shared" ref="C36:E36" si="21">+C35/100*C22</f>
        <v>0</v>
      </c>
      <c r="D36" s="14">
        <f t="shared" si="21"/>
        <v>0</v>
      </c>
      <c r="E36" s="14">
        <f t="shared" si="21"/>
        <v>0</v>
      </c>
      <c r="F36" s="14"/>
      <c r="G36" s="14">
        <f t="shared" ref="G36:J36" si="22">+G35/100*G22</f>
        <v>0</v>
      </c>
      <c r="H36" s="14">
        <f t="shared" si="22"/>
        <v>0</v>
      </c>
      <c r="I36" s="14">
        <f t="shared" si="22"/>
        <v>0</v>
      </c>
      <c r="J36" s="14">
        <f t="shared" si="22"/>
        <v>124261.76000000001</v>
      </c>
      <c r="K36" s="14">
        <f>SUM(G36:J36)</f>
        <v>124261.76000000001</v>
      </c>
      <c r="L36" s="14">
        <f>+K36+F36</f>
        <v>124261.76000000001</v>
      </c>
    </row>
    <row r="37" spans="1:14" ht="16.5" thickTop="1" thickBot="1" x14ac:dyDescent="0.3">
      <c r="A37" s="21" t="s">
        <v>22</v>
      </c>
      <c r="B37" s="16">
        <f>+B35+B36</f>
        <v>0</v>
      </c>
      <c r="C37" s="16">
        <f t="shared" ref="C37:L37" si="23">+C35+C36</f>
        <v>0</v>
      </c>
      <c r="D37" s="16">
        <f t="shared" si="23"/>
        <v>0</v>
      </c>
      <c r="E37" s="16">
        <f t="shared" si="23"/>
        <v>0</v>
      </c>
      <c r="F37" s="16">
        <f t="shared" si="23"/>
        <v>0</v>
      </c>
      <c r="G37" s="16">
        <f t="shared" si="23"/>
        <v>0</v>
      </c>
      <c r="H37" s="16">
        <f t="shared" si="23"/>
        <v>0</v>
      </c>
      <c r="I37" s="16">
        <f t="shared" si="23"/>
        <v>0</v>
      </c>
      <c r="J37" s="16">
        <f t="shared" si="23"/>
        <v>568053.76000000001</v>
      </c>
      <c r="K37" s="16">
        <f t="shared" si="23"/>
        <v>568053.76000000001</v>
      </c>
      <c r="L37" s="16">
        <f t="shared" si="23"/>
        <v>568053.76000000001</v>
      </c>
    </row>
    <row r="38" spans="1:14" ht="16.5" thickTop="1" thickBot="1" x14ac:dyDescent="0.3">
      <c r="A38" s="26" t="s">
        <v>22</v>
      </c>
      <c r="B38" s="27">
        <f>+B31+B34-B37</f>
        <v>0</v>
      </c>
      <c r="C38" s="27">
        <f t="shared" ref="C38:L38" si="24">+C31+C34-C37</f>
        <v>0</v>
      </c>
      <c r="D38" s="27">
        <f t="shared" si="24"/>
        <v>0</v>
      </c>
      <c r="E38" s="27">
        <f t="shared" si="24"/>
        <v>0</v>
      </c>
      <c r="F38" s="27">
        <f t="shared" si="24"/>
        <v>0</v>
      </c>
      <c r="G38" s="27">
        <f t="shared" si="24"/>
        <v>0</v>
      </c>
      <c r="H38" s="27">
        <f t="shared" si="24"/>
        <v>0</v>
      </c>
      <c r="I38" s="27">
        <f t="shared" si="24"/>
        <v>1016748.1799999999</v>
      </c>
      <c r="J38" s="27">
        <f t="shared" si="24"/>
        <v>-568053.76000000001</v>
      </c>
      <c r="K38" s="27">
        <f t="shared" si="24"/>
        <v>448694.41999999993</v>
      </c>
      <c r="L38" s="27" t="e">
        <f t="shared" si="24"/>
        <v>#REF!</v>
      </c>
    </row>
    <row r="39" spans="1:14" ht="16.5" customHeight="1" thickTop="1" thickBot="1" x14ac:dyDescent="0.3">
      <c r="A39" s="8" t="s">
        <v>4</v>
      </c>
      <c r="B39" s="94" t="s">
        <v>5</v>
      </c>
      <c r="C39" s="94"/>
      <c r="D39" s="94"/>
      <c r="E39" s="94"/>
      <c r="F39" s="95" t="s">
        <v>6</v>
      </c>
      <c r="G39" s="94" t="s">
        <v>7</v>
      </c>
      <c r="H39" s="94"/>
      <c r="I39" s="94"/>
      <c r="J39" s="94"/>
      <c r="K39" s="95" t="s">
        <v>6</v>
      </c>
      <c r="L39" s="95" t="s">
        <v>6</v>
      </c>
    </row>
    <row r="40" spans="1:14" ht="16.5" thickTop="1" thickBot="1" x14ac:dyDescent="0.3">
      <c r="A40" s="9" t="s">
        <v>8</v>
      </c>
      <c r="B40" s="9">
        <v>5</v>
      </c>
      <c r="C40" s="9">
        <v>12</v>
      </c>
      <c r="D40" s="9">
        <v>18</v>
      </c>
      <c r="E40" s="10">
        <v>28</v>
      </c>
      <c r="F40" s="96"/>
      <c r="G40" s="9">
        <v>5</v>
      </c>
      <c r="H40" s="9">
        <v>12</v>
      </c>
      <c r="I40" s="9">
        <v>18</v>
      </c>
      <c r="J40" s="10">
        <v>28</v>
      </c>
      <c r="K40" s="96"/>
      <c r="L40" s="96"/>
    </row>
    <row r="41" spans="1:14" ht="15.75" thickTop="1" x14ac:dyDescent="0.25">
      <c r="A41" s="11" t="s">
        <v>24</v>
      </c>
      <c r="B41" s="12"/>
      <c r="C41" s="12"/>
      <c r="D41" s="12"/>
      <c r="E41" s="12"/>
      <c r="F41" s="28"/>
      <c r="G41" s="12"/>
      <c r="H41" s="12">
        <v>0</v>
      </c>
      <c r="I41" s="12">
        <v>0</v>
      </c>
      <c r="J41" s="12"/>
      <c r="K41" s="14">
        <f t="shared" ref="K41:K43" si="25">SUM(G41:J41)</f>
        <v>0</v>
      </c>
      <c r="L41" s="14">
        <f>+K41+F41</f>
        <v>0</v>
      </c>
    </row>
    <row r="42" spans="1:14" x14ac:dyDescent="0.25">
      <c r="A42" s="11" t="s">
        <v>25</v>
      </c>
      <c r="B42" s="12"/>
      <c r="C42" s="12"/>
      <c r="D42" s="12"/>
      <c r="E42" s="12"/>
      <c r="F42" s="28"/>
      <c r="G42" s="12"/>
      <c r="H42" s="12"/>
      <c r="I42" s="12"/>
      <c r="J42" s="12"/>
      <c r="K42" s="14">
        <f t="shared" si="25"/>
        <v>0</v>
      </c>
      <c r="L42" s="14">
        <f>+K42+F42</f>
        <v>0</v>
      </c>
    </row>
    <row r="43" spans="1:14" ht="15.75" thickBot="1" x14ac:dyDescent="0.3">
      <c r="A43" s="18" t="s">
        <v>14</v>
      </c>
      <c r="B43" s="28">
        <f>+B42+B41/100*B40</f>
        <v>0</v>
      </c>
      <c r="C43" s="28">
        <f t="shared" ref="C43:E43" si="26">+C42+C41/100*C40</f>
        <v>0</v>
      </c>
      <c r="D43" s="28">
        <f t="shared" si="26"/>
        <v>0</v>
      </c>
      <c r="E43" s="28">
        <f t="shared" si="26"/>
        <v>0</v>
      </c>
      <c r="F43" s="28"/>
      <c r="G43" s="28">
        <f>+G42+G41/100*G40/2</f>
        <v>0</v>
      </c>
      <c r="H43" s="28">
        <f t="shared" ref="H43:J43" si="27">+H42+H41/100*H40/2</f>
        <v>0</v>
      </c>
      <c r="I43" s="28">
        <f t="shared" si="27"/>
        <v>0</v>
      </c>
      <c r="J43" s="28">
        <f t="shared" si="27"/>
        <v>0</v>
      </c>
      <c r="K43" s="14">
        <f t="shared" si="25"/>
        <v>0</v>
      </c>
      <c r="L43" s="14">
        <f>+K43+F43</f>
        <v>0</v>
      </c>
    </row>
    <row r="44" spans="1:14" ht="16.5" thickTop="1" thickBot="1" x14ac:dyDescent="0.3">
      <c r="A44" s="15" t="s">
        <v>22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4" ht="15.75" thickTop="1" x14ac:dyDescent="0.25">
      <c r="A45" s="11" t="s">
        <v>26</v>
      </c>
      <c r="B45" s="12"/>
      <c r="C45" s="12"/>
      <c r="D45" s="12"/>
      <c r="E45" s="12"/>
      <c r="F45" s="28"/>
      <c r="G45" s="12"/>
      <c r="H45" s="12"/>
      <c r="I45" s="12"/>
      <c r="J45" s="12"/>
      <c r="K45" s="14">
        <f t="shared" ref="K45:K47" si="28">SUM(G45:J45)</f>
        <v>0</v>
      </c>
      <c r="L45" s="14">
        <f t="shared" ref="L45:L50" si="29">+K45+F45</f>
        <v>0</v>
      </c>
    </row>
    <row r="46" spans="1:14" x14ac:dyDescent="0.25">
      <c r="A46" s="11" t="s">
        <v>25</v>
      </c>
      <c r="B46" s="12"/>
      <c r="C46" s="12"/>
      <c r="D46" s="12"/>
      <c r="E46" s="12"/>
      <c r="F46" s="28"/>
      <c r="G46" s="12"/>
      <c r="H46" s="12"/>
      <c r="I46" s="12"/>
      <c r="J46" s="12"/>
      <c r="K46" s="14">
        <f t="shared" si="28"/>
        <v>0</v>
      </c>
      <c r="L46" s="14">
        <f t="shared" si="29"/>
        <v>0</v>
      </c>
    </row>
    <row r="47" spans="1:14" ht="15.75" thickBot="1" x14ac:dyDescent="0.3">
      <c r="A47" s="18" t="s">
        <v>14</v>
      </c>
      <c r="B47" s="28">
        <f>+B46+B45/100*B40</f>
        <v>0</v>
      </c>
      <c r="C47" s="28">
        <f t="shared" ref="C47:E47" si="30">+C46+C45/100*C40</f>
        <v>0</v>
      </c>
      <c r="D47" s="28">
        <f t="shared" si="30"/>
        <v>0</v>
      </c>
      <c r="E47" s="28">
        <f t="shared" si="30"/>
        <v>0</v>
      </c>
      <c r="F47" s="28"/>
      <c r="G47" s="28">
        <f>+G45+G46/100*G40</f>
        <v>0</v>
      </c>
      <c r="H47" s="28">
        <f t="shared" ref="H47:J47" si="31">+H45+H46/100*H40</f>
        <v>0</v>
      </c>
      <c r="I47" s="28">
        <f t="shared" si="31"/>
        <v>0</v>
      </c>
      <c r="J47" s="28">
        <f t="shared" si="31"/>
        <v>0</v>
      </c>
      <c r="K47" s="14">
        <f t="shared" si="28"/>
        <v>0</v>
      </c>
      <c r="L47" s="14">
        <f t="shared" si="29"/>
        <v>0</v>
      </c>
    </row>
    <row r="48" spans="1:14" ht="16.5" thickTop="1" thickBot="1" x14ac:dyDescent="0.3">
      <c r="A48" s="15" t="s">
        <v>22</v>
      </c>
      <c r="B48" s="20">
        <f>+B29+B32-B35+B41+B42-B45*B46</f>
        <v>0</v>
      </c>
      <c r="C48" s="20">
        <f t="shared" ref="C48:J48" si="32">+C29+C32-C35+C41+C42-C45*C46</f>
        <v>0</v>
      </c>
      <c r="D48" s="20">
        <f t="shared" si="32"/>
        <v>0</v>
      </c>
      <c r="E48" s="20">
        <f t="shared" si="32"/>
        <v>0</v>
      </c>
      <c r="F48" s="20">
        <f>SUM(B48:E48)</f>
        <v>0</v>
      </c>
      <c r="G48" s="20">
        <f t="shared" si="32"/>
        <v>0</v>
      </c>
      <c r="H48" s="20">
        <f t="shared" si="32"/>
        <v>0</v>
      </c>
      <c r="I48" s="20">
        <f t="shared" si="32"/>
        <v>861651</v>
      </c>
      <c r="J48" s="20">
        <f t="shared" si="32"/>
        <v>-443792</v>
      </c>
      <c r="K48" s="20">
        <f>SUM(G48:J48)</f>
        <v>417859</v>
      </c>
      <c r="L48" s="20">
        <f t="shared" si="29"/>
        <v>417859</v>
      </c>
    </row>
    <row r="49" spans="1:14" ht="16.5" thickTop="1" thickBot="1" x14ac:dyDescent="0.3">
      <c r="A49" s="29" t="s">
        <v>27</v>
      </c>
      <c r="B49" s="20">
        <f>+B30+B33-B36-B43+B47</f>
        <v>0</v>
      </c>
      <c r="C49" s="20">
        <f t="shared" ref="C49:J49" si="33">+C30+C33-C36-C43+C47</f>
        <v>0</v>
      </c>
      <c r="D49" s="20">
        <f t="shared" si="33"/>
        <v>0</v>
      </c>
      <c r="E49" s="20">
        <f t="shared" si="33"/>
        <v>0</v>
      </c>
      <c r="F49" s="20">
        <f t="shared" ref="F49:F50" si="34">SUM(B49:E49)</f>
        <v>0</v>
      </c>
      <c r="G49" s="20">
        <f t="shared" si="33"/>
        <v>0</v>
      </c>
      <c r="H49" s="20">
        <f t="shared" si="33"/>
        <v>0</v>
      </c>
      <c r="I49" s="20">
        <f t="shared" si="33"/>
        <v>155097.18</v>
      </c>
      <c r="J49" s="20">
        <f t="shared" si="33"/>
        <v>-124261.76000000001</v>
      </c>
      <c r="K49" s="20">
        <f t="shared" ref="K49:K50" si="35">SUM(G49:J49)</f>
        <v>30835.419999999984</v>
      </c>
      <c r="L49" s="20">
        <f t="shared" si="29"/>
        <v>30835.419999999984</v>
      </c>
    </row>
    <row r="50" spans="1:14" ht="16.5" thickTop="1" thickBot="1" x14ac:dyDescent="0.3">
      <c r="A50" s="29" t="s">
        <v>6</v>
      </c>
      <c r="B50" s="20">
        <f>+B49+B48</f>
        <v>0</v>
      </c>
      <c r="C50" s="20">
        <f t="shared" ref="C50:J50" si="36">+C49+C48</f>
        <v>0</v>
      </c>
      <c r="D50" s="20">
        <f t="shared" si="36"/>
        <v>0</v>
      </c>
      <c r="E50" s="20">
        <f t="shared" si="36"/>
        <v>0</v>
      </c>
      <c r="F50" s="20">
        <f t="shared" si="34"/>
        <v>0</v>
      </c>
      <c r="G50" s="20">
        <f t="shared" si="36"/>
        <v>0</v>
      </c>
      <c r="H50" s="20">
        <f t="shared" si="36"/>
        <v>0</v>
      </c>
      <c r="I50" s="20">
        <f t="shared" si="36"/>
        <v>1016748.1799999999</v>
      </c>
      <c r="J50" s="20">
        <f t="shared" si="36"/>
        <v>-568053.76000000001</v>
      </c>
      <c r="K50" s="20">
        <f t="shared" si="35"/>
        <v>448694.41999999993</v>
      </c>
      <c r="L50" s="20">
        <f t="shared" si="29"/>
        <v>448694.41999999993</v>
      </c>
    </row>
    <row r="51" spans="1:14" ht="16.5" customHeight="1" thickTop="1" thickBot="1" x14ac:dyDescent="0.3">
      <c r="A51" s="8" t="s">
        <v>4</v>
      </c>
      <c r="B51" s="94" t="s">
        <v>5</v>
      </c>
      <c r="C51" s="94"/>
      <c r="D51" s="94"/>
      <c r="E51" s="94"/>
      <c r="F51" s="95" t="s">
        <v>6</v>
      </c>
      <c r="G51" s="94" t="s">
        <v>7</v>
      </c>
      <c r="H51" s="94"/>
      <c r="I51" s="94"/>
      <c r="J51" s="94"/>
      <c r="K51" s="95" t="s">
        <v>6</v>
      </c>
      <c r="L51" s="95" t="s">
        <v>6</v>
      </c>
    </row>
    <row r="52" spans="1:14" ht="16.5" thickTop="1" thickBot="1" x14ac:dyDescent="0.3">
      <c r="A52" s="9" t="s">
        <v>28</v>
      </c>
      <c r="B52" s="9">
        <v>5</v>
      </c>
      <c r="C52" s="9">
        <v>12</v>
      </c>
      <c r="D52" s="9">
        <v>18</v>
      </c>
      <c r="E52" s="10">
        <v>28</v>
      </c>
      <c r="F52" s="96"/>
      <c r="G52" s="9">
        <v>5</v>
      </c>
      <c r="H52" s="9">
        <v>12</v>
      </c>
      <c r="I52" s="9">
        <v>18</v>
      </c>
      <c r="J52" s="10">
        <v>28</v>
      </c>
      <c r="K52" s="96"/>
      <c r="L52" s="96"/>
    </row>
    <row r="53" spans="1:14" ht="15.75" thickTop="1" x14ac:dyDescent="0.25">
      <c r="A53" s="30" t="s">
        <v>29</v>
      </c>
      <c r="B53" s="12">
        <v>0</v>
      </c>
      <c r="C53" s="12">
        <v>0</v>
      </c>
      <c r="D53" s="13">
        <v>0</v>
      </c>
      <c r="E53" s="12">
        <v>0</v>
      </c>
      <c r="F53" s="14">
        <f>SUM(B53:E53)</f>
        <v>0</v>
      </c>
      <c r="G53" s="12">
        <v>0</v>
      </c>
      <c r="H53" s="12">
        <v>0</v>
      </c>
      <c r="I53" s="13">
        <v>0</v>
      </c>
      <c r="J53" s="13">
        <v>0</v>
      </c>
      <c r="K53" s="14">
        <f>SUM(G53:J53)</f>
        <v>0</v>
      </c>
      <c r="L53" s="14">
        <f t="shared" ref="L53:L58" si="37">+K53+F53</f>
        <v>0</v>
      </c>
    </row>
    <row r="54" spans="1:14" x14ac:dyDescent="0.25">
      <c r="A54" s="18" t="s">
        <v>14</v>
      </c>
      <c r="B54" s="14">
        <f>+B53/100*B52</f>
        <v>0</v>
      </c>
      <c r="C54" s="14">
        <f t="shared" ref="C54:E54" si="38">+C53/100*C52</f>
        <v>0</v>
      </c>
      <c r="D54" s="14">
        <f t="shared" si="38"/>
        <v>0</v>
      </c>
      <c r="E54" s="14">
        <f t="shared" si="38"/>
        <v>0</v>
      </c>
      <c r="F54" s="14"/>
      <c r="G54" s="14">
        <f t="shared" ref="G54:J54" si="39">+G53/100*G52</f>
        <v>0</v>
      </c>
      <c r="H54" s="14">
        <f t="shared" si="39"/>
        <v>0</v>
      </c>
      <c r="I54" s="14">
        <f t="shared" si="39"/>
        <v>0</v>
      </c>
      <c r="J54" s="14">
        <f t="shared" si="39"/>
        <v>0</v>
      </c>
      <c r="K54" s="14">
        <f t="shared" ref="K54:K59" si="40">SUM(G54:J54)</f>
        <v>0</v>
      </c>
      <c r="L54" s="14">
        <f t="shared" si="37"/>
        <v>0</v>
      </c>
    </row>
    <row r="55" spans="1:14" ht="15.75" thickBot="1" x14ac:dyDescent="0.3">
      <c r="A55" s="30" t="s">
        <v>30</v>
      </c>
      <c r="B55" s="14">
        <f>+B54+B53</f>
        <v>0</v>
      </c>
      <c r="C55" s="14">
        <f t="shared" ref="C55:J55" si="41">+C54+C53</f>
        <v>0</v>
      </c>
      <c r="D55" s="14">
        <f t="shared" si="41"/>
        <v>0</v>
      </c>
      <c r="E55" s="14">
        <f t="shared" si="41"/>
        <v>0</v>
      </c>
      <c r="F55" s="14">
        <f t="shared" si="41"/>
        <v>0</v>
      </c>
      <c r="G55" s="14">
        <f t="shared" si="41"/>
        <v>0</v>
      </c>
      <c r="H55" s="14">
        <f t="shared" si="41"/>
        <v>0</v>
      </c>
      <c r="I55" s="14">
        <f t="shared" si="41"/>
        <v>0</v>
      </c>
      <c r="J55" s="14">
        <f t="shared" si="41"/>
        <v>0</v>
      </c>
      <c r="K55" s="14">
        <f t="shared" si="40"/>
        <v>0</v>
      </c>
      <c r="L55" s="14">
        <f t="shared" si="37"/>
        <v>0</v>
      </c>
    </row>
    <row r="56" spans="1:14" ht="16.5" thickTop="1" thickBot="1" x14ac:dyDescent="0.3">
      <c r="A56" s="72" t="s">
        <v>31</v>
      </c>
      <c r="B56" s="73">
        <v>0</v>
      </c>
      <c r="C56" s="73"/>
      <c r="D56" s="73"/>
      <c r="E56" s="73"/>
      <c r="F56" s="16"/>
      <c r="G56" s="73">
        <v>0</v>
      </c>
      <c r="H56" s="73"/>
      <c r="I56" s="73"/>
      <c r="J56" s="73"/>
      <c r="K56" s="16">
        <f t="shared" si="40"/>
        <v>0</v>
      </c>
      <c r="L56" s="16">
        <f t="shared" si="37"/>
        <v>0</v>
      </c>
    </row>
    <row r="57" spans="1:14" ht="15.75" thickTop="1" x14ac:dyDescent="0.25">
      <c r="A57" s="18" t="s">
        <v>14</v>
      </c>
      <c r="B57" s="14">
        <f>+B56/100*B52</f>
        <v>0</v>
      </c>
      <c r="C57" s="14">
        <f t="shared" ref="C57:E57" si="42">+C56/100*C52</f>
        <v>0</v>
      </c>
      <c r="D57" s="14">
        <f t="shared" si="42"/>
        <v>0</v>
      </c>
      <c r="E57" s="14">
        <f t="shared" si="42"/>
        <v>0</v>
      </c>
      <c r="F57" s="14"/>
      <c r="G57" s="14">
        <f t="shared" ref="G57:J57" si="43">+G56/100*G52</f>
        <v>0</v>
      </c>
      <c r="H57" s="14">
        <f t="shared" si="43"/>
        <v>0</v>
      </c>
      <c r="I57" s="14">
        <f t="shared" si="43"/>
        <v>0</v>
      </c>
      <c r="J57" s="14">
        <f t="shared" si="43"/>
        <v>0</v>
      </c>
      <c r="K57" s="14">
        <f t="shared" si="40"/>
        <v>0</v>
      </c>
      <c r="L57" s="14">
        <f t="shared" si="37"/>
        <v>0</v>
      </c>
    </row>
    <row r="58" spans="1:14" ht="15.75" thickBot="1" x14ac:dyDescent="0.3">
      <c r="A58" s="30" t="s">
        <v>30</v>
      </c>
      <c r="B58" s="14">
        <f>+B57+B56</f>
        <v>0</v>
      </c>
      <c r="C58" s="14">
        <f t="shared" ref="C58:J58" si="44">+C57+C56</f>
        <v>0</v>
      </c>
      <c r="D58" s="14">
        <f t="shared" si="44"/>
        <v>0</v>
      </c>
      <c r="E58" s="14">
        <f t="shared" si="44"/>
        <v>0</v>
      </c>
      <c r="F58" s="14">
        <f t="shared" si="44"/>
        <v>0</v>
      </c>
      <c r="G58" s="14">
        <f t="shared" si="44"/>
        <v>0</v>
      </c>
      <c r="H58" s="14">
        <f t="shared" si="44"/>
        <v>0</v>
      </c>
      <c r="I58" s="14">
        <f t="shared" si="44"/>
        <v>0</v>
      </c>
      <c r="J58" s="14">
        <f t="shared" si="44"/>
        <v>0</v>
      </c>
      <c r="K58" s="14">
        <f t="shared" si="40"/>
        <v>0</v>
      </c>
      <c r="L58" s="14">
        <f t="shared" si="37"/>
        <v>0</v>
      </c>
    </row>
    <row r="59" spans="1:14" ht="16.5" thickTop="1" thickBot="1" x14ac:dyDescent="0.3">
      <c r="A59" s="32" t="s">
        <v>32</v>
      </c>
      <c r="B59" s="33">
        <f t="shared" ref="B59:E59" si="45">+B57-B54</f>
        <v>0</v>
      </c>
      <c r="C59" s="33">
        <f t="shared" si="45"/>
        <v>0</v>
      </c>
      <c r="D59" s="33">
        <f t="shared" si="45"/>
        <v>0</v>
      </c>
      <c r="E59" s="33">
        <f t="shared" si="45"/>
        <v>0</v>
      </c>
      <c r="F59" s="33">
        <f t="shared" ref="F59" si="46">+F54-F57</f>
        <v>0</v>
      </c>
      <c r="G59" s="33">
        <f>+G54-G57</f>
        <v>0</v>
      </c>
      <c r="H59" s="33">
        <f t="shared" ref="H59:J59" si="47">+H54-H57</f>
        <v>0</v>
      </c>
      <c r="I59" s="33">
        <f t="shared" si="47"/>
        <v>0</v>
      </c>
      <c r="J59" s="33">
        <f t="shared" si="47"/>
        <v>0</v>
      </c>
      <c r="K59" s="14">
        <f t="shared" si="40"/>
        <v>0</v>
      </c>
      <c r="L59" s="33">
        <f>+L54-L57</f>
        <v>0</v>
      </c>
    </row>
    <row r="60" spans="1:14" ht="15.75" customHeight="1" thickTop="1" thickBot="1" x14ac:dyDescent="0.3">
      <c r="A60" s="34" t="s">
        <v>33</v>
      </c>
      <c r="B60" s="22" t="s">
        <v>34</v>
      </c>
      <c r="C60" s="35" t="s">
        <v>35</v>
      </c>
      <c r="D60" s="35" t="s">
        <v>36</v>
      </c>
      <c r="E60" s="35" t="s">
        <v>37</v>
      </c>
      <c r="F60" s="36" t="s">
        <v>6</v>
      </c>
      <c r="G60" s="37"/>
      <c r="H60" s="81" t="s">
        <v>38</v>
      </c>
      <c r="I60" s="81"/>
      <c r="J60" s="81"/>
      <c r="K60" s="81"/>
      <c r="L60" s="81"/>
    </row>
    <row r="61" spans="1:14" ht="16.5" thickTop="1" thickBot="1" x14ac:dyDescent="0.3">
      <c r="A61" s="34" t="s">
        <v>33</v>
      </c>
      <c r="B61" s="38" t="s">
        <v>39</v>
      </c>
      <c r="C61" s="38">
        <f>+'OCT18'!C71</f>
        <v>99993</v>
      </c>
      <c r="D61" s="38">
        <f>+'OCT18'!D71</f>
        <v>1761381</v>
      </c>
      <c r="E61" s="38">
        <f>+'OCT18'!E71</f>
        <v>2370282</v>
      </c>
      <c r="F61" s="38">
        <f>SUM(C61:E61)</f>
        <v>4231656</v>
      </c>
      <c r="G61" s="39"/>
      <c r="H61" s="36" t="s">
        <v>34</v>
      </c>
      <c r="I61" s="35" t="s">
        <v>35</v>
      </c>
      <c r="J61" s="35" t="s">
        <v>36</v>
      </c>
      <c r="K61" s="35" t="s">
        <v>37</v>
      </c>
      <c r="L61" s="36" t="s">
        <v>6</v>
      </c>
      <c r="M61" s="82"/>
      <c r="N61" s="82"/>
    </row>
    <row r="62" spans="1:14" ht="16.5" thickTop="1" thickBot="1" x14ac:dyDescent="0.3">
      <c r="A62" s="41"/>
      <c r="B62" s="38" t="s">
        <v>40</v>
      </c>
      <c r="C62" s="38">
        <f>+F49</f>
        <v>0</v>
      </c>
      <c r="D62" s="38">
        <f>+K49/2</f>
        <v>15417.709999999992</v>
      </c>
      <c r="E62" s="38">
        <f>+D62</f>
        <v>15417.709999999992</v>
      </c>
      <c r="F62" s="38">
        <f>SUM(C62:E62)</f>
        <v>30835.419999999984</v>
      </c>
      <c r="G62" s="39"/>
      <c r="H62" s="42" t="s">
        <v>41</v>
      </c>
      <c r="I62" s="43">
        <f>+'OCT18'!I86</f>
        <v>78797</v>
      </c>
      <c r="J62" s="43">
        <f>+'OCT18'!J86</f>
        <v>578506</v>
      </c>
      <c r="K62" s="43">
        <f>+'OCT18'!K86</f>
        <v>578506</v>
      </c>
      <c r="L62" s="43">
        <f>SUM(I62:K62)</f>
        <v>1235809</v>
      </c>
      <c r="M62" s="82"/>
      <c r="N62" s="82"/>
    </row>
    <row r="63" spans="1:14" ht="16.5" thickTop="1" thickBot="1" x14ac:dyDescent="0.3">
      <c r="A63" s="44"/>
      <c r="B63" s="22" t="s">
        <v>6</v>
      </c>
      <c r="C63" s="22">
        <f>ROUND(+C62+C61,0)</f>
        <v>99993</v>
      </c>
      <c r="D63" s="22">
        <f t="shared" ref="D63:E63" si="48">ROUND(+D62+D61,0)</f>
        <v>1776799</v>
      </c>
      <c r="E63" s="22">
        <f t="shared" si="48"/>
        <v>2385700</v>
      </c>
      <c r="F63" s="22">
        <f>SUM(C63:E63)</f>
        <v>4262492</v>
      </c>
      <c r="G63" s="37"/>
      <c r="H63" s="42" t="s">
        <v>42</v>
      </c>
      <c r="I63" s="43">
        <f>+'OCT18'!I87</f>
        <v>0</v>
      </c>
      <c r="J63" s="43">
        <f>+'OCT18'!J87</f>
        <v>-1429</v>
      </c>
      <c r="K63" s="43">
        <f>+'OCT18'!K87</f>
        <v>-1429</v>
      </c>
      <c r="L63" s="43">
        <f>SUM(I63:K63)</f>
        <v>-2858</v>
      </c>
    </row>
    <row r="64" spans="1:14" ht="16.5" thickTop="1" thickBot="1" x14ac:dyDescent="0.3">
      <c r="A64" s="83" t="s">
        <v>43</v>
      </c>
      <c r="B64" s="83"/>
      <c r="C64" s="83"/>
      <c r="D64" s="83"/>
      <c r="E64" s="83"/>
      <c r="F64" s="83"/>
      <c r="G64" s="83"/>
      <c r="H64" s="42" t="s">
        <v>44</v>
      </c>
      <c r="I64" s="43">
        <f>+'OCT18'!I88</f>
        <v>0</v>
      </c>
      <c r="J64" s="43">
        <f>+'OCT18'!J88</f>
        <v>0</v>
      </c>
      <c r="K64" s="43">
        <f>+'OCT18'!K88</f>
        <v>0</v>
      </c>
      <c r="L64" s="43">
        <f>SUM(I64:K64)</f>
        <v>0</v>
      </c>
    </row>
    <row r="65" spans="1:12" ht="16.5" thickTop="1" thickBot="1" x14ac:dyDescent="0.3">
      <c r="A65" s="84" t="s">
        <v>45</v>
      </c>
      <c r="B65" s="86" t="s">
        <v>46</v>
      </c>
      <c r="C65" s="88" t="s">
        <v>47</v>
      </c>
      <c r="D65" s="88"/>
      <c r="E65" s="88"/>
      <c r="F65" s="89" t="s">
        <v>6</v>
      </c>
      <c r="G65" s="91" t="s">
        <v>48</v>
      </c>
      <c r="H65" s="42" t="s">
        <v>49</v>
      </c>
      <c r="I65" s="43">
        <f>+'OCT18'!I89</f>
        <v>0</v>
      </c>
      <c r="J65" s="43">
        <f>+'OCT18'!J89</f>
        <v>0</v>
      </c>
      <c r="K65" s="43">
        <f>+'OCT18'!K89</f>
        <v>0</v>
      </c>
      <c r="L65" s="43">
        <f>SUM(I65:K65)</f>
        <v>0</v>
      </c>
    </row>
    <row r="66" spans="1:12" ht="16.5" thickTop="1" thickBot="1" x14ac:dyDescent="0.3">
      <c r="A66" s="85"/>
      <c r="B66" s="87"/>
      <c r="C66" s="74" t="s">
        <v>35</v>
      </c>
      <c r="D66" s="74" t="s">
        <v>36</v>
      </c>
      <c r="E66" s="74" t="s">
        <v>37</v>
      </c>
      <c r="F66" s="90"/>
      <c r="G66" s="92"/>
      <c r="H66" s="35" t="s">
        <v>6</v>
      </c>
      <c r="I66" s="46">
        <f>SUM(I62:I65)</f>
        <v>78797</v>
      </c>
      <c r="J66" s="46">
        <f t="shared" ref="J66:L66" si="49">SUM(J62:J65)</f>
        <v>577077</v>
      </c>
      <c r="K66" s="46">
        <f t="shared" si="49"/>
        <v>577077</v>
      </c>
      <c r="L66" s="46">
        <f t="shared" si="49"/>
        <v>1232951</v>
      </c>
    </row>
    <row r="67" spans="1:12" ht="16.5" thickTop="1" thickBot="1" x14ac:dyDescent="0.3">
      <c r="A67" s="47" t="s">
        <v>50</v>
      </c>
      <c r="B67" s="38">
        <f>ROUND(+F19,0)</f>
        <v>0</v>
      </c>
      <c r="C67" s="48"/>
      <c r="D67" s="48"/>
      <c r="E67" s="48"/>
      <c r="F67" s="14">
        <f>SUM(C67:E67)</f>
        <v>0</v>
      </c>
      <c r="G67" s="14">
        <f>+B67-F67</f>
        <v>0</v>
      </c>
      <c r="H67" s="81" t="s">
        <v>51</v>
      </c>
      <c r="I67" s="81"/>
      <c r="J67" s="81"/>
      <c r="K67" s="81"/>
      <c r="L67" s="81"/>
    </row>
    <row r="68" spans="1:12" ht="15.75" thickTop="1" x14ac:dyDescent="0.25">
      <c r="A68" s="47" t="s">
        <v>52</v>
      </c>
      <c r="B68" s="38">
        <f>ROUND(+K19/2,0)</f>
        <v>2076322</v>
      </c>
      <c r="C68" s="48"/>
      <c r="D68" s="48">
        <v>467255</v>
      </c>
      <c r="E68" s="48"/>
      <c r="F68" s="14">
        <f t="shared" ref="F68:F69" si="50">SUM(C68:E68)</f>
        <v>467255</v>
      </c>
      <c r="G68" s="14">
        <f t="shared" ref="G68:G69" si="51">+B68-F68</f>
        <v>1609067</v>
      </c>
      <c r="H68" s="42" t="s">
        <v>41</v>
      </c>
      <c r="I68" s="43">
        <f>+B67-F67</f>
        <v>0</v>
      </c>
      <c r="J68" s="43">
        <f>+B68-F68</f>
        <v>1609067</v>
      </c>
      <c r="K68" s="43">
        <f>+B69-F69</f>
        <v>1609067</v>
      </c>
      <c r="L68" s="43">
        <f>SUM(I68:K68)</f>
        <v>3218134</v>
      </c>
    </row>
    <row r="69" spans="1:12" ht="15.75" thickBot="1" x14ac:dyDescent="0.3">
      <c r="A69" s="47" t="s">
        <v>53</v>
      </c>
      <c r="B69" s="38">
        <f>+B68</f>
        <v>2076322</v>
      </c>
      <c r="C69" s="48"/>
      <c r="D69" s="48"/>
      <c r="E69" s="48">
        <v>467255</v>
      </c>
      <c r="F69" s="14">
        <f t="shared" si="50"/>
        <v>467255</v>
      </c>
      <c r="G69" s="14">
        <f t="shared" si="51"/>
        <v>1609067</v>
      </c>
      <c r="H69" s="42" t="s">
        <v>42</v>
      </c>
      <c r="I69" s="43">
        <f>+F59</f>
        <v>0</v>
      </c>
      <c r="J69" s="43">
        <f>+K59/2</f>
        <v>0</v>
      </c>
      <c r="K69" s="43">
        <f>+J69</f>
        <v>0</v>
      </c>
      <c r="L69" s="43">
        <f>SUM(I69:K69)</f>
        <v>0</v>
      </c>
    </row>
    <row r="70" spans="1:12" ht="16.5" thickTop="1" thickBot="1" x14ac:dyDescent="0.3">
      <c r="A70" s="49" t="s">
        <v>30</v>
      </c>
      <c r="B70" s="22">
        <f>SUM(B67:B69)</f>
        <v>4152644</v>
      </c>
      <c r="C70" s="16">
        <f t="shared" ref="C70:G70" si="52">SUM(C67:C69)</f>
        <v>0</v>
      </c>
      <c r="D70" s="16">
        <f t="shared" si="52"/>
        <v>467255</v>
      </c>
      <c r="E70" s="16">
        <f t="shared" si="52"/>
        <v>467255</v>
      </c>
      <c r="F70" s="16">
        <f t="shared" si="52"/>
        <v>934510</v>
      </c>
      <c r="G70" s="16">
        <f t="shared" si="52"/>
        <v>3218134</v>
      </c>
      <c r="H70" s="42" t="s">
        <v>44</v>
      </c>
      <c r="I70" s="50">
        <f>ROUND(+IF(G83&gt;0,I68*$G$90*$G$92),0)</f>
        <v>0</v>
      </c>
      <c r="J70" s="50">
        <f t="shared" ref="J70:K70" si="53">ROUND(+IF(H83&gt;0,J68*$G$90*$G$92),0)</f>
        <v>0</v>
      </c>
      <c r="K70" s="50">
        <f t="shared" si="53"/>
        <v>0</v>
      </c>
      <c r="L70" s="43">
        <f>SUM(I70:K70)</f>
        <v>0</v>
      </c>
    </row>
    <row r="71" spans="1:12" ht="16.5" thickTop="1" thickBot="1" x14ac:dyDescent="0.3">
      <c r="A71" s="51" t="s">
        <v>54</v>
      </c>
      <c r="B71" s="52"/>
      <c r="C71" s="52">
        <f>+C63-C70</f>
        <v>99993</v>
      </c>
      <c r="D71" s="52">
        <f t="shared" ref="D71:F71" si="54">+D63-D70</f>
        <v>1309544</v>
      </c>
      <c r="E71" s="52">
        <f t="shared" si="54"/>
        <v>1918445</v>
      </c>
      <c r="F71" s="52">
        <f t="shared" si="54"/>
        <v>3327982</v>
      </c>
      <c r="G71" s="16"/>
      <c r="H71" s="42" t="s">
        <v>49</v>
      </c>
      <c r="I71" s="43"/>
      <c r="J71" s="43"/>
      <c r="K71" s="43"/>
      <c r="L71" s="43">
        <f>SUM(I71:K71)</f>
        <v>0</v>
      </c>
    </row>
    <row r="72" spans="1:12" ht="16.5" thickTop="1" thickBot="1" x14ac:dyDescent="0.3">
      <c r="A72" s="93" t="s">
        <v>55</v>
      </c>
      <c r="B72" s="93"/>
      <c r="C72" s="93"/>
      <c r="D72" s="93"/>
      <c r="E72" s="93"/>
      <c r="F72" s="93"/>
      <c r="G72" s="53" t="s">
        <v>44</v>
      </c>
      <c r="H72" s="35" t="s">
        <v>6</v>
      </c>
      <c r="I72" s="46">
        <f>SUM(I68:I71)</f>
        <v>0</v>
      </c>
      <c r="J72" s="46">
        <f t="shared" ref="J72:L72" si="55">SUM(J68:J71)</f>
        <v>1609067</v>
      </c>
      <c r="K72" s="46">
        <f t="shared" si="55"/>
        <v>1609067</v>
      </c>
      <c r="L72" s="46">
        <f t="shared" si="55"/>
        <v>3218134</v>
      </c>
    </row>
    <row r="73" spans="1:12" ht="16.5" thickTop="1" thickBot="1" x14ac:dyDescent="0.3">
      <c r="A73" s="40" t="s">
        <v>34</v>
      </c>
      <c r="B73" s="35" t="s">
        <v>35</v>
      </c>
      <c r="C73" s="35" t="s">
        <v>36</v>
      </c>
      <c r="D73" s="35" t="s">
        <v>37</v>
      </c>
      <c r="E73" s="35" t="s">
        <v>56</v>
      </c>
      <c r="F73" s="36" t="s">
        <v>6</v>
      </c>
      <c r="G73" s="54" t="s">
        <v>57</v>
      </c>
      <c r="H73" s="81" t="s">
        <v>58</v>
      </c>
      <c r="I73" s="81"/>
      <c r="J73" s="81"/>
      <c r="K73" s="81"/>
      <c r="L73" s="81"/>
    </row>
    <row r="74" spans="1:12" ht="15.75" thickTop="1" x14ac:dyDescent="0.25">
      <c r="A74" s="42" t="s">
        <v>41</v>
      </c>
      <c r="B74" s="43">
        <f>+'OCT18'!B86</f>
        <v>0</v>
      </c>
      <c r="C74" s="43">
        <f>+'OCT18'!C86</f>
        <v>0</v>
      </c>
      <c r="D74" s="43">
        <f>+'OCT18'!D86</f>
        <v>0</v>
      </c>
      <c r="E74" s="43">
        <f>+'OCT18'!E86</f>
        <v>0</v>
      </c>
      <c r="F74" s="43">
        <f>SUM(B74:E74)</f>
        <v>0</v>
      </c>
      <c r="G74" s="55">
        <v>43281</v>
      </c>
      <c r="H74" s="42" t="s">
        <v>41</v>
      </c>
      <c r="I74" s="43">
        <f>+I62+I68</f>
        <v>78797</v>
      </c>
      <c r="J74" s="43">
        <f t="shared" ref="J74:K74" si="56">+J62+J68</f>
        <v>2187573</v>
      </c>
      <c r="K74" s="43">
        <f t="shared" si="56"/>
        <v>2187573</v>
      </c>
      <c r="L74" s="43">
        <f>SUM(I74:K74)</f>
        <v>4453943</v>
      </c>
    </row>
    <row r="75" spans="1:12" x14ac:dyDescent="0.25">
      <c r="A75" s="42" t="s">
        <v>42</v>
      </c>
      <c r="B75" s="43">
        <f>+'OCT18'!B87</f>
        <v>0</v>
      </c>
      <c r="C75" s="43">
        <f>+'OCT18'!C87</f>
        <v>0</v>
      </c>
      <c r="D75" s="43">
        <f>+'OCT18'!D87</f>
        <v>0</v>
      </c>
      <c r="E75" s="43">
        <f>+'OCT18'!E87</f>
        <v>0</v>
      </c>
      <c r="F75" s="43">
        <f t="shared" ref="F75:F89" si="57">SUM(B75:E75)</f>
        <v>0</v>
      </c>
      <c r="G75" s="56" t="s">
        <v>59</v>
      </c>
      <c r="H75" s="42" t="s">
        <v>42</v>
      </c>
      <c r="I75" s="43">
        <f t="shared" ref="I75:K77" si="58">+I63+I69</f>
        <v>0</v>
      </c>
      <c r="J75" s="43">
        <f t="shared" si="58"/>
        <v>-1429</v>
      </c>
      <c r="K75" s="43">
        <f t="shared" si="58"/>
        <v>-1429</v>
      </c>
      <c r="L75" s="43">
        <f>SUM(I75:K75)</f>
        <v>-2858</v>
      </c>
    </row>
    <row r="76" spans="1:12" x14ac:dyDescent="0.25">
      <c r="A76" s="42" t="s">
        <v>44</v>
      </c>
      <c r="B76" s="43">
        <f>+'OCT18'!B88</f>
        <v>0</v>
      </c>
      <c r="C76" s="43">
        <f>+'OCT18'!C88</f>
        <v>0</v>
      </c>
      <c r="D76" s="43">
        <f>+'OCT18'!D88</f>
        <v>0</v>
      </c>
      <c r="E76" s="43">
        <f>+'OCT18'!E88</f>
        <v>0</v>
      </c>
      <c r="F76" s="43">
        <f t="shared" si="57"/>
        <v>0</v>
      </c>
      <c r="G76" s="55">
        <v>43271</v>
      </c>
      <c r="H76" s="42" t="s">
        <v>44</v>
      </c>
      <c r="I76" s="43">
        <f t="shared" si="58"/>
        <v>0</v>
      </c>
      <c r="J76" s="43">
        <f t="shared" si="58"/>
        <v>0</v>
      </c>
      <c r="K76" s="43">
        <f t="shared" si="58"/>
        <v>0</v>
      </c>
      <c r="L76" s="43">
        <f>SUM(I76:K76)</f>
        <v>0</v>
      </c>
    </row>
    <row r="77" spans="1:12" ht="15.75" thickBot="1" x14ac:dyDescent="0.3">
      <c r="A77" s="42" t="s">
        <v>49</v>
      </c>
      <c r="B77" s="43">
        <f>+'OCT18'!B89</f>
        <v>0</v>
      </c>
      <c r="C77" s="43">
        <f>+'OCT18'!C89</f>
        <v>0</v>
      </c>
      <c r="D77" s="43">
        <f>+'OCT18'!D89</f>
        <v>0</v>
      </c>
      <c r="E77" s="43">
        <f>+'OCT18'!E89</f>
        <v>0</v>
      </c>
      <c r="F77" s="13">
        <f t="shared" si="57"/>
        <v>0</v>
      </c>
      <c r="G77" s="56" t="s">
        <v>60</v>
      </c>
      <c r="H77" s="42" t="s">
        <v>49</v>
      </c>
      <c r="I77" s="43">
        <f t="shared" si="58"/>
        <v>0</v>
      </c>
      <c r="J77" s="43">
        <f t="shared" si="58"/>
        <v>0</v>
      </c>
      <c r="K77" s="43">
        <f t="shared" si="58"/>
        <v>0</v>
      </c>
      <c r="L77" s="43">
        <f>SUM(I77:K77)</f>
        <v>0</v>
      </c>
    </row>
    <row r="78" spans="1:12" ht="16.5" thickTop="1" thickBot="1" x14ac:dyDescent="0.3">
      <c r="A78" s="35" t="s">
        <v>6</v>
      </c>
      <c r="B78" s="57">
        <f>SUM(B74:B77)</f>
        <v>0</v>
      </c>
      <c r="C78" s="57">
        <f t="shared" ref="C78:E78" si="59">SUM(C74:C77)</f>
        <v>0</v>
      </c>
      <c r="D78" s="57">
        <f t="shared" si="59"/>
        <v>0</v>
      </c>
      <c r="E78" s="57">
        <f t="shared" si="59"/>
        <v>0</v>
      </c>
      <c r="F78" s="33">
        <f t="shared" si="57"/>
        <v>0</v>
      </c>
      <c r="G78" s="55">
        <v>43271</v>
      </c>
      <c r="H78" s="35" t="s">
        <v>6</v>
      </c>
      <c r="I78" s="46">
        <f>SUM(I74:I77)</f>
        <v>78797</v>
      </c>
      <c r="J78" s="46">
        <f t="shared" ref="J78:L78" si="60">SUM(J74:J77)</f>
        <v>2186144</v>
      </c>
      <c r="K78" s="46">
        <f t="shared" si="60"/>
        <v>2186144</v>
      </c>
      <c r="L78" s="46">
        <f t="shared" si="60"/>
        <v>4451085</v>
      </c>
    </row>
    <row r="79" spans="1:12" ht="16.5" thickTop="1" thickBot="1" x14ac:dyDescent="0.3">
      <c r="A79" s="80" t="s">
        <v>61</v>
      </c>
      <c r="B79" s="80"/>
      <c r="C79" s="80"/>
      <c r="D79" s="80"/>
      <c r="E79" s="80"/>
      <c r="F79" s="80"/>
      <c r="G79" s="58" t="s">
        <v>62</v>
      </c>
      <c r="H79" s="81" t="s">
        <v>63</v>
      </c>
      <c r="I79" s="81"/>
      <c r="J79" s="81"/>
      <c r="K79" s="81"/>
      <c r="L79" s="81"/>
    </row>
    <row r="80" spans="1:12" ht="15.75" thickTop="1" x14ac:dyDescent="0.25">
      <c r="A80" s="42" t="s">
        <v>41</v>
      </c>
      <c r="B80" s="13"/>
      <c r="C80" s="13"/>
      <c r="D80" s="59"/>
      <c r="E80" s="13"/>
      <c r="F80" s="43">
        <f t="shared" si="57"/>
        <v>0</v>
      </c>
      <c r="G80" s="60">
        <f>+G78-G76</f>
        <v>0</v>
      </c>
      <c r="H80" s="42" t="s">
        <v>41</v>
      </c>
      <c r="I80" s="13"/>
      <c r="J80" s="13"/>
      <c r="K80" s="13"/>
      <c r="L80" s="43">
        <f>SUM(I80:K80)</f>
        <v>0</v>
      </c>
    </row>
    <row r="81" spans="1:12" x14ac:dyDescent="0.25">
      <c r="A81" s="42" t="s">
        <v>42</v>
      </c>
      <c r="B81" s="59"/>
      <c r="C81" s="59"/>
      <c r="D81" s="59"/>
      <c r="E81" s="13"/>
      <c r="F81" s="43">
        <f t="shared" si="57"/>
        <v>0</v>
      </c>
      <c r="G81" s="58" t="s">
        <v>64</v>
      </c>
      <c r="H81" s="42" t="s">
        <v>42</v>
      </c>
      <c r="I81" s="13"/>
      <c r="J81" s="13"/>
      <c r="K81" s="13"/>
      <c r="L81" s="43">
        <f>SUM(I81:K81)</f>
        <v>0</v>
      </c>
    </row>
    <row r="82" spans="1:12" x14ac:dyDescent="0.25">
      <c r="A82" s="42" t="s">
        <v>44</v>
      </c>
      <c r="B82" s="13">
        <v>0</v>
      </c>
      <c r="C82" s="13"/>
      <c r="D82" s="13"/>
      <c r="E82" s="13"/>
      <c r="F82" s="43">
        <f t="shared" si="57"/>
        <v>0</v>
      </c>
      <c r="G82" s="61">
        <v>1.4999999999999999E-2</v>
      </c>
      <c r="H82" s="42" t="s">
        <v>44</v>
      </c>
      <c r="I82" s="13"/>
      <c r="J82" s="13"/>
      <c r="K82" s="13"/>
      <c r="L82" s="43">
        <f>SUM(I82:K82)</f>
        <v>0</v>
      </c>
    </row>
    <row r="83" spans="1:12" ht="15.75" thickBot="1" x14ac:dyDescent="0.3">
      <c r="A83" s="42" t="s">
        <v>49</v>
      </c>
      <c r="B83" s="62"/>
      <c r="C83" s="62"/>
      <c r="D83" s="62"/>
      <c r="E83" s="62"/>
      <c r="F83" s="13">
        <f t="shared" si="57"/>
        <v>0</v>
      </c>
      <c r="G83" s="63" t="s">
        <v>65</v>
      </c>
      <c r="H83" s="42" t="s">
        <v>49</v>
      </c>
      <c r="I83" s="13"/>
      <c r="J83" s="13"/>
      <c r="K83" s="13"/>
      <c r="L83" s="43">
        <f>SUM(I83:K83)</f>
        <v>0</v>
      </c>
    </row>
    <row r="84" spans="1:12" ht="16.5" thickTop="1" thickBot="1" x14ac:dyDescent="0.3">
      <c r="A84" s="35" t="s">
        <v>6</v>
      </c>
      <c r="B84" s="57">
        <f>SUM(B80:B83)</f>
        <v>0</v>
      </c>
      <c r="C84" s="57">
        <f t="shared" ref="C84:E84" si="61">SUM(C80:C83)</f>
        <v>0</v>
      </c>
      <c r="D84" s="57">
        <f t="shared" si="61"/>
        <v>0</v>
      </c>
      <c r="E84" s="57">
        <f t="shared" si="61"/>
        <v>0</v>
      </c>
      <c r="F84" s="33">
        <f t="shared" si="57"/>
        <v>0</v>
      </c>
      <c r="G84" s="63">
        <f>ROUNDUP(G80/30,0)</f>
        <v>0</v>
      </c>
      <c r="H84" s="35" t="s">
        <v>6</v>
      </c>
      <c r="I84" s="33">
        <f>SUM(I80:I83)</f>
        <v>0</v>
      </c>
      <c r="J84" s="33">
        <f t="shared" ref="J84:L84" si="62">SUM(J80:J83)</f>
        <v>0</v>
      </c>
      <c r="K84" s="33">
        <f t="shared" si="62"/>
        <v>0</v>
      </c>
      <c r="L84" s="33">
        <f t="shared" si="62"/>
        <v>0</v>
      </c>
    </row>
    <row r="85" spans="1:12" ht="16.5" thickTop="1" thickBot="1" x14ac:dyDescent="0.3">
      <c r="A85" s="80" t="s">
        <v>66</v>
      </c>
      <c r="B85" s="80"/>
      <c r="C85" s="80"/>
      <c r="D85" s="80"/>
      <c r="E85" s="80"/>
      <c r="F85" s="80"/>
      <c r="G85" s="64" t="s">
        <v>67</v>
      </c>
      <c r="H85" s="81" t="s">
        <v>68</v>
      </c>
      <c r="I85" s="81"/>
      <c r="J85" s="81"/>
      <c r="K85" s="81"/>
      <c r="L85" s="81"/>
    </row>
    <row r="86" spans="1:12" ht="15.75" thickTop="1" x14ac:dyDescent="0.25">
      <c r="A86" s="42" t="s">
        <v>41</v>
      </c>
      <c r="B86" s="43">
        <f>+B74+B80-I80</f>
        <v>0</v>
      </c>
      <c r="C86" s="43">
        <f t="shared" ref="C86:D89" si="63">+C74+C80-J80</f>
        <v>0</v>
      </c>
      <c r="D86" s="43">
        <f t="shared" si="63"/>
        <v>0</v>
      </c>
      <c r="E86" s="43"/>
      <c r="F86" s="43">
        <f t="shared" si="57"/>
        <v>0</v>
      </c>
      <c r="G86" s="58" t="s">
        <v>62</v>
      </c>
      <c r="H86" s="42" t="s">
        <v>41</v>
      </c>
      <c r="I86" s="43">
        <f>+I74-I80</f>
        <v>78797</v>
      </c>
      <c r="J86" s="43">
        <f>+J74-J80</f>
        <v>2187573</v>
      </c>
      <c r="K86" s="43">
        <f>+K74-K80</f>
        <v>2187573</v>
      </c>
      <c r="L86" s="43">
        <f>SUM(I86:K86)</f>
        <v>4453943</v>
      </c>
    </row>
    <row r="87" spans="1:12" x14ac:dyDescent="0.25">
      <c r="A87" s="42" t="s">
        <v>42</v>
      </c>
      <c r="B87" s="43">
        <f>+B75+B81-I81</f>
        <v>0</v>
      </c>
      <c r="C87" s="43">
        <f t="shared" si="63"/>
        <v>0</v>
      </c>
      <c r="D87" s="43">
        <f t="shared" si="63"/>
        <v>0</v>
      </c>
      <c r="E87" s="43"/>
      <c r="F87" s="43">
        <f t="shared" si="57"/>
        <v>0</v>
      </c>
      <c r="G87" s="60">
        <f>+G78-G76</f>
        <v>0</v>
      </c>
      <c r="H87" s="42" t="s">
        <v>42</v>
      </c>
      <c r="I87" s="43">
        <f t="shared" ref="I87:K89" si="64">+I75-I81</f>
        <v>0</v>
      </c>
      <c r="J87" s="43">
        <f t="shared" si="64"/>
        <v>-1429</v>
      </c>
      <c r="K87" s="43">
        <f t="shared" si="64"/>
        <v>-1429</v>
      </c>
      <c r="L87" s="43">
        <f>SUM(I87:K87)</f>
        <v>-2858</v>
      </c>
    </row>
    <row r="88" spans="1:12" x14ac:dyDescent="0.25">
      <c r="A88" s="42" t="s">
        <v>44</v>
      </c>
      <c r="B88" s="43">
        <f>+B76+B82-I82</f>
        <v>0</v>
      </c>
      <c r="C88" s="43">
        <f t="shared" si="63"/>
        <v>0</v>
      </c>
      <c r="D88" s="43">
        <f t="shared" si="63"/>
        <v>0</v>
      </c>
      <c r="E88" s="43"/>
      <c r="F88" s="43">
        <f t="shared" si="57"/>
        <v>0</v>
      </c>
      <c r="G88" s="60">
        <v>25</v>
      </c>
      <c r="H88" s="42" t="s">
        <v>44</v>
      </c>
      <c r="I88" s="43">
        <f t="shared" si="64"/>
        <v>0</v>
      </c>
      <c r="J88" s="43">
        <f t="shared" si="64"/>
        <v>0</v>
      </c>
      <c r="K88" s="43">
        <f t="shared" si="64"/>
        <v>0</v>
      </c>
      <c r="L88" s="43">
        <f>SUM(I88:K88)</f>
        <v>0</v>
      </c>
    </row>
    <row r="89" spans="1:12" ht="15.75" thickBot="1" x14ac:dyDescent="0.3">
      <c r="A89" s="42" t="s">
        <v>49</v>
      </c>
      <c r="B89" s="43">
        <f>+B77+B83-I83</f>
        <v>0</v>
      </c>
      <c r="C89" s="43">
        <f t="shared" si="63"/>
        <v>0</v>
      </c>
      <c r="D89" s="43">
        <f t="shared" si="63"/>
        <v>0</v>
      </c>
      <c r="E89" s="43"/>
      <c r="F89" s="13">
        <f t="shared" si="57"/>
        <v>0</v>
      </c>
      <c r="G89" s="65">
        <f>+G87*G88</f>
        <v>0</v>
      </c>
      <c r="H89" s="42" t="s">
        <v>49</v>
      </c>
      <c r="I89" s="43">
        <f t="shared" si="64"/>
        <v>0</v>
      </c>
      <c r="J89" s="43">
        <f t="shared" si="64"/>
        <v>0</v>
      </c>
      <c r="K89" s="43">
        <f t="shared" si="64"/>
        <v>0</v>
      </c>
      <c r="L89" s="43">
        <f>SUM(I89:K89)</f>
        <v>0</v>
      </c>
    </row>
    <row r="90" spans="1:12" ht="16.5" thickTop="1" thickBot="1" x14ac:dyDescent="0.3">
      <c r="A90" s="35" t="s">
        <v>6</v>
      </c>
      <c r="B90" s="57">
        <f>SUM(B86:B89)</f>
        <v>0</v>
      </c>
      <c r="C90" s="57">
        <f t="shared" ref="C90:F90" si="65">SUM(C86:C89)</f>
        <v>0</v>
      </c>
      <c r="D90" s="57">
        <f t="shared" si="65"/>
        <v>0</v>
      </c>
      <c r="E90" s="57">
        <f t="shared" si="65"/>
        <v>0</v>
      </c>
      <c r="F90" s="57">
        <f t="shared" si="65"/>
        <v>0</v>
      </c>
      <c r="G90" s="66"/>
      <c r="H90" s="35" t="s">
        <v>6</v>
      </c>
      <c r="I90" s="46">
        <f>SUM(I86:I89)</f>
        <v>78797</v>
      </c>
      <c r="J90" s="46">
        <f t="shared" ref="J90:L90" si="66">SUM(J86:J89)</f>
        <v>2186144</v>
      </c>
      <c r="K90" s="46">
        <f t="shared" si="66"/>
        <v>2186144</v>
      </c>
      <c r="L90" s="46">
        <f t="shared" si="66"/>
        <v>4451085</v>
      </c>
    </row>
    <row r="91" spans="1:12" ht="15.75" thickTop="1" x14ac:dyDescent="0.25"/>
    <row r="93" spans="1:12" x14ac:dyDescent="0.25">
      <c r="F93" s="24" t="s">
        <v>75</v>
      </c>
    </row>
    <row r="98" spans="6:6" x14ac:dyDescent="0.25">
      <c r="F98" s="24"/>
    </row>
  </sheetData>
  <mergeCells count="37">
    <mergeCell ref="A1:L1"/>
    <mergeCell ref="B3:E3"/>
    <mergeCell ref="F3:F4"/>
    <mergeCell ref="G3:J3"/>
    <mergeCell ref="K3:K4"/>
    <mergeCell ref="L3:L4"/>
    <mergeCell ref="H60:L60"/>
    <mergeCell ref="B21:E21"/>
    <mergeCell ref="F21:F22"/>
    <mergeCell ref="G21:J21"/>
    <mergeCell ref="K21:K22"/>
    <mergeCell ref="L21:L22"/>
    <mergeCell ref="B39:E39"/>
    <mergeCell ref="F39:F40"/>
    <mergeCell ref="G39:J39"/>
    <mergeCell ref="K39:K40"/>
    <mergeCell ref="L39:L40"/>
    <mergeCell ref="B51:E51"/>
    <mergeCell ref="F51:F52"/>
    <mergeCell ref="G51:J51"/>
    <mergeCell ref="K51:K52"/>
    <mergeCell ref="L51:L52"/>
    <mergeCell ref="A85:F85"/>
    <mergeCell ref="H85:L85"/>
    <mergeCell ref="M61:M62"/>
    <mergeCell ref="N61:N62"/>
    <mergeCell ref="A64:G64"/>
    <mergeCell ref="A65:A66"/>
    <mergeCell ref="B65:B66"/>
    <mergeCell ref="C65:E65"/>
    <mergeCell ref="F65:F66"/>
    <mergeCell ref="G65:G66"/>
    <mergeCell ref="H67:L67"/>
    <mergeCell ref="A72:F72"/>
    <mergeCell ref="H73:L73"/>
    <mergeCell ref="A79:F79"/>
    <mergeCell ref="H79:L79"/>
  </mergeCells>
  <conditionalFormatting sqref="A90:B90 A89">
    <cfRule type="cellIs" dxfId="4" priority="1" operator="equal">
      <formula>"SUCCESS"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opLeftCell="F68" workbookViewId="0">
      <selection activeCell="L68" sqref="L1:L1048576"/>
    </sheetView>
  </sheetViews>
  <sheetFormatPr defaultRowHeight="15" x14ac:dyDescent="0.25"/>
  <cols>
    <col min="1" max="1" width="29.85546875" customWidth="1"/>
    <col min="2" max="2" width="14.85546875" customWidth="1"/>
    <col min="3" max="3" width="12.140625" customWidth="1"/>
    <col min="4" max="4" width="13.140625" customWidth="1"/>
    <col min="5" max="5" width="14" customWidth="1"/>
    <col min="6" max="6" width="14.28515625" customWidth="1"/>
    <col min="7" max="7" width="12.42578125" customWidth="1"/>
    <col min="8" max="8" width="12" customWidth="1"/>
    <col min="9" max="9" width="13.85546875" customWidth="1"/>
    <col min="10" max="11" width="14.28515625" customWidth="1"/>
    <col min="12" max="12" width="14.28515625" bestFit="1" customWidth="1"/>
    <col min="14" max="14" width="10.7109375" bestFit="1" customWidth="1"/>
  </cols>
  <sheetData>
    <row r="1" spans="1:12" ht="35.25" thickTop="1" thickBot="1" x14ac:dyDescent="0.3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9"/>
    </row>
    <row r="2" spans="1:12" s="7" customFormat="1" ht="16.5" thickTop="1" thickBot="1" x14ac:dyDescent="0.3">
      <c r="A2" s="1" t="s">
        <v>1</v>
      </c>
      <c r="B2" s="1"/>
      <c r="C2" s="1"/>
      <c r="D2" s="2" t="s">
        <v>70</v>
      </c>
      <c r="E2" s="1"/>
      <c r="F2" s="3"/>
      <c r="G2" s="3"/>
      <c r="H2" s="4" t="s">
        <v>2</v>
      </c>
      <c r="I2" s="5" t="s">
        <v>69</v>
      </c>
      <c r="J2" s="6" t="s">
        <v>3</v>
      </c>
      <c r="K2" s="5">
        <v>2018</v>
      </c>
      <c r="L2" s="3"/>
    </row>
    <row r="3" spans="1:12" ht="16.5" thickTop="1" thickBot="1" x14ac:dyDescent="0.3">
      <c r="A3" s="8" t="s">
        <v>4</v>
      </c>
      <c r="B3" s="94" t="s">
        <v>5</v>
      </c>
      <c r="C3" s="94"/>
      <c r="D3" s="94"/>
      <c r="E3" s="94"/>
      <c r="F3" s="95" t="s">
        <v>6</v>
      </c>
      <c r="G3" s="94" t="s">
        <v>7</v>
      </c>
      <c r="H3" s="94"/>
      <c r="I3" s="94"/>
      <c r="J3" s="94"/>
      <c r="K3" s="95" t="s">
        <v>6</v>
      </c>
      <c r="L3" s="95" t="s">
        <v>6</v>
      </c>
    </row>
    <row r="4" spans="1:12" ht="16.5" thickTop="1" thickBot="1" x14ac:dyDescent="0.3">
      <c r="A4" s="9" t="s">
        <v>8</v>
      </c>
      <c r="B4" s="9">
        <v>5</v>
      </c>
      <c r="C4" s="9">
        <v>12</v>
      </c>
      <c r="D4" s="9">
        <v>18</v>
      </c>
      <c r="E4" s="10">
        <v>28</v>
      </c>
      <c r="F4" s="96"/>
      <c r="G4" s="9">
        <v>5</v>
      </c>
      <c r="H4" s="9">
        <v>12</v>
      </c>
      <c r="I4" s="9">
        <v>18</v>
      </c>
      <c r="J4" s="10">
        <v>28</v>
      </c>
      <c r="K4" s="96"/>
      <c r="L4" s="96"/>
    </row>
    <row r="5" spans="1:12" ht="15.75" thickTop="1" x14ac:dyDescent="0.25">
      <c r="A5" s="11" t="s">
        <v>9</v>
      </c>
      <c r="B5" s="70">
        <v>0</v>
      </c>
      <c r="C5" s="13">
        <v>0</v>
      </c>
      <c r="D5" s="13">
        <v>0</v>
      </c>
      <c r="E5" s="13">
        <v>0</v>
      </c>
      <c r="F5" s="28">
        <f>SUM(B5:E5)</f>
        <v>0</v>
      </c>
      <c r="G5" s="70">
        <v>0</v>
      </c>
      <c r="H5" s="13"/>
      <c r="I5" s="13"/>
      <c r="J5" s="13">
        <v>0</v>
      </c>
      <c r="K5" s="14">
        <f>SUM(G5:J5)</f>
        <v>0</v>
      </c>
      <c r="L5" s="14" t="e">
        <f>+K5+F5+#REF!</f>
        <v>#REF!</v>
      </c>
    </row>
    <row r="6" spans="1:12" x14ac:dyDescent="0.25">
      <c r="A6" s="11" t="s">
        <v>10</v>
      </c>
      <c r="B6" s="12"/>
      <c r="C6" s="12"/>
      <c r="D6" s="12"/>
      <c r="E6" s="12"/>
      <c r="F6" s="28"/>
      <c r="G6" s="12"/>
      <c r="H6" s="12"/>
      <c r="I6" s="12"/>
      <c r="J6" s="12"/>
      <c r="K6" s="14">
        <f t="shared" ref="K6:K10" si="0">SUM(G6:J6)</f>
        <v>0</v>
      </c>
      <c r="L6" s="14" t="e">
        <f>+K6+F6+#REF!</f>
        <v>#REF!</v>
      </c>
    </row>
    <row r="7" spans="1:12" x14ac:dyDescent="0.25">
      <c r="A7" s="11" t="s">
        <v>11</v>
      </c>
      <c r="B7" s="12"/>
      <c r="C7" s="12"/>
      <c r="D7" s="12"/>
      <c r="E7" s="12"/>
      <c r="F7" s="28"/>
      <c r="G7" s="12"/>
      <c r="H7" s="12"/>
      <c r="I7" s="12"/>
      <c r="J7" s="12"/>
      <c r="K7" s="14">
        <f t="shared" si="0"/>
        <v>0</v>
      </c>
      <c r="L7" s="14" t="e">
        <f>+K7+F7+#REF!</f>
        <v>#REF!</v>
      </c>
    </row>
    <row r="8" spans="1:12" ht="15.75" thickBot="1" x14ac:dyDescent="0.3">
      <c r="A8" s="11" t="s">
        <v>12</v>
      </c>
      <c r="B8" s="12"/>
      <c r="C8" s="12"/>
      <c r="D8" s="12"/>
      <c r="E8" s="12"/>
      <c r="F8" s="28"/>
      <c r="G8" s="12"/>
      <c r="H8" s="12"/>
      <c r="I8" s="12"/>
      <c r="J8" s="12"/>
      <c r="K8" s="14">
        <f t="shared" si="0"/>
        <v>0</v>
      </c>
      <c r="L8" s="14" t="e">
        <f>+K8+F8+#REF!</f>
        <v>#REF!</v>
      </c>
    </row>
    <row r="9" spans="1:12" ht="17.25" thickTop="1" thickBot="1" x14ac:dyDescent="0.3">
      <c r="A9" s="15" t="s">
        <v>13</v>
      </c>
      <c r="B9" s="16">
        <f>SUM(B5:B8)</f>
        <v>0</v>
      </c>
      <c r="C9" s="17">
        <f t="shared" ref="C9:L9" si="1">SUM(C5:C8)</f>
        <v>0</v>
      </c>
      <c r="D9" s="17">
        <f t="shared" si="1"/>
        <v>0</v>
      </c>
      <c r="E9" s="17">
        <f t="shared" si="1"/>
        <v>0</v>
      </c>
      <c r="F9" s="17">
        <f t="shared" si="1"/>
        <v>0</v>
      </c>
      <c r="G9" s="17">
        <f t="shared" si="1"/>
        <v>0</v>
      </c>
      <c r="H9" s="17">
        <f t="shared" si="1"/>
        <v>0</v>
      </c>
      <c r="I9" s="17">
        <f t="shared" si="1"/>
        <v>0</v>
      </c>
      <c r="J9" s="17">
        <f t="shared" si="1"/>
        <v>0</v>
      </c>
      <c r="K9" s="17">
        <f t="shared" si="1"/>
        <v>0</v>
      </c>
      <c r="L9" s="17" t="e">
        <f t="shared" si="1"/>
        <v>#REF!</v>
      </c>
    </row>
    <row r="10" spans="1:12" ht="17.25" thickTop="1" thickBot="1" x14ac:dyDescent="0.3">
      <c r="A10" s="18" t="s">
        <v>14</v>
      </c>
      <c r="B10" s="14">
        <f>+B9/100*B4</f>
        <v>0</v>
      </c>
      <c r="C10" s="14">
        <f t="shared" ref="C10:J10" si="2">+C9/100*C4</f>
        <v>0</v>
      </c>
      <c r="D10" s="14">
        <f t="shared" si="2"/>
        <v>0</v>
      </c>
      <c r="E10" s="14">
        <f t="shared" si="2"/>
        <v>0</v>
      </c>
      <c r="F10" s="19">
        <f>SUM(B10:E10)</f>
        <v>0</v>
      </c>
      <c r="G10" s="14">
        <f t="shared" si="2"/>
        <v>0</v>
      </c>
      <c r="H10" s="14">
        <f t="shared" si="2"/>
        <v>0</v>
      </c>
      <c r="I10" s="14">
        <f t="shared" si="2"/>
        <v>0</v>
      </c>
      <c r="J10" s="14">
        <f t="shared" si="2"/>
        <v>0</v>
      </c>
      <c r="K10" s="14">
        <f t="shared" si="0"/>
        <v>0</v>
      </c>
      <c r="L10" s="14">
        <f>+K10+F10</f>
        <v>0</v>
      </c>
    </row>
    <row r="11" spans="1:12" ht="16.5" thickTop="1" thickBot="1" x14ac:dyDescent="0.3">
      <c r="A11" s="15" t="s">
        <v>15</v>
      </c>
      <c r="B11" s="20">
        <f>+B10+B9</f>
        <v>0</v>
      </c>
      <c r="C11" s="20">
        <f t="shared" ref="C11:L11" si="3">+C10+C9</f>
        <v>0</v>
      </c>
      <c r="D11" s="20">
        <f t="shared" si="3"/>
        <v>0</v>
      </c>
      <c r="E11" s="20">
        <f t="shared" si="3"/>
        <v>0</v>
      </c>
      <c r="F11" s="20">
        <f t="shared" si="3"/>
        <v>0</v>
      </c>
      <c r="G11" s="20">
        <f t="shared" si="3"/>
        <v>0</v>
      </c>
      <c r="H11" s="20">
        <f t="shared" si="3"/>
        <v>0</v>
      </c>
      <c r="I11" s="20">
        <f t="shared" si="3"/>
        <v>0</v>
      </c>
      <c r="J11" s="20">
        <f t="shared" si="3"/>
        <v>0</v>
      </c>
      <c r="K11" s="20">
        <f t="shared" si="3"/>
        <v>0</v>
      </c>
      <c r="L11" s="20" t="e">
        <f t="shared" si="3"/>
        <v>#REF!</v>
      </c>
    </row>
    <row r="12" spans="1:12" ht="16.5" thickTop="1" x14ac:dyDescent="0.25">
      <c r="A12" s="11" t="s">
        <v>16</v>
      </c>
      <c r="B12" s="12">
        <v>0</v>
      </c>
      <c r="C12" s="12">
        <v>0</v>
      </c>
      <c r="D12" s="13">
        <v>0</v>
      </c>
      <c r="E12" s="13"/>
      <c r="F12" s="67">
        <f t="shared" ref="F12:F17" si="4">SUM(B12:E12)</f>
        <v>0</v>
      </c>
      <c r="G12" s="12">
        <v>0</v>
      </c>
      <c r="H12" s="12">
        <v>0</v>
      </c>
      <c r="I12" s="13">
        <v>0</v>
      </c>
      <c r="J12" s="13">
        <v>0</v>
      </c>
      <c r="K12" s="14">
        <f>SUM(G12:J12)</f>
        <v>0</v>
      </c>
      <c r="L12" s="14">
        <f t="shared" ref="L12:L20" si="5">+K12+F12</f>
        <v>0</v>
      </c>
    </row>
    <row r="13" spans="1:12" ht="16.5" thickBot="1" x14ac:dyDescent="0.3">
      <c r="A13" s="18" t="s">
        <v>14</v>
      </c>
      <c r="B13" s="14">
        <f>+B12/100*B4</f>
        <v>0</v>
      </c>
      <c r="C13" s="14">
        <f>+C12/100*C4</f>
        <v>0</v>
      </c>
      <c r="D13" s="14">
        <f>+D12/100*D4</f>
        <v>0</v>
      </c>
      <c r="E13" s="14">
        <f>+E12/100*E4</f>
        <v>0</v>
      </c>
      <c r="F13" s="67">
        <f t="shared" si="4"/>
        <v>0</v>
      </c>
      <c r="G13" s="14">
        <f>+G12/100*G4</f>
        <v>0</v>
      </c>
      <c r="H13" s="14">
        <f>+H12/100*H4</f>
        <v>0</v>
      </c>
      <c r="I13" s="14">
        <f>+I12/100*I4</f>
        <v>0</v>
      </c>
      <c r="J13" s="14">
        <f>+J12/100*J4</f>
        <v>0</v>
      </c>
      <c r="K13" s="14">
        <f>SUM(G13:J13)</f>
        <v>0</v>
      </c>
      <c r="L13" s="14">
        <f t="shared" si="5"/>
        <v>0</v>
      </c>
    </row>
    <row r="14" spans="1:12" ht="17.25" thickTop="1" thickBot="1" x14ac:dyDescent="0.3">
      <c r="A14" s="21" t="s">
        <v>15</v>
      </c>
      <c r="B14" s="17">
        <f>SUM(B12:B13)</f>
        <v>0</v>
      </c>
      <c r="C14" s="17">
        <f t="shared" ref="C14:K14" si="6">SUM(C12:C13)</f>
        <v>0</v>
      </c>
      <c r="D14" s="17">
        <f t="shared" si="6"/>
        <v>0</v>
      </c>
      <c r="E14" s="17">
        <f t="shared" si="6"/>
        <v>0</v>
      </c>
      <c r="F14" s="68">
        <f t="shared" si="4"/>
        <v>0</v>
      </c>
      <c r="G14" s="17">
        <f t="shared" si="6"/>
        <v>0</v>
      </c>
      <c r="H14" s="17">
        <f t="shared" si="6"/>
        <v>0</v>
      </c>
      <c r="I14" s="17">
        <f t="shared" si="6"/>
        <v>0</v>
      </c>
      <c r="J14" s="17">
        <f t="shared" si="6"/>
        <v>0</v>
      </c>
      <c r="K14" s="17">
        <f t="shared" si="6"/>
        <v>0</v>
      </c>
      <c r="L14" s="16">
        <f t="shared" si="5"/>
        <v>0</v>
      </c>
    </row>
    <row r="15" spans="1:12" ht="17.25" thickTop="1" thickBot="1" x14ac:dyDescent="0.3">
      <c r="A15" s="11" t="s">
        <v>17</v>
      </c>
      <c r="B15" s="12">
        <v>0</v>
      </c>
      <c r="C15" s="12">
        <v>0</v>
      </c>
      <c r="D15" s="69">
        <v>0</v>
      </c>
      <c r="E15" s="69">
        <v>0</v>
      </c>
      <c r="F15" s="67">
        <f t="shared" si="4"/>
        <v>0</v>
      </c>
      <c r="G15" s="12">
        <v>0</v>
      </c>
      <c r="H15" s="12">
        <v>0</v>
      </c>
      <c r="I15" s="13">
        <v>0</v>
      </c>
      <c r="J15" s="69">
        <v>23435</v>
      </c>
      <c r="K15" s="14">
        <f>SUM(G15:J15)</f>
        <v>23435</v>
      </c>
      <c r="L15" s="14">
        <f t="shared" si="5"/>
        <v>23435</v>
      </c>
    </row>
    <row r="16" spans="1:12" ht="17.25" thickTop="1" thickBot="1" x14ac:dyDescent="0.3">
      <c r="A16" s="18" t="s">
        <v>14</v>
      </c>
      <c r="B16" s="14">
        <f>+B15/100*B4</f>
        <v>0</v>
      </c>
      <c r="C16" s="14">
        <f t="shared" ref="C16:E16" si="7">+C15/100*C4</f>
        <v>0</v>
      </c>
      <c r="D16" s="14">
        <f t="shared" si="7"/>
        <v>0</v>
      </c>
      <c r="E16" s="75">
        <f t="shared" si="7"/>
        <v>0</v>
      </c>
      <c r="F16" s="67">
        <f t="shared" si="4"/>
        <v>0</v>
      </c>
      <c r="G16" s="14">
        <f>+G15/100*G4</f>
        <v>0</v>
      </c>
      <c r="H16" s="14">
        <f>+H15/100*H4</f>
        <v>0</v>
      </c>
      <c r="I16" s="14">
        <f>+I15/100*I4</f>
        <v>0</v>
      </c>
      <c r="J16" s="14">
        <f>+J15/100*J4</f>
        <v>6561.8</v>
      </c>
      <c r="K16" s="14">
        <f>SUM(G16:J16)</f>
        <v>6561.8</v>
      </c>
      <c r="L16" s="14">
        <f t="shared" si="5"/>
        <v>6561.8</v>
      </c>
    </row>
    <row r="17" spans="1:14" ht="17.25" thickTop="1" thickBot="1" x14ac:dyDescent="0.3">
      <c r="A17" s="21" t="s">
        <v>15</v>
      </c>
      <c r="B17" s="17">
        <f>SUM(B15:B16)</f>
        <v>0</v>
      </c>
      <c r="C17" s="17">
        <f t="shared" ref="C17:K17" si="8">SUM(C15:C16)</f>
        <v>0</v>
      </c>
      <c r="D17" s="17">
        <f t="shared" si="8"/>
        <v>0</v>
      </c>
      <c r="E17" s="17">
        <f t="shared" si="8"/>
        <v>0</v>
      </c>
      <c r="F17" s="68">
        <f t="shared" si="4"/>
        <v>0</v>
      </c>
      <c r="G17" s="17">
        <f t="shared" si="8"/>
        <v>0</v>
      </c>
      <c r="H17" s="17">
        <f t="shared" si="8"/>
        <v>0</v>
      </c>
      <c r="I17" s="17">
        <f t="shared" si="8"/>
        <v>0</v>
      </c>
      <c r="J17" s="17">
        <f t="shared" si="8"/>
        <v>29996.799999999999</v>
      </c>
      <c r="K17" s="17">
        <f t="shared" si="8"/>
        <v>29996.799999999999</v>
      </c>
      <c r="L17" s="16">
        <f t="shared" si="5"/>
        <v>29996.799999999999</v>
      </c>
    </row>
    <row r="18" spans="1:14" ht="16.5" thickTop="1" thickBot="1" x14ac:dyDescent="0.3">
      <c r="A18" s="15" t="s">
        <v>13</v>
      </c>
      <c r="B18" s="20">
        <f>+B9+B12-B15</f>
        <v>0</v>
      </c>
      <c r="C18" s="20">
        <f t="shared" ref="C18:J19" si="9">+C9+C12-C15</f>
        <v>0</v>
      </c>
      <c r="D18" s="20">
        <f t="shared" si="9"/>
        <v>0</v>
      </c>
      <c r="E18" s="20">
        <f t="shared" si="9"/>
        <v>0</v>
      </c>
      <c r="F18" s="20">
        <f>SUM(B18:E18)</f>
        <v>0</v>
      </c>
      <c r="G18" s="20">
        <f t="shared" si="9"/>
        <v>0</v>
      </c>
      <c r="H18" s="20">
        <f t="shared" si="9"/>
        <v>0</v>
      </c>
      <c r="I18" s="20">
        <f t="shared" si="9"/>
        <v>0</v>
      </c>
      <c r="J18" s="20">
        <f t="shared" si="9"/>
        <v>-23435</v>
      </c>
      <c r="K18" s="20">
        <f>SUM(G18:J18)</f>
        <v>-23435</v>
      </c>
      <c r="L18" s="20">
        <f t="shared" si="5"/>
        <v>-23435</v>
      </c>
    </row>
    <row r="19" spans="1:14" ht="16.5" thickTop="1" thickBot="1" x14ac:dyDescent="0.3">
      <c r="A19" s="15" t="s">
        <v>18</v>
      </c>
      <c r="B19" s="20">
        <f>+B10+B13-B16</f>
        <v>0</v>
      </c>
      <c r="C19" s="20">
        <f t="shared" si="9"/>
        <v>0</v>
      </c>
      <c r="D19" s="20">
        <f t="shared" si="9"/>
        <v>0</v>
      </c>
      <c r="E19" s="20">
        <f t="shared" si="9"/>
        <v>0</v>
      </c>
      <c r="F19" s="20">
        <f t="shared" ref="F19:F20" si="10">SUM(B19:E19)</f>
        <v>0</v>
      </c>
      <c r="G19" s="20">
        <f t="shared" si="9"/>
        <v>0</v>
      </c>
      <c r="H19" s="20">
        <f t="shared" si="9"/>
        <v>0</v>
      </c>
      <c r="I19" s="20">
        <f t="shared" si="9"/>
        <v>0</v>
      </c>
      <c r="J19" s="20">
        <f t="shared" si="9"/>
        <v>-6561.8</v>
      </c>
      <c r="K19" s="20">
        <f t="shared" ref="K19:K20" si="11">SUM(G19:J19)</f>
        <v>-6561.8</v>
      </c>
      <c r="L19" s="20">
        <f t="shared" si="5"/>
        <v>-6561.8</v>
      </c>
    </row>
    <row r="20" spans="1:14" ht="16.5" thickTop="1" thickBot="1" x14ac:dyDescent="0.3">
      <c r="A20" s="15" t="s">
        <v>6</v>
      </c>
      <c r="B20" s="20">
        <f>+B19+B18</f>
        <v>0</v>
      </c>
      <c r="C20" s="20">
        <f t="shared" ref="C20:J20" si="12">+C19+C18</f>
        <v>0</v>
      </c>
      <c r="D20" s="20">
        <f t="shared" si="12"/>
        <v>0</v>
      </c>
      <c r="E20" s="20">
        <f t="shared" si="12"/>
        <v>0</v>
      </c>
      <c r="F20" s="20">
        <f t="shared" si="10"/>
        <v>0</v>
      </c>
      <c r="G20" s="20">
        <f t="shared" si="12"/>
        <v>0</v>
      </c>
      <c r="H20" s="20">
        <f t="shared" si="12"/>
        <v>0</v>
      </c>
      <c r="I20" s="20">
        <f t="shared" si="12"/>
        <v>0</v>
      </c>
      <c r="J20" s="20">
        <f t="shared" si="12"/>
        <v>-29996.799999999999</v>
      </c>
      <c r="K20" s="20">
        <f t="shared" si="11"/>
        <v>-29996.799999999999</v>
      </c>
      <c r="L20" s="20">
        <f t="shared" si="5"/>
        <v>-29996.799999999999</v>
      </c>
    </row>
    <row r="21" spans="1:14" ht="16.5" customHeight="1" thickTop="1" thickBot="1" x14ac:dyDescent="0.3">
      <c r="A21" s="8" t="s">
        <v>4</v>
      </c>
      <c r="B21" s="94" t="s">
        <v>5</v>
      </c>
      <c r="C21" s="94"/>
      <c r="D21" s="94"/>
      <c r="E21" s="94"/>
      <c r="F21" s="95" t="s">
        <v>6</v>
      </c>
      <c r="G21" s="94" t="s">
        <v>7</v>
      </c>
      <c r="H21" s="94"/>
      <c r="I21" s="94"/>
      <c r="J21" s="94"/>
      <c r="K21" s="95" t="s">
        <v>6</v>
      </c>
      <c r="L21" s="95" t="s">
        <v>6</v>
      </c>
    </row>
    <row r="22" spans="1:14" ht="16.5" thickTop="1" thickBot="1" x14ac:dyDescent="0.3">
      <c r="A22" s="9" t="s">
        <v>8</v>
      </c>
      <c r="B22" s="9">
        <v>5</v>
      </c>
      <c r="C22" s="9">
        <v>12</v>
      </c>
      <c r="D22" s="9">
        <v>18</v>
      </c>
      <c r="E22" s="10">
        <v>28</v>
      </c>
      <c r="F22" s="96"/>
      <c r="G22" s="9">
        <v>5</v>
      </c>
      <c r="H22" s="9">
        <v>12</v>
      </c>
      <c r="I22" s="9">
        <v>18</v>
      </c>
      <c r="J22" s="10">
        <v>28</v>
      </c>
      <c r="K22" s="96"/>
      <c r="L22" s="96"/>
    </row>
    <row r="23" spans="1:14" ht="15.75" thickTop="1" x14ac:dyDescent="0.25">
      <c r="A23" s="11" t="s">
        <v>19</v>
      </c>
      <c r="B23" s="70"/>
      <c r="C23" s="13"/>
      <c r="D23" s="13"/>
      <c r="E23" s="13">
        <v>0</v>
      </c>
      <c r="F23" s="14">
        <f>SUM(B23:E23)</f>
        <v>0</v>
      </c>
      <c r="G23" s="70"/>
      <c r="H23" s="13"/>
      <c r="I23" s="13"/>
      <c r="J23" s="13"/>
      <c r="K23" s="14">
        <f>SUM(G23:J23)</f>
        <v>0</v>
      </c>
      <c r="L23" s="14" t="e">
        <f>+K23+F23+#REF!</f>
        <v>#REF!</v>
      </c>
    </row>
    <row r="24" spans="1:14" x14ac:dyDescent="0.25">
      <c r="A24" s="11" t="s">
        <v>10</v>
      </c>
      <c r="B24" s="12"/>
      <c r="C24" s="13"/>
      <c r="D24" s="12"/>
      <c r="E24" s="12"/>
      <c r="F24" s="14">
        <f t="shared" ref="F24:F28" si="13">SUM(B24:E24)</f>
        <v>0</v>
      </c>
      <c r="G24" s="12"/>
      <c r="H24" s="13"/>
      <c r="I24" s="12"/>
      <c r="J24" s="12"/>
      <c r="K24" s="14">
        <f t="shared" ref="K24:K28" si="14">SUM(G24:J24)</f>
        <v>0</v>
      </c>
      <c r="L24" s="14" t="e">
        <f>+K24+F24+#REF!</f>
        <v>#REF!</v>
      </c>
    </row>
    <row r="25" spans="1:14" x14ac:dyDescent="0.25">
      <c r="A25" s="11" t="s">
        <v>20</v>
      </c>
      <c r="B25" s="12"/>
      <c r="C25" s="12"/>
      <c r="D25" s="13"/>
      <c r="E25" s="12"/>
      <c r="F25" s="14">
        <f t="shared" si="13"/>
        <v>0</v>
      </c>
      <c r="G25" s="12"/>
      <c r="H25" s="12"/>
      <c r="I25" s="12"/>
      <c r="J25" s="12"/>
      <c r="K25" s="14">
        <f t="shared" si="14"/>
        <v>0</v>
      </c>
      <c r="L25" s="14" t="e">
        <f>+K25+F25+#REF!</f>
        <v>#REF!</v>
      </c>
    </row>
    <row r="26" spans="1:14" x14ac:dyDescent="0.25">
      <c r="A26" s="11" t="s">
        <v>21</v>
      </c>
      <c r="B26" s="12"/>
      <c r="C26" s="12"/>
      <c r="D26" s="12"/>
      <c r="E26" s="12"/>
      <c r="F26" s="14">
        <f t="shared" si="13"/>
        <v>0</v>
      </c>
      <c r="G26" s="12"/>
      <c r="H26" s="12"/>
      <c r="I26" s="12"/>
      <c r="J26" s="12"/>
      <c r="K26" s="14">
        <f t="shared" si="14"/>
        <v>0</v>
      </c>
      <c r="L26" s="14" t="e">
        <f>+K26+F26+#REF!</f>
        <v>#REF!</v>
      </c>
    </row>
    <row r="27" spans="1:14" x14ac:dyDescent="0.25">
      <c r="A27" s="11" t="s">
        <v>11</v>
      </c>
      <c r="B27" s="12"/>
      <c r="C27" s="12"/>
      <c r="D27" s="12"/>
      <c r="E27" s="12"/>
      <c r="F27" s="14">
        <f t="shared" si="13"/>
        <v>0</v>
      </c>
      <c r="G27" s="12"/>
      <c r="H27" s="12"/>
      <c r="I27" s="12"/>
      <c r="J27" s="12"/>
      <c r="K27" s="14">
        <f t="shared" si="14"/>
        <v>0</v>
      </c>
      <c r="L27" s="14" t="e">
        <f>+K27+F27+#REF!</f>
        <v>#REF!</v>
      </c>
      <c r="M27" s="25" t="s">
        <v>74</v>
      </c>
    </row>
    <row r="28" spans="1:14" ht="15.75" thickBot="1" x14ac:dyDescent="0.3">
      <c r="A28" s="11" t="s">
        <v>12</v>
      </c>
      <c r="B28" s="12"/>
      <c r="C28" s="12"/>
      <c r="D28" s="12"/>
      <c r="E28" s="12"/>
      <c r="F28" s="14">
        <f t="shared" si="13"/>
        <v>0</v>
      </c>
      <c r="G28" s="12"/>
      <c r="H28" s="12"/>
      <c r="I28" s="12"/>
      <c r="J28" s="12"/>
      <c r="K28" s="14">
        <f t="shared" si="14"/>
        <v>0</v>
      </c>
      <c r="L28" s="14" t="e">
        <f>+K28+F28+#REF!</f>
        <v>#REF!</v>
      </c>
      <c r="M28" s="77"/>
      <c r="N28" s="76"/>
    </row>
    <row r="29" spans="1:14" ht="16.5" thickTop="1" thickBot="1" x14ac:dyDescent="0.3">
      <c r="A29" s="15" t="s">
        <v>22</v>
      </c>
      <c r="B29" s="22">
        <f>SUM(B23:B28)</f>
        <v>0</v>
      </c>
      <c r="C29" s="22">
        <f t="shared" ref="C29:L29" si="15">SUM(C23:C28)</f>
        <v>0</v>
      </c>
      <c r="D29" s="22">
        <f t="shared" si="15"/>
        <v>0</v>
      </c>
      <c r="E29" s="22">
        <f t="shared" si="15"/>
        <v>0</v>
      </c>
      <c r="F29" s="22">
        <f t="shared" si="15"/>
        <v>0</v>
      </c>
      <c r="G29" s="22">
        <f t="shared" si="15"/>
        <v>0</v>
      </c>
      <c r="H29" s="22">
        <f t="shared" si="15"/>
        <v>0</v>
      </c>
      <c r="I29" s="22">
        <f t="shared" si="15"/>
        <v>0</v>
      </c>
      <c r="J29" s="22">
        <f t="shared" si="15"/>
        <v>0</v>
      </c>
      <c r="K29" s="22">
        <f t="shared" si="15"/>
        <v>0</v>
      </c>
      <c r="L29" s="22" t="e">
        <f t="shared" si="15"/>
        <v>#REF!</v>
      </c>
      <c r="M29" s="78"/>
    </row>
    <row r="30" spans="1:14" ht="16.5" thickTop="1" thickBot="1" x14ac:dyDescent="0.3">
      <c r="A30" s="18" t="s">
        <v>14</v>
      </c>
      <c r="B30" s="14">
        <f>+B29/100*B22</f>
        <v>0</v>
      </c>
      <c r="C30" s="14">
        <f t="shared" ref="C30:J30" si="16">+C29/100*C22</f>
        <v>0</v>
      </c>
      <c r="D30" s="14">
        <f t="shared" si="16"/>
        <v>0</v>
      </c>
      <c r="E30" s="14">
        <f t="shared" si="16"/>
        <v>0</v>
      </c>
      <c r="F30" s="14">
        <f>SUM(B30:E30)</f>
        <v>0</v>
      </c>
      <c r="G30" s="14">
        <f t="shared" si="16"/>
        <v>0</v>
      </c>
      <c r="H30" s="14">
        <f t="shared" si="16"/>
        <v>0</v>
      </c>
      <c r="I30" s="14">
        <f t="shared" si="16"/>
        <v>0</v>
      </c>
      <c r="J30" s="14">
        <f t="shared" si="16"/>
        <v>0</v>
      </c>
      <c r="K30" s="14">
        <f>SUM(G30:J30)</f>
        <v>0</v>
      </c>
      <c r="L30" s="14">
        <f>+K30+F30</f>
        <v>0</v>
      </c>
    </row>
    <row r="31" spans="1:14" ht="16.5" thickTop="1" thickBot="1" x14ac:dyDescent="0.3">
      <c r="A31" s="15" t="s">
        <v>23</v>
      </c>
      <c r="B31" s="23">
        <f>+B30+B29</f>
        <v>0</v>
      </c>
      <c r="C31" s="23">
        <f t="shared" ref="C31:K31" si="17">+C30+C29</f>
        <v>0</v>
      </c>
      <c r="D31" s="23">
        <f t="shared" si="17"/>
        <v>0</v>
      </c>
      <c r="E31" s="23">
        <f t="shared" si="17"/>
        <v>0</v>
      </c>
      <c r="F31" s="23">
        <f t="shared" si="17"/>
        <v>0</v>
      </c>
      <c r="G31" s="23">
        <f t="shared" si="17"/>
        <v>0</v>
      </c>
      <c r="H31" s="23">
        <f t="shared" si="17"/>
        <v>0</v>
      </c>
      <c r="I31" s="23">
        <f t="shared" si="17"/>
        <v>0</v>
      </c>
      <c r="J31" s="23">
        <f t="shared" si="17"/>
        <v>0</v>
      </c>
      <c r="K31" s="23">
        <f t="shared" si="17"/>
        <v>0</v>
      </c>
      <c r="L31" s="23" t="e">
        <f>+K31+F31+#REF!</f>
        <v>#REF!</v>
      </c>
      <c r="N31" s="24"/>
    </row>
    <row r="32" spans="1:14" ht="15.75" thickTop="1" x14ac:dyDescent="0.25">
      <c r="A32" s="11" t="s">
        <v>16</v>
      </c>
      <c r="B32" s="12">
        <v>0</v>
      </c>
      <c r="C32" s="12">
        <v>0</v>
      </c>
      <c r="D32" s="13">
        <v>0</v>
      </c>
      <c r="E32" s="12">
        <v>0</v>
      </c>
      <c r="F32" s="12">
        <f>SUM(B32:E32)</f>
        <v>0</v>
      </c>
      <c r="G32" s="12">
        <v>0</v>
      </c>
      <c r="H32" s="12">
        <v>0</v>
      </c>
      <c r="I32" s="13">
        <v>625380</v>
      </c>
      <c r="J32" s="13">
        <v>0</v>
      </c>
      <c r="K32" s="14">
        <f>SUM(G32:J32)</f>
        <v>625380</v>
      </c>
      <c r="L32" s="14">
        <f>+K32+F32</f>
        <v>625380</v>
      </c>
    </row>
    <row r="33" spans="1:14" ht="15.75" thickBot="1" x14ac:dyDescent="0.3">
      <c r="A33" s="18" t="s">
        <v>14</v>
      </c>
      <c r="B33" s="14">
        <f>+B32/100*B22</f>
        <v>0</v>
      </c>
      <c r="C33" s="14">
        <f t="shared" ref="C33:E33" si="18">+C32/100*C22</f>
        <v>0</v>
      </c>
      <c r="D33" s="14">
        <f t="shared" si="18"/>
        <v>0</v>
      </c>
      <c r="E33" s="14">
        <f t="shared" si="18"/>
        <v>0</v>
      </c>
      <c r="F33" s="28">
        <f>SUM(B33:E33)</f>
        <v>0</v>
      </c>
      <c r="G33" s="14">
        <f t="shared" ref="G33:J33" si="19">+G32/100*G22</f>
        <v>0</v>
      </c>
      <c r="H33" s="14">
        <f t="shared" si="19"/>
        <v>0</v>
      </c>
      <c r="I33" s="14">
        <f t="shared" si="19"/>
        <v>112568.40000000001</v>
      </c>
      <c r="J33" s="14">
        <f t="shared" si="19"/>
        <v>0</v>
      </c>
      <c r="K33" s="14">
        <f>SUM(G33:J33)</f>
        <v>112568.40000000001</v>
      </c>
      <c r="L33" s="14">
        <f>+K33+F33</f>
        <v>112568.40000000001</v>
      </c>
      <c r="N33" s="24"/>
    </row>
    <row r="34" spans="1:14" ht="16.5" thickTop="1" thickBot="1" x14ac:dyDescent="0.3">
      <c r="A34" s="15" t="s">
        <v>22</v>
      </c>
      <c r="B34" s="16">
        <f>+B32+B33</f>
        <v>0</v>
      </c>
      <c r="C34" s="16">
        <f t="shared" ref="C34:L34" si="20">+C32+C33</f>
        <v>0</v>
      </c>
      <c r="D34" s="16">
        <f t="shared" si="20"/>
        <v>0</v>
      </c>
      <c r="E34" s="16">
        <f t="shared" si="20"/>
        <v>0</v>
      </c>
      <c r="F34" s="16">
        <f t="shared" si="20"/>
        <v>0</v>
      </c>
      <c r="G34" s="16">
        <f t="shared" si="20"/>
        <v>0</v>
      </c>
      <c r="H34" s="16">
        <f t="shared" si="20"/>
        <v>0</v>
      </c>
      <c r="I34" s="16">
        <f t="shared" si="20"/>
        <v>737948.4</v>
      </c>
      <c r="J34" s="16">
        <f t="shared" si="20"/>
        <v>0</v>
      </c>
      <c r="K34" s="16">
        <f t="shared" si="20"/>
        <v>737948.4</v>
      </c>
      <c r="L34" s="16">
        <f t="shared" si="20"/>
        <v>737948.4</v>
      </c>
    </row>
    <row r="35" spans="1:14" ht="15.75" thickTop="1" x14ac:dyDescent="0.25">
      <c r="A35" s="11" t="s">
        <v>17</v>
      </c>
      <c r="B35" s="12">
        <v>0</v>
      </c>
      <c r="C35" s="12">
        <v>0</v>
      </c>
      <c r="D35" s="13">
        <v>0</v>
      </c>
      <c r="E35" s="12">
        <v>0</v>
      </c>
      <c r="F35" s="12">
        <f>SUM(B35:E35)</f>
        <v>0</v>
      </c>
      <c r="G35" s="12">
        <v>0</v>
      </c>
      <c r="H35" s="12">
        <v>0</v>
      </c>
      <c r="I35" s="13">
        <v>0</v>
      </c>
      <c r="J35" s="13">
        <v>0</v>
      </c>
      <c r="K35" s="14">
        <f>SUM(G35:J35)</f>
        <v>0</v>
      </c>
      <c r="L35" s="14">
        <f>+K35+F35</f>
        <v>0</v>
      </c>
    </row>
    <row r="36" spans="1:14" ht="15.75" thickBot="1" x14ac:dyDescent="0.3">
      <c r="A36" s="18" t="s">
        <v>14</v>
      </c>
      <c r="B36" s="14">
        <f>+B35/100*B22</f>
        <v>0</v>
      </c>
      <c r="C36" s="14">
        <f t="shared" ref="C36:E36" si="21">+C35/100*C22</f>
        <v>0</v>
      </c>
      <c r="D36" s="14">
        <f t="shared" si="21"/>
        <v>0</v>
      </c>
      <c r="E36" s="14">
        <f t="shared" si="21"/>
        <v>0</v>
      </c>
      <c r="F36" s="14"/>
      <c r="G36" s="14">
        <f t="shared" ref="G36:J36" si="22">+G35/100*G22</f>
        <v>0</v>
      </c>
      <c r="H36" s="14">
        <f t="shared" si="22"/>
        <v>0</v>
      </c>
      <c r="I36" s="14">
        <f t="shared" si="22"/>
        <v>0</v>
      </c>
      <c r="J36" s="14">
        <f t="shared" si="22"/>
        <v>0</v>
      </c>
      <c r="K36" s="14">
        <f>SUM(G36:J36)</f>
        <v>0</v>
      </c>
      <c r="L36" s="14">
        <f>+K36+F36</f>
        <v>0</v>
      </c>
    </row>
    <row r="37" spans="1:14" ht="16.5" thickTop="1" thickBot="1" x14ac:dyDescent="0.3">
      <c r="A37" s="21" t="s">
        <v>22</v>
      </c>
      <c r="B37" s="16">
        <f>+B35+B36</f>
        <v>0</v>
      </c>
      <c r="C37" s="16">
        <f t="shared" ref="C37:L37" si="23">+C35+C36</f>
        <v>0</v>
      </c>
      <c r="D37" s="16">
        <f t="shared" si="23"/>
        <v>0</v>
      </c>
      <c r="E37" s="16">
        <f t="shared" si="23"/>
        <v>0</v>
      </c>
      <c r="F37" s="16">
        <f t="shared" si="23"/>
        <v>0</v>
      </c>
      <c r="G37" s="16">
        <f t="shared" si="23"/>
        <v>0</v>
      </c>
      <c r="H37" s="16">
        <f t="shared" si="23"/>
        <v>0</v>
      </c>
      <c r="I37" s="16">
        <f t="shared" si="23"/>
        <v>0</v>
      </c>
      <c r="J37" s="16">
        <f t="shared" si="23"/>
        <v>0</v>
      </c>
      <c r="K37" s="16">
        <f t="shared" si="23"/>
        <v>0</v>
      </c>
      <c r="L37" s="16">
        <f t="shared" si="23"/>
        <v>0</v>
      </c>
    </row>
    <row r="38" spans="1:14" ht="16.5" thickTop="1" thickBot="1" x14ac:dyDescent="0.3">
      <c r="A38" s="26" t="s">
        <v>22</v>
      </c>
      <c r="B38" s="27">
        <f>+B31+B34-B37</f>
        <v>0</v>
      </c>
      <c r="C38" s="27">
        <f t="shared" ref="C38:L38" si="24">+C31+C34-C37</f>
        <v>0</v>
      </c>
      <c r="D38" s="27">
        <f t="shared" si="24"/>
        <v>0</v>
      </c>
      <c r="E38" s="27">
        <f t="shared" si="24"/>
        <v>0</v>
      </c>
      <c r="F38" s="27">
        <f t="shared" si="24"/>
        <v>0</v>
      </c>
      <c r="G38" s="27">
        <f t="shared" si="24"/>
        <v>0</v>
      </c>
      <c r="H38" s="27">
        <f t="shared" si="24"/>
        <v>0</v>
      </c>
      <c r="I38" s="27">
        <f t="shared" si="24"/>
        <v>737948.4</v>
      </c>
      <c r="J38" s="27">
        <f t="shared" si="24"/>
        <v>0</v>
      </c>
      <c r="K38" s="27">
        <f t="shared" si="24"/>
        <v>737948.4</v>
      </c>
      <c r="L38" s="27" t="e">
        <f t="shared" si="24"/>
        <v>#REF!</v>
      </c>
    </row>
    <row r="39" spans="1:14" ht="16.5" customHeight="1" thickTop="1" thickBot="1" x14ac:dyDescent="0.3">
      <c r="A39" s="8" t="s">
        <v>4</v>
      </c>
      <c r="B39" s="94" t="s">
        <v>5</v>
      </c>
      <c r="C39" s="94"/>
      <c r="D39" s="94"/>
      <c r="E39" s="94"/>
      <c r="F39" s="95" t="s">
        <v>6</v>
      </c>
      <c r="G39" s="94" t="s">
        <v>7</v>
      </c>
      <c r="H39" s="94"/>
      <c r="I39" s="94"/>
      <c r="J39" s="94"/>
      <c r="K39" s="95" t="s">
        <v>6</v>
      </c>
      <c r="L39" s="95" t="s">
        <v>6</v>
      </c>
    </row>
    <row r="40" spans="1:14" ht="16.5" thickTop="1" thickBot="1" x14ac:dyDescent="0.3">
      <c r="A40" s="9" t="s">
        <v>8</v>
      </c>
      <c r="B40" s="9">
        <v>5</v>
      </c>
      <c r="C40" s="9">
        <v>12</v>
      </c>
      <c r="D40" s="9">
        <v>18</v>
      </c>
      <c r="E40" s="10">
        <v>28</v>
      </c>
      <c r="F40" s="96"/>
      <c r="G40" s="9">
        <v>5</v>
      </c>
      <c r="H40" s="9">
        <v>12</v>
      </c>
      <c r="I40" s="9">
        <v>18</v>
      </c>
      <c r="J40" s="10">
        <v>28</v>
      </c>
      <c r="K40" s="96"/>
      <c r="L40" s="96"/>
    </row>
    <row r="41" spans="1:14" ht="15.75" thickTop="1" x14ac:dyDescent="0.25">
      <c r="A41" s="11" t="s">
        <v>24</v>
      </c>
      <c r="B41" s="12"/>
      <c r="C41" s="12"/>
      <c r="D41" s="12"/>
      <c r="E41" s="12"/>
      <c r="F41" s="28"/>
      <c r="G41" s="12"/>
      <c r="H41" s="12">
        <v>0</v>
      </c>
      <c r="I41" s="12">
        <v>0</v>
      </c>
      <c r="J41" s="12"/>
      <c r="K41" s="14">
        <f t="shared" ref="K41:K43" si="25">SUM(G41:J41)</f>
        <v>0</v>
      </c>
      <c r="L41" s="14">
        <f>+K41+F41</f>
        <v>0</v>
      </c>
    </row>
    <row r="42" spans="1:14" x14ac:dyDescent="0.25">
      <c r="A42" s="11" t="s">
        <v>25</v>
      </c>
      <c r="B42" s="12"/>
      <c r="C42" s="12"/>
      <c r="D42" s="12"/>
      <c r="E42" s="12"/>
      <c r="F42" s="28"/>
      <c r="G42" s="12"/>
      <c r="H42" s="12"/>
      <c r="I42" s="12"/>
      <c r="J42" s="12"/>
      <c r="K42" s="14">
        <f t="shared" si="25"/>
        <v>0</v>
      </c>
      <c r="L42" s="14">
        <f>+K42+F42</f>
        <v>0</v>
      </c>
    </row>
    <row r="43" spans="1:14" ht="15.75" thickBot="1" x14ac:dyDescent="0.3">
      <c r="A43" s="18" t="s">
        <v>14</v>
      </c>
      <c r="B43" s="28">
        <f>+B42+B41/100*B40</f>
        <v>0</v>
      </c>
      <c r="C43" s="28">
        <f t="shared" ref="C43:E43" si="26">+C42+C41/100*C40</f>
        <v>0</v>
      </c>
      <c r="D43" s="28">
        <f t="shared" si="26"/>
        <v>0</v>
      </c>
      <c r="E43" s="28">
        <f t="shared" si="26"/>
        <v>0</v>
      </c>
      <c r="F43" s="28"/>
      <c r="G43" s="28">
        <f>+G42+G41/100*G40/2</f>
        <v>0</v>
      </c>
      <c r="H43" s="28">
        <f t="shared" ref="H43:J43" si="27">+H42+H41/100*H40/2</f>
        <v>0</v>
      </c>
      <c r="I43" s="28">
        <f t="shared" si="27"/>
        <v>0</v>
      </c>
      <c r="J43" s="28">
        <f t="shared" si="27"/>
        <v>0</v>
      </c>
      <c r="K43" s="14">
        <f t="shared" si="25"/>
        <v>0</v>
      </c>
      <c r="L43" s="14">
        <f>+K43+F43</f>
        <v>0</v>
      </c>
    </row>
    <row r="44" spans="1:14" ht="16.5" thickTop="1" thickBot="1" x14ac:dyDescent="0.3">
      <c r="A44" s="15" t="s">
        <v>22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4" ht="15.75" thickTop="1" x14ac:dyDescent="0.25">
      <c r="A45" s="11" t="s">
        <v>26</v>
      </c>
      <c r="B45" s="12"/>
      <c r="C45" s="12"/>
      <c r="D45" s="12"/>
      <c r="E45" s="12"/>
      <c r="F45" s="28"/>
      <c r="G45" s="12"/>
      <c r="H45" s="12"/>
      <c r="I45" s="12"/>
      <c r="J45" s="12"/>
      <c r="K45" s="14">
        <f t="shared" ref="K45:K47" si="28">SUM(G45:J45)</f>
        <v>0</v>
      </c>
      <c r="L45" s="14">
        <f t="shared" ref="L45:L50" si="29">+K45+F45</f>
        <v>0</v>
      </c>
    </row>
    <row r="46" spans="1:14" x14ac:dyDescent="0.25">
      <c r="A46" s="11" t="s">
        <v>25</v>
      </c>
      <c r="B46" s="12"/>
      <c r="C46" s="12"/>
      <c r="D46" s="12"/>
      <c r="E46" s="12"/>
      <c r="F46" s="28"/>
      <c r="G46" s="12"/>
      <c r="H46" s="12"/>
      <c r="I46" s="12"/>
      <c r="J46" s="12"/>
      <c r="K46" s="14">
        <f t="shared" si="28"/>
        <v>0</v>
      </c>
      <c r="L46" s="14">
        <f t="shared" si="29"/>
        <v>0</v>
      </c>
    </row>
    <row r="47" spans="1:14" ht="15.75" thickBot="1" x14ac:dyDescent="0.3">
      <c r="A47" s="18" t="s">
        <v>14</v>
      </c>
      <c r="B47" s="28">
        <f>+B46+B45/100*B40</f>
        <v>0</v>
      </c>
      <c r="C47" s="28">
        <f t="shared" ref="C47:E47" si="30">+C46+C45/100*C40</f>
        <v>0</v>
      </c>
      <c r="D47" s="28">
        <f t="shared" si="30"/>
        <v>0</v>
      </c>
      <c r="E47" s="28">
        <f t="shared" si="30"/>
        <v>0</v>
      </c>
      <c r="F47" s="28"/>
      <c r="G47" s="28">
        <f>+G45+G46/100*G40</f>
        <v>0</v>
      </c>
      <c r="H47" s="28">
        <f t="shared" ref="H47:J47" si="31">+H45+H46/100*H40</f>
        <v>0</v>
      </c>
      <c r="I47" s="28">
        <f t="shared" si="31"/>
        <v>0</v>
      </c>
      <c r="J47" s="28">
        <f t="shared" si="31"/>
        <v>0</v>
      </c>
      <c r="K47" s="14">
        <f t="shared" si="28"/>
        <v>0</v>
      </c>
      <c r="L47" s="14">
        <f t="shared" si="29"/>
        <v>0</v>
      </c>
    </row>
    <row r="48" spans="1:14" ht="16.5" thickTop="1" thickBot="1" x14ac:dyDescent="0.3">
      <c r="A48" s="15" t="s">
        <v>22</v>
      </c>
      <c r="B48" s="20">
        <f>+B29+B32-B35+B41+B42-B45*B46</f>
        <v>0</v>
      </c>
      <c r="C48" s="20">
        <f t="shared" ref="C48:J48" si="32">+C29+C32-C35+C41+C42-C45*C46</f>
        <v>0</v>
      </c>
      <c r="D48" s="20">
        <f t="shared" si="32"/>
        <v>0</v>
      </c>
      <c r="E48" s="20">
        <f t="shared" si="32"/>
        <v>0</v>
      </c>
      <c r="F48" s="20">
        <f>SUM(B48:E48)</f>
        <v>0</v>
      </c>
      <c r="G48" s="20">
        <f t="shared" si="32"/>
        <v>0</v>
      </c>
      <c r="H48" s="20">
        <f t="shared" si="32"/>
        <v>0</v>
      </c>
      <c r="I48" s="20">
        <f t="shared" si="32"/>
        <v>625380</v>
      </c>
      <c r="J48" s="20">
        <f t="shared" si="32"/>
        <v>0</v>
      </c>
      <c r="K48" s="20">
        <f>SUM(G48:J48)</f>
        <v>625380</v>
      </c>
      <c r="L48" s="20">
        <f t="shared" si="29"/>
        <v>625380</v>
      </c>
    </row>
    <row r="49" spans="1:14" ht="16.5" thickTop="1" thickBot="1" x14ac:dyDescent="0.3">
      <c r="A49" s="29" t="s">
        <v>27</v>
      </c>
      <c r="B49" s="20">
        <f>+B30+B33-B36-B43+B47</f>
        <v>0</v>
      </c>
      <c r="C49" s="20">
        <f t="shared" ref="C49:J49" si="33">+C30+C33-C36-C43+C47</f>
        <v>0</v>
      </c>
      <c r="D49" s="20">
        <f t="shared" si="33"/>
        <v>0</v>
      </c>
      <c r="E49" s="20">
        <f t="shared" si="33"/>
        <v>0</v>
      </c>
      <c r="F49" s="20">
        <f t="shared" ref="F49:F50" si="34">SUM(B49:E49)</f>
        <v>0</v>
      </c>
      <c r="G49" s="20">
        <f t="shared" si="33"/>
        <v>0</v>
      </c>
      <c r="H49" s="20">
        <f t="shared" si="33"/>
        <v>0</v>
      </c>
      <c r="I49" s="20">
        <f t="shared" si="33"/>
        <v>112568.40000000001</v>
      </c>
      <c r="J49" s="20">
        <f t="shared" si="33"/>
        <v>0</v>
      </c>
      <c r="K49" s="20">
        <f t="shared" ref="K49:K50" si="35">SUM(G49:J49)</f>
        <v>112568.40000000001</v>
      </c>
      <c r="L49" s="20">
        <f t="shared" si="29"/>
        <v>112568.40000000001</v>
      </c>
    </row>
    <row r="50" spans="1:14" ht="16.5" thickTop="1" thickBot="1" x14ac:dyDescent="0.3">
      <c r="A50" s="29" t="s">
        <v>6</v>
      </c>
      <c r="B50" s="20">
        <f>+B49+B48</f>
        <v>0</v>
      </c>
      <c r="C50" s="20">
        <f t="shared" ref="C50:J50" si="36">+C49+C48</f>
        <v>0</v>
      </c>
      <c r="D50" s="20">
        <f t="shared" si="36"/>
        <v>0</v>
      </c>
      <c r="E50" s="20">
        <f t="shared" si="36"/>
        <v>0</v>
      </c>
      <c r="F50" s="20">
        <f t="shared" si="34"/>
        <v>0</v>
      </c>
      <c r="G50" s="20">
        <f t="shared" si="36"/>
        <v>0</v>
      </c>
      <c r="H50" s="20">
        <f t="shared" si="36"/>
        <v>0</v>
      </c>
      <c r="I50" s="20">
        <f t="shared" si="36"/>
        <v>737948.4</v>
      </c>
      <c r="J50" s="20">
        <f t="shared" si="36"/>
        <v>0</v>
      </c>
      <c r="K50" s="20">
        <f t="shared" si="35"/>
        <v>737948.4</v>
      </c>
      <c r="L50" s="20">
        <f t="shared" si="29"/>
        <v>737948.4</v>
      </c>
    </row>
    <row r="51" spans="1:14" ht="16.5" customHeight="1" thickTop="1" thickBot="1" x14ac:dyDescent="0.3">
      <c r="A51" s="8" t="s">
        <v>4</v>
      </c>
      <c r="B51" s="94" t="s">
        <v>5</v>
      </c>
      <c r="C51" s="94"/>
      <c r="D51" s="94"/>
      <c r="E51" s="94"/>
      <c r="F51" s="95" t="s">
        <v>6</v>
      </c>
      <c r="G51" s="94" t="s">
        <v>7</v>
      </c>
      <c r="H51" s="94"/>
      <c r="I51" s="94"/>
      <c r="J51" s="94"/>
      <c r="K51" s="95" t="s">
        <v>6</v>
      </c>
      <c r="L51" s="95" t="s">
        <v>6</v>
      </c>
    </row>
    <row r="52" spans="1:14" ht="16.5" thickTop="1" thickBot="1" x14ac:dyDescent="0.3">
      <c r="A52" s="9" t="s">
        <v>28</v>
      </c>
      <c r="B52" s="9">
        <v>5</v>
      </c>
      <c r="C52" s="9">
        <v>12</v>
      </c>
      <c r="D52" s="9">
        <v>18</v>
      </c>
      <c r="E52" s="10">
        <v>28</v>
      </c>
      <c r="F52" s="96"/>
      <c r="G52" s="9">
        <v>5</v>
      </c>
      <c r="H52" s="9">
        <v>12</v>
      </c>
      <c r="I52" s="9">
        <v>18</v>
      </c>
      <c r="J52" s="10">
        <v>28</v>
      </c>
      <c r="K52" s="96"/>
      <c r="L52" s="96"/>
    </row>
    <row r="53" spans="1:14" ht="15.75" thickTop="1" x14ac:dyDescent="0.25">
      <c r="A53" s="30" t="s">
        <v>29</v>
      </c>
      <c r="B53" s="12">
        <v>0</v>
      </c>
      <c r="C53" s="12">
        <v>0</v>
      </c>
      <c r="D53" s="13">
        <v>0</v>
      </c>
      <c r="E53" s="12">
        <v>0</v>
      </c>
      <c r="F53" s="14">
        <f>SUM(B53:E53)</f>
        <v>0</v>
      </c>
      <c r="G53" s="12">
        <v>0</v>
      </c>
      <c r="H53" s="12">
        <v>0</v>
      </c>
      <c r="I53" s="13">
        <v>0</v>
      </c>
      <c r="J53" s="13">
        <v>0</v>
      </c>
      <c r="K53" s="14">
        <f>SUM(G53:J53)</f>
        <v>0</v>
      </c>
      <c r="L53" s="14">
        <f t="shared" ref="L53:L58" si="37">+K53+F53</f>
        <v>0</v>
      </c>
    </row>
    <row r="54" spans="1:14" x14ac:dyDescent="0.25">
      <c r="A54" s="18" t="s">
        <v>14</v>
      </c>
      <c r="B54" s="14">
        <f>+B53/100*B52</f>
        <v>0</v>
      </c>
      <c r="C54" s="14">
        <f t="shared" ref="C54:E54" si="38">+C53/100*C52</f>
        <v>0</v>
      </c>
      <c r="D54" s="14">
        <f t="shared" si="38"/>
        <v>0</v>
      </c>
      <c r="E54" s="14">
        <f t="shared" si="38"/>
        <v>0</v>
      </c>
      <c r="F54" s="14"/>
      <c r="G54" s="14">
        <f t="shared" ref="G54:J54" si="39">+G53/100*G52</f>
        <v>0</v>
      </c>
      <c r="H54" s="14">
        <f t="shared" si="39"/>
        <v>0</v>
      </c>
      <c r="I54" s="14">
        <f t="shared" si="39"/>
        <v>0</v>
      </c>
      <c r="J54" s="14">
        <f t="shared" si="39"/>
        <v>0</v>
      </c>
      <c r="K54" s="14">
        <f t="shared" ref="K54:K59" si="40">SUM(G54:J54)</f>
        <v>0</v>
      </c>
      <c r="L54" s="14">
        <f t="shared" si="37"/>
        <v>0</v>
      </c>
    </row>
    <row r="55" spans="1:14" ht="15.75" thickBot="1" x14ac:dyDescent="0.3">
      <c r="A55" s="30" t="s">
        <v>30</v>
      </c>
      <c r="B55" s="14">
        <f>+B54+B53</f>
        <v>0</v>
      </c>
      <c r="C55" s="14">
        <f t="shared" ref="C55:J55" si="41">+C54+C53</f>
        <v>0</v>
      </c>
      <c r="D55" s="14">
        <f t="shared" si="41"/>
        <v>0</v>
      </c>
      <c r="E55" s="14">
        <f t="shared" si="41"/>
        <v>0</v>
      </c>
      <c r="F55" s="14">
        <f t="shared" si="41"/>
        <v>0</v>
      </c>
      <c r="G55" s="14">
        <f t="shared" si="41"/>
        <v>0</v>
      </c>
      <c r="H55" s="14">
        <f t="shared" si="41"/>
        <v>0</v>
      </c>
      <c r="I55" s="14">
        <f t="shared" si="41"/>
        <v>0</v>
      </c>
      <c r="J55" s="14">
        <f t="shared" si="41"/>
        <v>0</v>
      </c>
      <c r="K55" s="14">
        <f t="shared" si="40"/>
        <v>0</v>
      </c>
      <c r="L55" s="14">
        <f t="shared" si="37"/>
        <v>0</v>
      </c>
    </row>
    <row r="56" spans="1:14" ht="16.5" thickTop="1" thickBot="1" x14ac:dyDescent="0.3">
      <c r="A56" s="72" t="s">
        <v>31</v>
      </c>
      <c r="B56" s="73">
        <v>0</v>
      </c>
      <c r="C56" s="73"/>
      <c r="D56" s="73"/>
      <c r="E56" s="73"/>
      <c r="F56" s="16"/>
      <c r="G56" s="73">
        <v>0</v>
      </c>
      <c r="H56" s="73"/>
      <c r="I56" s="73"/>
      <c r="J56" s="73"/>
      <c r="K56" s="16">
        <f t="shared" si="40"/>
        <v>0</v>
      </c>
      <c r="L56" s="16">
        <f t="shared" si="37"/>
        <v>0</v>
      </c>
    </row>
    <row r="57" spans="1:14" ht="15.75" thickTop="1" x14ac:dyDescent="0.25">
      <c r="A57" s="18" t="s">
        <v>14</v>
      </c>
      <c r="B57" s="14">
        <f>+B56/100*B52</f>
        <v>0</v>
      </c>
      <c r="C57" s="14">
        <f t="shared" ref="C57:E57" si="42">+C56/100*C52</f>
        <v>0</v>
      </c>
      <c r="D57" s="14">
        <f t="shared" si="42"/>
        <v>0</v>
      </c>
      <c r="E57" s="14">
        <f t="shared" si="42"/>
        <v>0</v>
      </c>
      <c r="F57" s="14"/>
      <c r="G57" s="14">
        <f t="shared" ref="G57:J57" si="43">+G56/100*G52</f>
        <v>0</v>
      </c>
      <c r="H57" s="14">
        <f t="shared" si="43"/>
        <v>0</v>
      </c>
      <c r="I57" s="14">
        <f t="shared" si="43"/>
        <v>0</v>
      </c>
      <c r="J57" s="14">
        <f t="shared" si="43"/>
        <v>0</v>
      </c>
      <c r="K57" s="14">
        <f t="shared" si="40"/>
        <v>0</v>
      </c>
      <c r="L57" s="14">
        <f t="shared" si="37"/>
        <v>0</v>
      </c>
    </row>
    <row r="58" spans="1:14" ht="15.75" thickBot="1" x14ac:dyDescent="0.3">
      <c r="A58" s="30" t="s">
        <v>30</v>
      </c>
      <c r="B58" s="14">
        <f>+B57+B56</f>
        <v>0</v>
      </c>
      <c r="C58" s="14">
        <f t="shared" ref="C58:J58" si="44">+C57+C56</f>
        <v>0</v>
      </c>
      <c r="D58" s="14">
        <f t="shared" si="44"/>
        <v>0</v>
      </c>
      <c r="E58" s="14">
        <f t="shared" si="44"/>
        <v>0</v>
      </c>
      <c r="F58" s="14">
        <f t="shared" si="44"/>
        <v>0</v>
      </c>
      <c r="G58" s="14">
        <f t="shared" si="44"/>
        <v>0</v>
      </c>
      <c r="H58" s="14">
        <f t="shared" si="44"/>
        <v>0</v>
      </c>
      <c r="I58" s="14">
        <f t="shared" si="44"/>
        <v>0</v>
      </c>
      <c r="J58" s="14">
        <f t="shared" si="44"/>
        <v>0</v>
      </c>
      <c r="K58" s="14">
        <f t="shared" si="40"/>
        <v>0</v>
      </c>
      <c r="L58" s="14">
        <f t="shared" si="37"/>
        <v>0</v>
      </c>
    </row>
    <row r="59" spans="1:14" ht="16.5" thickTop="1" thickBot="1" x14ac:dyDescent="0.3">
      <c r="A59" s="32" t="s">
        <v>32</v>
      </c>
      <c r="B59" s="33">
        <f t="shared" ref="B59:E59" si="45">+B57-B54</f>
        <v>0</v>
      </c>
      <c r="C59" s="33">
        <f t="shared" si="45"/>
        <v>0</v>
      </c>
      <c r="D59" s="33">
        <f t="shared" si="45"/>
        <v>0</v>
      </c>
      <c r="E59" s="33">
        <f t="shared" si="45"/>
        <v>0</v>
      </c>
      <c r="F59" s="33">
        <f t="shared" ref="F59" si="46">+F54-F57</f>
        <v>0</v>
      </c>
      <c r="G59" s="33">
        <f>+G54-G57</f>
        <v>0</v>
      </c>
      <c r="H59" s="33">
        <f t="shared" ref="H59:J59" si="47">+H54-H57</f>
        <v>0</v>
      </c>
      <c r="I59" s="33">
        <f t="shared" si="47"/>
        <v>0</v>
      </c>
      <c r="J59" s="33">
        <f t="shared" si="47"/>
        <v>0</v>
      </c>
      <c r="K59" s="14">
        <f t="shared" si="40"/>
        <v>0</v>
      </c>
      <c r="L59" s="33">
        <f>+L54-L57</f>
        <v>0</v>
      </c>
    </row>
    <row r="60" spans="1:14" ht="15.75" customHeight="1" thickTop="1" thickBot="1" x14ac:dyDescent="0.3">
      <c r="A60" s="34" t="s">
        <v>33</v>
      </c>
      <c r="B60" s="22" t="s">
        <v>34</v>
      </c>
      <c r="C60" s="35" t="s">
        <v>35</v>
      </c>
      <c r="D60" s="35" t="s">
        <v>36</v>
      </c>
      <c r="E60" s="35" t="s">
        <v>37</v>
      </c>
      <c r="F60" s="36" t="s">
        <v>6</v>
      </c>
      <c r="G60" s="37"/>
      <c r="H60" s="81" t="s">
        <v>38</v>
      </c>
      <c r="I60" s="81"/>
      <c r="J60" s="81"/>
      <c r="K60" s="81"/>
      <c r="L60" s="81"/>
    </row>
    <row r="61" spans="1:14" ht="16.5" thickTop="1" thickBot="1" x14ac:dyDescent="0.3">
      <c r="A61" s="34" t="s">
        <v>33</v>
      </c>
      <c r="B61" s="38" t="s">
        <v>39</v>
      </c>
      <c r="C61" s="38">
        <f>+'NOV18'!C71</f>
        <v>99993</v>
      </c>
      <c r="D61" s="38">
        <f>+'NOV18'!D71</f>
        <v>1309544</v>
      </c>
      <c r="E61" s="38">
        <f>+'NOV18'!E71</f>
        <v>1918445</v>
      </c>
      <c r="F61" s="38">
        <f>SUM(C61:E61)</f>
        <v>3327982</v>
      </c>
      <c r="G61" s="39"/>
      <c r="H61" s="36" t="s">
        <v>34</v>
      </c>
      <c r="I61" s="35" t="s">
        <v>35</v>
      </c>
      <c r="J61" s="35" t="s">
        <v>36</v>
      </c>
      <c r="K61" s="35" t="s">
        <v>37</v>
      </c>
      <c r="L61" s="36" t="s">
        <v>6</v>
      </c>
      <c r="M61" s="82"/>
      <c r="N61" s="82"/>
    </row>
    <row r="62" spans="1:14" ht="16.5" thickTop="1" thickBot="1" x14ac:dyDescent="0.3">
      <c r="A62" s="41"/>
      <c r="B62" s="38" t="s">
        <v>40</v>
      </c>
      <c r="C62" s="38">
        <f>+F49</f>
        <v>0</v>
      </c>
      <c r="D62" s="38">
        <f>+K49/2</f>
        <v>56284.200000000004</v>
      </c>
      <c r="E62" s="38">
        <f>+D62</f>
        <v>56284.200000000004</v>
      </c>
      <c r="F62" s="38">
        <f>SUM(C62:E62)</f>
        <v>112568.40000000001</v>
      </c>
      <c r="G62" s="39"/>
      <c r="H62" s="42" t="s">
        <v>41</v>
      </c>
      <c r="I62" s="43">
        <f>+'NOV18'!I74</f>
        <v>78797</v>
      </c>
      <c r="J62" s="43">
        <f>+APRIL19!J86</f>
        <v>0</v>
      </c>
      <c r="K62" s="43">
        <f>+APRIL19!K86</f>
        <v>0</v>
      </c>
      <c r="L62" s="43">
        <f>SUM(I62:K62)</f>
        <v>78797</v>
      </c>
      <c r="M62" s="82"/>
      <c r="N62" s="82"/>
    </row>
    <row r="63" spans="1:14" ht="16.5" thickTop="1" thickBot="1" x14ac:dyDescent="0.3">
      <c r="A63" s="44"/>
      <c r="B63" s="22" t="s">
        <v>6</v>
      </c>
      <c r="C63" s="22">
        <f>ROUND(+C62+C61,0)</f>
        <v>99993</v>
      </c>
      <c r="D63" s="22">
        <f t="shared" ref="D63:E63" si="48">ROUND(+D62+D61,0)</f>
        <v>1365828</v>
      </c>
      <c r="E63" s="22">
        <f t="shared" si="48"/>
        <v>1974729</v>
      </c>
      <c r="F63" s="22">
        <f>SUM(C63:E63)</f>
        <v>3440550</v>
      </c>
      <c r="G63" s="37"/>
      <c r="H63" s="42" t="s">
        <v>42</v>
      </c>
      <c r="I63" s="43">
        <f>+'NOV18'!I75</f>
        <v>0</v>
      </c>
      <c r="J63" s="43">
        <f>+APRIL19!J87</f>
        <v>0</v>
      </c>
      <c r="K63" s="43">
        <f>+APRIL19!K87</f>
        <v>0</v>
      </c>
      <c r="L63" s="43">
        <f>SUM(I63:K63)</f>
        <v>0</v>
      </c>
    </row>
    <row r="64" spans="1:14" ht="16.5" thickTop="1" thickBot="1" x14ac:dyDescent="0.3">
      <c r="A64" s="83" t="s">
        <v>43</v>
      </c>
      <c r="B64" s="83"/>
      <c r="C64" s="83"/>
      <c r="D64" s="83"/>
      <c r="E64" s="83"/>
      <c r="F64" s="83"/>
      <c r="G64" s="83"/>
      <c r="H64" s="42" t="s">
        <v>44</v>
      </c>
      <c r="I64" s="43">
        <f>+'NOV18'!I76</f>
        <v>0</v>
      </c>
      <c r="J64" s="43">
        <f>+APRIL19!J88</f>
        <v>0</v>
      </c>
      <c r="K64" s="43">
        <f>+APRIL19!K88</f>
        <v>0</v>
      </c>
      <c r="L64" s="43">
        <f>SUM(I64:K64)</f>
        <v>0</v>
      </c>
    </row>
    <row r="65" spans="1:12" ht="16.5" thickTop="1" thickBot="1" x14ac:dyDescent="0.3">
      <c r="A65" s="84" t="s">
        <v>45</v>
      </c>
      <c r="B65" s="86" t="s">
        <v>46</v>
      </c>
      <c r="C65" s="88" t="s">
        <v>47</v>
      </c>
      <c r="D65" s="88"/>
      <c r="E65" s="88"/>
      <c r="F65" s="89" t="s">
        <v>6</v>
      </c>
      <c r="G65" s="91" t="s">
        <v>48</v>
      </c>
      <c r="H65" s="42" t="s">
        <v>49</v>
      </c>
      <c r="I65" s="43">
        <f>+'NOV18'!I77</f>
        <v>0</v>
      </c>
      <c r="J65" s="43">
        <f>+APRIL19!J89</f>
        <v>0</v>
      </c>
      <c r="K65" s="43">
        <f>+APRIL19!K89</f>
        <v>0</v>
      </c>
      <c r="L65" s="43">
        <f>SUM(I65:K65)</f>
        <v>0</v>
      </c>
    </row>
    <row r="66" spans="1:12" ht="16.5" thickTop="1" thickBot="1" x14ac:dyDescent="0.3">
      <c r="A66" s="85"/>
      <c r="B66" s="87"/>
      <c r="C66" s="74" t="s">
        <v>35</v>
      </c>
      <c r="D66" s="74" t="s">
        <v>36</v>
      </c>
      <c r="E66" s="74" t="s">
        <v>37</v>
      </c>
      <c r="F66" s="90"/>
      <c r="G66" s="92"/>
      <c r="H66" s="35" t="s">
        <v>6</v>
      </c>
      <c r="I66" s="46">
        <f>SUM(I62:I65)</f>
        <v>78797</v>
      </c>
      <c r="J66" s="46">
        <f t="shared" ref="J66:L66" si="49">SUM(J62:J65)</f>
        <v>0</v>
      </c>
      <c r="K66" s="46">
        <f t="shared" si="49"/>
        <v>0</v>
      </c>
      <c r="L66" s="46">
        <f t="shared" si="49"/>
        <v>78797</v>
      </c>
    </row>
    <row r="67" spans="1:12" ht="16.5" thickTop="1" thickBot="1" x14ac:dyDescent="0.3">
      <c r="A67" s="47" t="s">
        <v>50</v>
      </c>
      <c r="B67" s="38">
        <f>ROUND(+F19,0)</f>
        <v>0</v>
      </c>
      <c r="C67" s="48"/>
      <c r="D67" s="48"/>
      <c r="E67" s="48"/>
      <c r="F67" s="14">
        <f>SUM(C67:E67)</f>
        <v>0</v>
      </c>
      <c r="G67" s="14">
        <f>+B67-F67</f>
        <v>0</v>
      </c>
      <c r="H67" s="81" t="s">
        <v>51</v>
      </c>
      <c r="I67" s="81"/>
      <c r="J67" s="81"/>
      <c r="K67" s="81"/>
      <c r="L67" s="81"/>
    </row>
    <row r="68" spans="1:12" ht="15.75" thickTop="1" x14ac:dyDescent="0.25">
      <c r="A68" s="47" t="s">
        <v>52</v>
      </c>
      <c r="B68" s="38">
        <f>ROUND(+K19/2,0)</f>
        <v>-3281</v>
      </c>
      <c r="C68" s="48"/>
      <c r="D68" s="48"/>
      <c r="E68" s="48"/>
      <c r="F68" s="14">
        <f t="shared" ref="F68:F69" si="50">SUM(C68:E68)</f>
        <v>0</v>
      </c>
      <c r="G68" s="14">
        <f t="shared" ref="G68:G69" si="51">+B68-F68</f>
        <v>-3281</v>
      </c>
      <c r="H68" s="42" t="s">
        <v>41</v>
      </c>
      <c r="I68" s="43">
        <f>+B67-F67</f>
        <v>0</v>
      </c>
      <c r="J68" s="43">
        <f>+B68-F68</f>
        <v>-3281</v>
      </c>
      <c r="K68" s="43">
        <f>+B69-F69</f>
        <v>-3281</v>
      </c>
      <c r="L68" s="43">
        <f>SUM(I68:K68)</f>
        <v>-6562</v>
      </c>
    </row>
    <row r="69" spans="1:12" ht="15.75" thickBot="1" x14ac:dyDescent="0.3">
      <c r="A69" s="47" t="s">
        <v>53</v>
      </c>
      <c r="B69" s="38">
        <f>+B68</f>
        <v>-3281</v>
      </c>
      <c r="C69" s="48"/>
      <c r="D69" s="48"/>
      <c r="E69" s="48"/>
      <c r="F69" s="14">
        <f t="shared" si="50"/>
        <v>0</v>
      </c>
      <c r="G69" s="14">
        <f t="shared" si="51"/>
        <v>-3281</v>
      </c>
      <c r="H69" s="42" t="s">
        <v>42</v>
      </c>
      <c r="I69" s="43">
        <f>+F59</f>
        <v>0</v>
      </c>
      <c r="J69" s="43">
        <f>+K59/2</f>
        <v>0</v>
      </c>
      <c r="K69" s="43">
        <f>+J69</f>
        <v>0</v>
      </c>
      <c r="L69" s="43">
        <f>SUM(I69:K69)</f>
        <v>0</v>
      </c>
    </row>
    <row r="70" spans="1:12" ht="16.5" thickTop="1" thickBot="1" x14ac:dyDescent="0.3">
      <c r="A70" s="49" t="s">
        <v>30</v>
      </c>
      <c r="B70" s="22">
        <f>SUM(B67:B69)</f>
        <v>-6562</v>
      </c>
      <c r="C70" s="16">
        <f t="shared" ref="C70:G70" si="52">SUM(C67:C69)</f>
        <v>0</v>
      </c>
      <c r="D70" s="16">
        <f t="shared" si="52"/>
        <v>0</v>
      </c>
      <c r="E70" s="16">
        <f t="shared" si="52"/>
        <v>0</v>
      </c>
      <c r="F70" s="16">
        <f t="shared" si="52"/>
        <v>0</v>
      </c>
      <c r="G70" s="16">
        <f t="shared" si="52"/>
        <v>-6562</v>
      </c>
      <c r="H70" s="42" t="s">
        <v>44</v>
      </c>
      <c r="I70" s="50">
        <f>ROUND(+IF(G83&gt;0,I68*$G$90*$G$92),0)</f>
        <v>0</v>
      </c>
      <c r="J70" s="50">
        <f t="shared" ref="J70:K70" si="53">ROUND(+IF(H83&gt;0,J68*$G$90*$G$92),0)</f>
        <v>0</v>
      </c>
      <c r="K70" s="50">
        <f t="shared" si="53"/>
        <v>0</v>
      </c>
      <c r="L70" s="43">
        <f>SUM(I70:K70)</f>
        <v>0</v>
      </c>
    </row>
    <row r="71" spans="1:12" ht="16.5" thickTop="1" thickBot="1" x14ac:dyDescent="0.3">
      <c r="A71" s="51" t="s">
        <v>54</v>
      </c>
      <c r="B71" s="52"/>
      <c r="C71" s="52">
        <f>+C63-C70</f>
        <v>99993</v>
      </c>
      <c r="D71" s="52">
        <f t="shared" ref="D71:F71" si="54">+D63-D70</f>
        <v>1365828</v>
      </c>
      <c r="E71" s="52">
        <f t="shared" si="54"/>
        <v>1974729</v>
      </c>
      <c r="F71" s="52">
        <f t="shared" si="54"/>
        <v>3440550</v>
      </c>
      <c r="G71" s="16"/>
      <c r="H71" s="42" t="s">
        <v>49</v>
      </c>
      <c r="I71" s="43"/>
      <c r="J71" s="43"/>
      <c r="K71" s="43"/>
      <c r="L71" s="43">
        <f>SUM(I71:K71)</f>
        <v>0</v>
      </c>
    </row>
    <row r="72" spans="1:12" ht="16.5" thickTop="1" thickBot="1" x14ac:dyDescent="0.3">
      <c r="A72" s="93" t="s">
        <v>55</v>
      </c>
      <c r="B72" s="93"/>
      <c r="C72" s="93"/>
      <c r="D72" s="93"/>
      <c r="E72" s="93"/>
      <c r="F72" s="93"/>
      <c r="G72" s="53" t="s">
        <v>44</v>
      </c>
      <c r="H72" s="35" t="s">
        <v>6</v>
      </c>
      <c r="I72" s="46">
        <f>SUM(I68:I71)</f>
        <v>0</v>
      </c>
      <c r="J72" s="46">
        <f t="shared" ref="J72:L72" si="55">SUM(J68:J71)</f>
        <v>-3281</v>
      </c>
      <c r="K72" s="46">
        <f t="shared" si="55"/>
        <v>-3281</v>
      </c>
      <c r="L72" s="46">
        <f t="shared" si="55"/>
        <v>-6562</v>
      </c>
    </row>
    <row r="73" spans="1:12" ht="16.5" thickTop="1" thickBot="1" x14ac:dyDescent="0.3">
      <c r="A73" s="40" t="s">
        <v>34</v>
      </c>
      <c r="B73" s="35" t="s">
        <v>35</v>
      </c>
      <c r="C73" s="35" t="s">
        <v>36</v>
      </c>
      <c r="D73" s="35" t="s">
        <v>37</v>
      </c>
      <c r="E73" s="35" t="s">
        <v>56</v>
      </c>
      <c r="F73" s="36" t="s">
        <v>6</v>
      </c>
      <c r="G73" s="54" t="s">
        <v>57</v>
      </c>
      <c r="H73" s="81" t="s">
        <v>58</v>
      </c>
      <c r="I73" s="81"/>
      <c r="J73" s="81"/>
      <c r="K73" s="81"/>
      <c r="L73" s="81"/>
    </row>
    <row r="74" spans="1:12" ht="15.75" thickTop="1" x14ac:dyDescent="0.25">
      <c r="A74" s="42" t="s">
        <v>41</v>
      </c>
      <c r="B74" s="43">
        <f>+'NOV18'!B86</f>
        <v>0</v>
      </c>
      <c r="C74" s="43">
        <f>+'NOV18'!C86</f>
        <v>0</v>
      </c>
      <c r="D74" s="43">
        <f>+'NOV18'!D86</f>
        <v>0</v>
      </c>
      <c r="E74" s="43">
        <f>+'NOV18'!E86</f>
        <v>0</v>
      </c>
      <c r="F74" s="43">
        <f>SUM(B74:E74)</f>
        <v>0</v>
      </c>
      <c r="G74" s="55">
        <v>43281</v>
      </c>
      <c r="H74" s="42" t="s">
        <v>41</v>
      </c>
      <c r="I74" s="43">
        <f>+I62+I68</f>
        <v>78797</v>
      </c>
      <c r="J74" s="43">
        <f t="shared" ref="J74:K74" si="56">+J62+J68</f>
        <v>-3281</v>
      </c>
      <c r="K74" s="43">
        <f t="shared" si="56"/>
        <v>-3281</v>
      </c>
      <c r="L74" s="43">
        <f>SUM(I74:K74)</f>
        <v>72235</v>
      </c>
    </row>
    <row r="75" spans="1:12" x14ac:dyDescent="0.25">
      <c r="A75" s="42" t="s">
        <v>42</v>
      </c>
      <c r="B75" s="43">
        <f>+'NOV18'!B87</f>
        <v>0</v>
      </c>
      <c r="C75" s="43">
        <f>+'NOV18'!C87</f>
        <v>0</v>
      </c>
      <c r="D75" s="43">
        <f>+'NOV18'!D87</f>
        <v>0</v>
      </c>
      <c r="E75" s="43">
        <f>+'NOV18'!E87</f>
        <v>0</v>
      </c>
      <c r="F75" s="43">
        <f t="shared" ref="F75:F89" si="57">SUM(B75:E75)</f>
        <v>0</v>
      </c>
      <c r="G75" s="56" t="s">
        <v>59</v>
      </c>
      <c r="H75" s="42" t="s">
        <v>42</v>
      </c>
      <c r="I75" s="43">
        <f t="shared" ref="I75:K77" si="58">+I63+I69</f>
        <v>0</v>
      </c>
      <c r="J75" s="43">
        <f t="shared" si="58"/>
        <v>0</v>
      </c>
      <c r="K75" s="43">
        <f t="shared" si="58"/>
        <v>0</v>
      </c>
      <c r="L75" s="43">
        <f>SUM(I75:K75)</f>
        <v>0</v>
      </c>
    </row>
    <row r="76" spans="1:12" x14ac:dyDescent="0.25">
      <c r="A76" s="42" t="s">
        <v>44</v>
      </c>
      <c r="B76" s="43">
        <f>+'NOV18'!B88</f>
        <v>0</v>
      </c>
      <c r="C76" s="43">
        <f>+'NOV18'!C88</f>
        <v>0</v>
      </c>
      <c r="D76" s="43">
        <f>+'NOV18'!D88</f>
        <v>0</v>
      </c>
      <c r="E76" s="43">
        <f>+'NOV18'!E88</f>
        <v>0</v>
      </c>
      <c r="F76" s="43">
        <f t="shared" si="57"/>
        <v>0</v>
      </c>
      <c r="G76" s="55">
        <v>43271</v>
      </c>
      <c r="H76" s="42" t="s">
        <v>44</v>
      </c>
      <c r="I76" s="43">
        <f t="shared" si="58"/>
        <v>0</v>
      </c>
      <c r="J76" s="43">
        <f t="shared" si="58"/>
        <v>0</v>
      </c>
      <c r="K76" s="43">
        <f t="shared" si="58"/>
        <v>0</v>
      </c>
      <c r="L76" s="43">
        <f>SUM(I76:K76)</f>
        <v>0</v>
      </c>
    </row>
    <row r="77" spans="1:12" ht="15.75" thickBot="1" x14ac:dyDescent="0.3">
      <c r="A77" s="42" t="s">
        <v>49</v>
      </c>
      <c r="B77" s="43">
        <f>+'NOV18'!B89</f>
        <v>0</v>
      </c>
      <c r="C77" s="43">
        <f>+'NOV18'!C89</f>
        <v>0</v>
      </c>
      <c r="D77" s="43">
        <f>+'NOV18'!D89</f>
        <v>0</v>
      </c>
      <c r="E77" s="43">
        <f>+'NOV18'!E89</f>
        <v>0</v>
      </c>
      <c r="F77" s="13">
        <f t="shared" si="57"/>
        <v>0</v>
      </c>
      <c r="G77" s="56" t="s">
        <v>60</v>
      </c>
      <c r="H77" s="42" t="s">
        <v>49</v>
      </c>
      <c r="I77" s="43">
        <f t="shared" si="58"/>
        <v>0</v>
      </c>
      <c r="J77" s="43">
        <f t="shared" si="58"/>
        <v>0</v>
      </c>
      <c r="K77" s="43">
        <f t="shared" si="58"/>
        <v>0</v>
      </c>
      <c r="L77" s="43">
        <f>SUM(I77:K77)</f>
        <v>0</v>
      </c>
    </row>
    <row r="78" spans="1:12" ht="16.5" thickTop="1" thickBot="1" x14ac:dyDescent="0.3">
      <c r="A78" s="35" t="s">
        <v>6</v>
      </c>
      <c r="B78" s="57">
        <f>SUM(B74:B77)</f>
        <v>0</v>
      </c>
      <c r="C78" s="57">
        <f t="shared" ref="C78:E78" si="59">SUM(C74:C77)</f>
        <v>0</v>
      </c>
      <c r="D78" s="57">
        <f t="shared" si="59"/>
        <v>0</v>
      </c>
      <c r="E78" s="57">
        <f t="shared" si="59"/>
        <v>0</v>
      </c>
      <c r="F78" s="33">
        <f t="shared" si="57"/>
        <v>0</v>
      </c>
      <c r="G78" s="55">
        <v>43271</v>
      </c>
      <c r="H78" s="35" t="s">
        <v>6</v>
      </c>
      <c r="I78" s="46">
        <f>SUM(I74:I77)</f>
        <v>78797</v>
      </c>
      <c r="J78" s="46">
        <f t="shared" ref="J78:L78" si="60">SUM(J74:J77)</f>
        <v>-3281</v>
      </c>
      <c r="K78" s="46">
        <f t="shared" si="60"/>
        <v>-3281</v>
      </c>
      <c r="L78" s="46">
        <f t="shared" si="60"/>
        <v>72235</v>
      </c>
    </row>
    <row r="79" spans="1:12" ht="16.5" thickTop="1" thickBot="1" x14ac:dyDescent="0.3">
      <c r="A79" s="80" t="s">
        <v>61</v>
      </c>
      <c r="B79" s="80"/>
      <c r="C79" s="80"/>
      <c r="D79" s="80"/>
      <c r="E79" s="80"/>
      <c r="F79" s="80"/>
      <c r="G79" s="58" t="s">
        <v>62</v>
      </c>
      <c r="H79" s="81" t="s">
        <v>63</v>
      </c>
      <c r="I79" s="81"/>
      <c r="J79" s="81"/>
      <c r="K79" s="81"/>
      <c r="L79" s="81"/>
    </row>
    <row r="80" spans="1:12" ht="15.75" thickTop="1" x14ac:dyDescent="0.25">
      <c r="A80" s="42" t="s">
        <v>41</v>
      </c>
      <c r="B80" s="13"/>
      <c r="C80" s="13"/>
      <c r="D80" s="59"/>
      <c r="E80" s="13"/>
      <c r="F80" s="43">
        <f t="shared" si="57"/>
        <v>0</v>
      </c>
      <c r="G80" s="60">
        <f>+G78-G76</f>
        <v>0</v>
      </c>
      <c r="H80" s="42" t="s">
        <v>41</v>
      </c>
      <c r="I80" s="13"/>
      <c r="J80" s="13"/>
      <c r="K80" s="13"/>
      <c r="L80" s="43">
        <f>SUM(I80:K80)</f>
        <v>0</v>
      </c>
    </row>
    <row r="81" spans="1:12" x14ac:dyDescent="0.25">
      <c r="A81" s="42" t="s">
        <v>42</v>
      </c>
      <c r="B81" s="59"/>
      <c r="C81" s="59"/>
      <c r="D81" s="59"/>
      <c r="E81" s="13"/>
      <c r="F81" s="43">
        <f t="shared" si="57"/>
        <v>0</v>
      </c>
      <c r="G81" s="58" t="s">
        <v>64</v>
      </c>
      <c r="H81" s="42" t="s">
        <v>42</v>
      </c>
      <c r="I81" s="13"/>
      <c r="J81" s="13"/>
      <c r="K81" s="13"/>
      <c r="L81" s="43">
        <f>SUM(I81:K81)</f>
        <v>0</v>
      </c>
    </row>
    <row r="82" spans="1:12" x14ac:dyDescent="0.25">
      <c r="A82" s="42" t="s">
        <v>44</v>
      </c>
      <c r="B82" s="13">
        <v>0</v>
      </c>
      <c r="C82" s="13"/>
      <c r="D82" s="13"/>
      <c r="E82" s="13"/>
      <c r="F82" s="43">
        <f t="shared" si="57"/>
        <v>0</v>
      </c>
      <c r="G82" s="61">
        <v>1.4999999999999999E-2</v>
      </c>
      <c r="H82" s="42" t="s">
        <v>44</v>
      </c>
      <c r="I82" s="13"/>
      <c r="J82" s="13"/>
      <c r="K82" s="13"/>
      <c r="L82" s="43">
        <f>SUM(I82:K82)</f>
        <v>0</v>
      </c>
    </row>
    <row r="83" spans="1:12" ht="15.75" thickBot="1" x14ac:dyDescent="0.3">
      <c r="A83" s="42" t="s">
        <v>49</v>
      </c>
      <c r="B83" s="62"/>
      <c r="C83" s="62"/>
      <c r="D83" s="62"/>
      <c r="E83" s="62"/>
      <c r="F83" s="13">
        <f t="shared" si="57"/>
        <v>0</v>
      </c>
      <c r="G83" s="63" t="s">
        <v>65</v>
      </c>
      <c r="H83" s="42" t="s">
        <v>49</v>
      </c>
      <c r="I83" s="13"/>
      <c r="J83" s="13"/>
      <c r="K83" s="13"/>
      <c r="L83" s="43">
        <f>SUM(I83:K83)</f>
        <v>0</v>
      </c>
    </row>
    <row r="84" spans="1:12" ht="16.5" thickTop="1" thickBot="1" x14ac:dyDescent="0.3">
      <c r="A84" s="35" t="s">
        <v>6</v>
      </c>
      <c r="B84" s="57">
        <f>SUM(B80:B83)</f>
        <v>0</v>
      </c>
      <c r="C84" s="57">
        <f t="shared" ref="C84:E84" si="61">SUM(C80:C83)</f>
        <v>0</v>
      </c>
      <c r="D84" s="57">
        <f t="shared" si="61"/>
        <v>0</v>
      </c>
      <c r="E84" s="57">
        <f t="shared" si="61"/>
        <v>0</v>
      </c>
      <c r="F84" s="33">
        <f t="shared" si="57"/>
        <v>0</v>
      </c>
      <c r="G84" s="63">
        <f>ROUNDUP(G80/30,0)</f>
        <v>0</v>
      </c>
      <c r="H84" s="35" t="s">
        <v>6</v>
      </c>
      <c r="I84" s="33">
        <f>SUM(I80:I83)</f>
        <v>0</v>
      </c>
      <c r="J84" s="33">
        <f t="shared" ref="J84:L84" si="62">SUM(J80:J83)</f>
        <v>0</v>
      </c>
      <c r="K84" s="33">
        <f t="shared" si="62"/>
        <v>0</v>
      </c>
      <c r="L84" s="33">
        <f t="shared" si="62"/>
        <v>0</v>
      </c>
    </row>
    <row r="85" spans="1:12" ht="16.5" thickTop="1" thickBot="1" x14ac:dyDescent="0.3">
      <c r="A85" s="80" t="s">
        <v>66</v>
      </c>
      <c r="B85" s="80"/>
      <c r="C85" s="80"/>
      <c r="D85" s="80"/>
      <c r="E85" s="80"/>
      <c r="F85" s="80"/>
      <c r="G85" s="64" t="s">
        <v>67</v>
      </c>
      <c r="H85" s="81" t="s">
        <v>68</v>
      </c>
      <c r="I85" s="81"/>
      <c r="J85" s="81"/>
      <c r="K85" s="81"/>
      <c r="L85" s="81"/>
    </row>
    <row r="86" spans="1:12" ht="15.75" thickTop="1" x14ac:dyDescent="0.25">
      <c r="A86" s="42" t="s">
        <v>41</v>
      </c>
      <c r="B86" s="43">
        <f>+B74+B80-I80</f>
        <v>0</v>
      </c>
      <c r="C86" s="43">
        <f t="shared" ref="C86:D89" si="63">+C74+C80-J80</f>
        <v>0</v>
      </c>
      <c r="D86" s="43">
        <f t="shared" si="63"/>
        <v>0</v>
      </c>
      <c r="E86" s="43"/>
      <c r="F86" s="43">
        <f t="shared" si="57"/>
        <v>0</v>
      </c>
      <c r="G86" s="58" t="s">
        <v>62</v>
      </c>
      <c r="H86" s="42" t="s">
        <v>41</v>
      </c>
      <c r="I86" s="43">
        <f>+I74-I80</f>
        <v>78797</v>
      </c>
      <c r="J86" s="43">
        <f>+J74-J80</f>
        <v>-3281</v>
      </c>
      <c r="K86" s="43">
        <f>+K74-K80</f>
        <v>-3281</v>
      </c>
      <c r="L86" s="43">
        <f>SUM(I86:K86)</f>
        <v>72235</v>
      </c>
    </row>
    <row r="87" spans="1:12" x14ac:dyDescent="0.25">
      <c r="A87" s="42" t="s">
        <v>42</v>
      </c>
      <c r="B87" s="43">
        <f>+B75+B81-I81</f>
        <v>0</v>
      </c>
      <c r="C87" s="43">
        <f t="shared" si="63"/>
        <v>0</v>
      </c>
      <c r="D87" s="43">
        <f t="shared" si="63"/>
        <v>0</v>
      </c>
      <c r="E87" s="43"/>
      <c r="F87" s="43">
        <f t="shared" si="57"/>
        <v>0</v>
      </c>
      <c r="G87" s="60">
        <f>+G78-G76</f>
        <v>0</v>
      </c>
      <c r="H87" s="42" t="s">
        <v>42</v>
      </c>
      <c r="I87" s="43">
        <f t="shared" ref="I87:K89" si="64">+I75-I81</f>
        <v>0</v>
      </c>
      <c r="J87" s="43">
        <f t="shared" si="64"/>
        <v>0</v>
      </c>
      <c r="K87" s="43">
        <f t="shared" si="64"/>
        <v>0</v>
      </c>
      <c r="L87" s="43">
        <f>SUM(I87:K87)</f>
        <v>0</v>
      </c>
    </row>
    <row r="88" spans="1:12" x14ac:dyDescent="0.25">
      <c r="A88" s="42" t="s">
        <v>44</v>
      </c>
      <c r="B88" s="43">
        <f>+B76+B82-I82</f>
        <v>0</v>
      </c>
      <c r="C88" s="43">
        <f t="shared" si="63"/>
        <v>0</v>
      </c>
      <c r="D88" s="43">
        <f t="shared" si="63"/>
        <v>0</v>
      </c>
      <c r="E88" s="43"/>
      <c r="F88" s="43">
        <f t="shared" si="57"/>
        <v>0</v>
      </c>
      <c r="G88" s="60">
        <v>25</v>
      </c>
      <c r="H88" s="42" t="s">
        <v>44</v>
      </c>
      <c r="I88" s="43">
        <f t="shared" si="64"/>
        <v>0</v>
      </c>
      <c r="J88" s="43">
        <f t="shared" si="64"/>
        <v>0</v>
      </c>
      <c r="K88" s="43">
        <f t="shared" si="64"/>
        <v>0</v>
      </c>
      <c r="L88" s="43">
        <f>SUM(I88:K88)</f>
        <v>0</v>
      </c>
    </row>
    <row r="89" spans="1:12" ht="15.75" thickBot="1" x14ac:dyDescent="0.3">
      <c r="A89" s="42" t="s">
        <v>49</v>
      </c>
      <c r="B89" s="43">
        <f>+B77+B83-I83</f>
        <v>0</v>
      </c>
      <c r="C89" s="43">
        <f t="shared" si="63"/>
        <v>0</v>
      </c>
      <c r="D89" s="43">
        <f t="shared" si="63"/>
        <v>0</v>
      </c>
      <c r="E89" s="43"/>
      <c r="F89" s="13">
        <f t="shared" si="57"/>
        <v>0</v>
      </c>
      <c r="G89" s="65">
        <f>+G87*G88</f>
        <v>0</v>
      </c>
      <c r="H89" s="42" t="s">
        <v>49</v>
      </c>
      <c r="I89" s="43">
        <f t="shared" si="64"/>
        <v>0</v>
      </c>
      <c r="J89" s="43">
        <f t="shared" si="64"/>
        <v>0</v>
      </c>
      <c r="K89" s="43">
        <f t="shared" si="64"/>
        <v>0</v>
      </c>
      <c r="L89" s="43">
        <f>SUM(I89:K89)</f>
        <v>0</v>
      </c>
    </row>
    <row r="90" spans="1:12" ht="16.5" thickTop="1" thickBot="1" x14ac:dyDescent="0.3">
      <c r="A90" s="35" t="s">
        <v>6</v>
      </c>
      <c r="B90" s="57">
        <f>SUM(B86:B89)</f>
        <v>0</v>
      </c>
      <c r="C90" s="57">
        <f t="shared" ref="C90:F90" si="65">SUM(C86:C89)</f>
        <v>0</v>
      </c>
      <c r="D90" s="57">
        <f t="shared" si="65"/>
        <v>0</v>
      </c>
      <c r="E90" s="57">
        <f t="shared" si="65"/>
        <v>0</v>
      </c>
      <c r="F90" s="57">
        <f t="shared" si="65"/>
        <v>0</v>
      </c>
      <c r="G90" s="66"/>
      <c r="H90" s="35" t="s">
        <v>6</v>
      </c>
      <c r="I90" s="46">
        <f>SUM(I86:I89)</f>
        <v>78797</v>
      </c>
      <c r="J90" s="46">
        <f t="shared" ref="J90:L90" si="66">SUM(J86:J89)</f>
        <v>-3281</v>
      </c>
      <c r="K90" s="46">
        <f t="shared" si="66"/>
        <v>-3281</v>
      </c>
      <c r="L90" s="46">
        <f t="shared" si="66"/>
        <v>72235</v>
      </c>
    </row>
    <row r="91" spans="1:12" ht="15.75" thickTop="1" x14ac:dyDescent="0.25"/>
    <row r="93" spans="1:12" x14ac:dyDescent="0.25">
      <c r="F93" s="24" t="s">
        <v>75</v>
      </c>
    </row>
    <row r="98" spans="6:6" x14ac:dyDescent="0.25">
      <c r="F98" s="24"/>
    </row>
  </sheetData>
  <mergeCells count="37">
    <mergeCell ref="A1:L1"/>
    <mergeCell ref="B3:E3"/>
    <mergeCell ref="F3:F4"/>
    <mergeCell ref="G3:J3"/>
    <mergeCell ref="K3:K4"/>
    <mergeCell ref="L3:L4"/>
    <mergeCell ref="H60:L60"/>
    <mergeCell ref="B21:E21"/>
    <mergeCell ref="F21:F22"/>
    <mergeCell ref="G21:J21"/>
    <mergeCell ref="K21:K22"/>
    <mergeCell ref="L21:L22"/>
    <mergeCell ref="B39:E39"/>
    <mergeCell ref="F39:F40"/>
    <mergeCell ref="G39:J39"/>
    <mergeCell ref="K39:K40"/>
    <mergeCell ref="L39:L40"/>
    <mergeCell ref="B51:E51"/>
    <mergeCell ref="F51:F52"/>
    <mergeCell ref="G51:J51"/>
    <mergeCell ref="K51:K52"/>
    <mergeCell ref="L51:L52"/>
    <mergeCell ref="A85:F85"/>
    <mergeCell ref="H85:L85"/>
    <mergeCell ref="M61:M62"/>
    <mergeCell ref="N61:N62"/>
    <mergeCell ref="A64:G64"/>
    <mergeCell ref="A65:A66"/>
    <mergeCell ref="B65:B66"/>
    <mergeCell ref="C65:E65"/>
    <mergeCell ref="F65:F66"/>
    <mergeCell ref="G65:G66"/>
    <mergeCell ref="H67:L67"/>
    <mergeCell ref="A72:F72"/>
    <mergeCell ref="H73:L73"/>
    <mergeCell ref="A79:F79"/>
    <mergeCell ref="H79:L79"/>
  </mergeCells>
  <conditionalFormatting sqref="A90:B90 A89">
    <cfRule type="cellIs" dxfId="3" priority="1" operator="equal">
      <formula>"SUCCESS"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APRIL19</vt:lpstr>
      <vt:lpstr>MAY18</vt:lpstr>
      <vt:lpstr>JUNE18</vt:lpstr>
      <vt:lpstr>JULY18</vt:lpstr>
      <vt:lpstr>AUG18</vt:lpstr>
      <vt:lpstr>SEPT18</vt:lpstr>
      <vt:lpstr>OCT18</vt:lpstr>
      <vt:lpstr>NOV18</vt:lpstr>
      <vt:lpstr>DEC18</vt:lpstr>
      <vt:lpstr>JAN19</vt:lpstr>
      <vt:lpstr>FEB19</vt:lpstr>
      <vt:lpstr>MAR19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2019-04-07T04:59:52Z</dcterms:modified>
</cp:coreProperties>
</file>