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vbaProject.bin" ContentType="application/vnd.ms-office.vbaProject"/>
  <Override PartName="/xl/ctrlProps/ctrlProp18.xml" ContentType="application/vnd.ms-excel.controlproperties+xml"/>
  <Override PartName="/xl/ctrlProps/ctrlProp17.xml" ContentType="application/vnd.ms-excel.controlproperties+xml"/>
  <Override PartName="/xl/ctrlProps/ctrlProp26.xml" ContentType="application/vnd.ms-excel.controlproperties+xml"/>
  <Override PartName="/xl/ctrlProps/ctrlProp2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trlProps/ctrlProp15.xml" ContentType="application/vnd.ms-excel.controlproperties+xml"/>
  <Override PartName="/xl/ctrlProps/ctrlProp9.xml" ContentType="application/vnd.ms-excel.controlproperties+xml"/>
  <Override PartName="/xl/ctrlProps/ctrlProp25.xml" ContentType="application/vnd.ms-excel.controlproperties+xml"/>
  <Override PartName="/xl/ctrlProps/ctrlProp16.xml" ContentType="application/vnd.ms-excel.controlproperties+xml"/>
  <Override PartName="/xl/ctrlProps/ctrlProp24.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trlProps/ctrlProp23.xml" ContentType="application/vnd.ms-excel.controlproperties+xml"/>
  <Override PartName="/xl/ctrlProps/ctrlProp14.xml" ContentType="application/vnd.ms-excel.controlproperties+xml"/>
  <Override PartName="/xl/ctrlProps/ctrlProp22.xml" ContentType="application/vnd.ms-excel.controlproperties+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5.xml" ContentType="application/vnd.ms-excel.controlproperties+xml"/>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ctrlProps/ctrlProp6.xml" ContentType="application/vnd.ms-excel.controlproperties+xml"/>
  <Override PartName="/xl/ctrlProps/ctrlProp11.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5" yWindow="-15" windowWidth="20520" windowHeight="8160"/>
  </bookViews>
  <sheets>
    <sheet name="Data" sheetId="5" r:id="rId1"/>
    <sheet name="Questionnaire" sheetId="1" r:id="rId2"/>
    <sheet name="MonthlyReturn" sheetId="2" r:id="rId3"/>
    <sheet name="Anex OUTWARD_B2B Table 3B" sheetId="3" r:id="rId4"/>
    <sheet name="Anex_OUTWARD_others" sheetId="6" r:id="rId5"/>
    <sheet name="Anex_Inward_B2B" sheetId="8" r:id="rId6"/>
    <sheet name="GSTPYMT" sheetId="10" r:id="rId7"/>
    <sheet name="POS" sheetId="9" r:id="rId8"/>
  </sheets>
  <definedNames>
    <definedName name="filedon">Data!$C$11</definedName>
    <definedName name="gstin">Data!$C$4</definedName>
    <definedName name="legal">Data!$C$6</definedName>
    <definedName name="_xlnm.Print_Area" localSheetId="3">'Anex OUTWARD_B2B Table 3B'!$A$1:$L$1020</definedName>
    <definedName name="_xlnm.Print_Area" localSheetId="2">MonthlyReturn!$A$1:$K$118</definedName>
    <definedName name="taxperiod">Data!$G$6</definedName>
    <definedName name="trade">Data!$C$7</definedName>
    <definedName name="year">Data!$G$4</definedName>
  </definedNames>
  <calcPr calcId="144525"/>
</workbook>
</file>

<file path=xl/calcChain.xml><?xml version="1.0" encoding="utf-8"?>
<calcChain xmlns="http://schemas.openxmlformats.org/spreadsheetml/2006/main">
  <c r="E8" i="2"/>
  <c r="E7"/>
  <c r="L107" i="6"/>
  <c r="I107"/>
  <c r="H107"/>
  <c r="I115"/>
  <c r="I114"/>
  <c r="I113"/>
  <c r="I112"/>
  <c r="I111"/>
  <c r="P1019" i="3"/>
  <c r="O1019"/>
  <c r="N1019"/>
  <c r="P1018"/>
  <c r="O1018"/>
  <c r="N1018"/>
  <c r="P1017"/>
  <c r="O1017"/>
  <c r="N1017"/>
  <c r="P1016"/>
  <c r="O1016"/>
  <c r="N1016"/>
  <c r="P1015"/>
  <c r="O1015"/>
  <c r="N1015"/>
  <c r="P1014"/>
  <c r="O1014"/>
  <c r="N1014"/>
  <c r="P1013"/>
  <c r="O1013"/>
  <c r="N1013"/>
  <c r="P1012"/>
  <c r="O1012"/>
  <c r="N1012"/>
  <c r="P1011"/>
  <c r="O1011"/>
  <c r="N1011"/>
  <c r="P1010"/>
  <c r="O1010"/>
  <c r="N1010"/>
  <c r="P1009"/>
  <c r="O1009"/>
  <c r="N1009"/>
  <c r="P1008"/>
  <c r="O1008"/>
  <c r="N1008"/>
  <c r="P1007"/>
  <c r="O1007"/>
  <c r="N1007"/>
  <c r="P1006"/>
  <c r="O1006"/>
  <c r="N1006"/>
  <c r="P1005"/>
  <c r="O1005"/>
  <c r="N1005"/>
  <c r="P1004"/>
  <c r="O1004"/>
  <c r="N1004"/>
  <c r="P1003"/>
  <c r="O1003"/>
  <c r="N1003"/>
  <c r="P1002"/>
  <c r="O1002"/>
  <c r="N1002"/>
  <c r="P1001"/>
  <c r="O1001"/>
  <c r="N1001"/>
  <c r="P1000"/>
  <c r="O1000"/>
  <c r="N1000"/>
  <c r="P999"/>
  <c r="O999"/>
  <c r="N999"/>
  <c r="P998"/>
  <c r="O998"/>
  <c r="N998"/>
  <c r="P997"/>
  <c r="O997"/>
  <c r="N997"/>
  <c r="P996"/>
  <c r="O996"/>
  <c r="N996"/>
  <c r="P995"/>
  <c r="O995"/>
  <c r="N995"/>
  <c r="P994"/>
  <c r="O994"/>
  <c r="N994"/>
  <c r="P993"/>
  <c r="O993"/>
  <c r="N993"/>
  <c r="P992"/>
  <c r="O992"/>
  <c r="N992"/>
  <c r="P991"/>
  <c r="O991"/>
  <c r="N991"/>
  <c r="P990"/>
  <c r="O990"/>
  <c r="N990"/>
  <c r="P989"/>
  <c r="O989"/>
  <c r="N989"/>
  <c r="P988"/>
  <c r="O988"/>
  <c r="N988"/>
  <c r="P987"/>
  <c r="O987"/>
  <c r="N987"/>
  <c r="P986"/>
  <c r="O986"/>
  <c r="N986"/>
  <c r="P985"/>
  <c r="O985"/>
  <c r="N985"/>
  <c r="P984"/>
  <c r="O984"/>
  <c r="N984"/>
  <c r="P983"/>
  <c r="O983"/>
  <c r="N983"/>
  <c r="P982"/>
  <c r="O982"/>
  <c r="N982"/>
  <c r="P981"/>
  <c r="O981"/>
  <c r="N981"/>
  <c r="P980"/>
  <c r="O980"/>
  <c r="N980"/>
  <c r="P979"/>
  <c r="O979"/>
  <c r="N979"/>
  <c r="P978"/>
  <c r="O978"/>
  <c r="N978"/>
  <c r="P977"/>
  <c r="O977"/>
  <c r="N977"/>
  <c r="P976"/>
  <c r="O976"/>
  <c r="N976"/>
  <c r="P975"/>
  <c r="O975"/>
  <c r="N975"/>
  <c r="P974"/>
  <c r="O974"/>
  <c r="N974"/>
  <c r="P973"/>
  <c r="O973"/>
  <c r="N973"/>
  <c r="P972"/>
  <c r="O972"/>
  <c r="N972"/>
  <c r="P971"/>
  <c r="O971"/>
  <c r="N971"/>
  <c r="P970"/>
  <c r="O970"/>
  <c r="N970"/>
  <c r="P969"/>
  <c r="O969"/>
  <c r="N969"/>
  <c r="P968"/>
  <c r="O968"/>
  <c r="N968"/>
  <c r="P967"/>
  <c r="O967"/>
  <c r="N967"/>
  <c r="P966"/>
  <c r="O966"/>
  <c r="N966"/>
  <c r="P965"/>
  <c r="O965"/>
  <c r="N965"/>
  <c r="P964"/>
  <c r="O964"/>
  <c r="N964"/>
  <c r="P963"/>
  <c r="O963"/>
  <c r="N963"/>
  <c r="P962"/>
  <c r="O962"/>
  <c r="N962"/>
  <c r="P961"/>
  <c r="O961"/>
  <c r="N961"/>
  <c r="P960"/>
  <c r="O960"/>
  <c r="N960"/>
  <c r="P959"/>
  <c r="O959"/>
  <c r="N959"/>
  <c r="P958"/>
  <c r="O958"/>
  <c r="N958"/>
  <c r="P957"/>
  <c r="O957"/>
  <c r="N957"/>
  <c r="P956"/>
  <c r="O956"/>
  <c r="N956"/>
  <c r="P955"/>
  <c r="O955"/>
  <c r="N955"/>
  <c r="P954"/>
  <c r="O954"/>
  <c r="N954"/>
  <c r="P953"/>
  <c r="O953"/>
  <c r="N953"/>
  <c r="P952"/>
  <c r="O952"/>
  <c r="N952"/>
  <c r="P951"/>
  <c r="O951"/>
  <c r="N951"/>
  <c r="P950"/>
  <c r="O950"/>
  <c r="N950"/>
  <c r="P949"/>
  <c r="O949"/>
  <c r="N949"/>
  <c r="P948"/>
  <c r="O948"/>
  <c r="N948"/>
  <c r="P947"/>
  <c r="O947"/>
  <c r="N947"/>
  <c r="P946"/>
  <c r="O946"/>
  <c r="N946"/>
  <c r="P945"/>
  <c r="O945"/>
  <c r="N945"/>
  <c r="P944"/>
  <c r="O944"/>
  <c r="N944"/>
  <c r="P943"/>
  <c r="O943"/>
  <c r="N943"/>
  <c r="P942"/>
  <c r="O942"/>
  <c r="N942"/>
  <c r="P941"/>
  <c r="O941"/>
  <c r="N941"/>
  <c r="P940"/>
  <c r="O940"/>
  <c r="N940"/>
  <c r="P939"/>
  <c r="O939"/>
  <c r="N939"/>
  <c r="P938"/>
  <c r="O938"/>
  <c r="N938"/>
  <c r="P937"/>
  <c r="O937"/>
  <c r="N937"/>
  <c r="P936"/>
  <c r="O936"/>
  <c r="N936"/>
  <c r="P935"/>
  <c r="O935"/>
  <c r="N935"/>
  <c r="P934"/>
  <c r="O934"/>
  <c r="N934"/>
  <c r="P933"/>
  <c r="O933"/>
  <c r="N933"/>
  <c r="P932"/>
  <c r="O932"/>
  <c r="N932"/>
  <c r="P931"/>
  <c r="O931"/>
  <c r="N931"/>
  <c r="P930"/>
  <c r="O930"/>
  <c r="N930"/>
  <c r="P929"/>
  <c r="O929"/>
  <c r="N929"/>
  <c r="P928"/>
  <c r="O928"/>
  <c r="N928"/>
  <c r="P927"/>
  <c r="O927"/>
  <c r="N927"/>
  <c r="P926"/>
  <c r="O926"/>
  <c r="N926"/>
  <c r="P925"/>
  <c r="O925"/>
  <c r="N925"/>
  <c r="P924"/>
  <c r="O924"/>
  <c r="N924"/>
  <c r="P923"/>
  <c r="O923"/>
  <c r="N923"/>
  <c r="P922"/>
  <c r="O922"/>
  <c r="N922"/>
  <c r="P921"/>
  <c r="O921"/>
  <c r="N921"/>
  <c r="P920"/>
  <c r="O920"/>
  <c r="N920"/>
  <c r="P919"/>
  <c r="O919"/>
  <c r="N919"/>
  <c r="P918"/>
  <c r="O918"/>
  <c r="N918"/>
  <c r="P917"/>
  <c r="O917"/>
  <c r="N917"/>
  <c r="P916"/>
  <c r="O916"/>
  <c r="N916"/>
  <c r="P915"/>
  <c r="O915"/>
  <c r="N915"/>
  <c r="P914"/>
  <c r="O914"/>
  <c r="N914"/>
  <c r="P913"/>
  <c r="O913"/>
  <c r="N913"/>
  <c r="P912"/>
  <c r="O912"/>
  <c r="N912"/>
  <c r="P911"/>
  <c r="O911"/>
  <c r="N911"/>
  <c r="P910"/>
  <c r="O910"/>
  <c r="N910"/>
  <c r="P909"/>
  <c r="O909"/>
  <c r="N909"/>
  <c r="P908"/>
  <c r="O908"/>
  <c r="N908"/>
  <c r="P907"/>
  <c r="O907"/>
  <c r="N907"/>
  <c r="P906"/>
  <c r="O906"/>
  <c r="N906"/>
  <c r="P905"/>
  <c r="O905"/>
  <c r="N905"/>
  <c r="P904"/>
  <c r="O904"/>
  <c r="N904"/>
  <c r="P903"/>
  <c r="O903"/>
  <c r="N903"/>
  <c r="P902"/>
  <c r="O902"/>
  <c r="N902"/>
  <c r="P901"/>
  <c r="O901"/>
  <c r="N901"/>
  <c r="P900"/>
  <c r="O900"/>
  <c r="N900"/>
  <c r="P899"/>
  <c r="O899"/>
  <c r="N899"/>
  <c r="P898"/>
  <c r="O898"/>
  <c r="N898"/>
  <c r="P897"/>
  <c r="O897"/>
  <c r="N897"/>
  <c r="P896"/>
  <c r="O896"/>
  <c r="N896"/>
  <c r="P895"/>
  <c r="O895"/>
  <c r="N895"/>
  <c r="P894"/>
  <c r="O894"/>
  <c r="N894"/>
  <c r="P893"/>
  <c r="O893"/>
  <c r="N893"/>
  <c r="P892"/>
  <c r="O892"/>
  <c r="N892"/>
  <c r="P891"/>
  <c r="O891"/>
  <c r="N891"/>
  <c r="P890"/>
  <c r="O890"/>
  <c r="N890"/>
  <c r="P889"/>
  <c r="O889"/>
  <c r="N889"/>
  <c r="P888"/>
  <c r="O888"/>
  <c r="N888"/>
  <c r="P887"/>
  <c r="O887"/>
  <c r="N887"/>
  <c r="P886"/>
  <c r="O886"/>
  <c r="N886"/>
  <c r="P885"/>
  <c r="O885"/>
  <c r="N885"/>
  <c r="P884"/>
  <c r="O884"/>
  <c r="N884"/>
  <c r="P883"/>
  <c r="O883"/>
  <c r="N883"/>
  <c r="P882"/>
  <c r="O882"/>
  <c r="N882"/>
  <c r="P881"/>
  <c r="O881"/>
  <c r="N881"/>
  <c r="P880"/>
  <c r="O880"/>
  <c r="N880"/>
  <c r="P879"/>
  <c r="O879"/>
  <c r="N879"/>
  <c r="P878"/>
  <c r="O878"/>
  <c r="N878"/>
  <c r="P877"/>
  <c r="O877"/>
  <c r="N877"/>
  <c r="P876"/>
  <c r="O876"/>
  <c r="N876"/>
  <c r="P875"/>
  <c r="O875"/>
  <c r="N875"/>
  <c r="P874"/>
  <c r="O874"/>
  <c r="N874"/>
  <c r="P873"/>
  <c r="O873"/>
  <c r="N873"/>
  <c r="P872"/>
  <c r="O872"/>
  <c r="N872"/>
  <c r="P871"/>
  <c r="O871"/>
  <c r="N871"/>
  <c r="P870"/>
  <c r="O870"/>
  <c r="N870"/>
  <c r="P869"/>
  <c r="O869"/>
  <c r="N869"/>
  <c r="P868"/>
  <c r="O868"/>
  <c r="N868"/>
  <c r="P867"/>
  <c r="O867"/>
  <c r="N867"/>
  <c r="P866"/>
  <c r="O866"/>
  <c r="N866"/>
  <c r="P865"/>
  <c r="O865"/>
  <c r="N865"/>
  <c r="P864"/>
  <c r="O864"/>
  <c r="N864"/>
  <c r="P863"/>
  <c r="O863"/>
  <c r="N863"/>
  <c r="P862"/>
  <c r="O862"/>
  <c r="N862"/>
  <c r="P861"/>
  <c r="O861"/>
  <c r="N861"/>
  <c r="P860"/>
  <c r="O860"/>
  <c r="N860"/>
  <c r="P859"/>
  <c r="O859"/>
  <c r="N859"/>
  <c r="P858"/>
  <c r="O858"/>
  <c r="N858"/>
  <c r="P857"/>
  <c r="O857"/>
  <c r="N857"/>
  <c r="P856"/>
  <c r="O856"/>
  <c r="N856"/>
  <c r="P855"/>
  <c r="O855"/>
  <c r="N855"/>
  <c r="P854"/>
  <c r="O854"/>
  <c r="N854"/>
  <c r="P853"/>
  <c r="O853"/>
  <c r="N853"/>
  <c r="P852"/>
  <c r="O852"/>
  <c r="N852"/>
  <c r="P851"/>
  <c r="O851"/>
  <c r="N851"/>
  <c r="P850"/>
  <c r="O850"/>
  <c r="N850"/>
  <c r="P849"/>
  <c r="O849"/>
  <c r="N849"/>
  <c r="P848"/>
  <c r="O848"/>
  <c r="N848"/>
  <c r="P847"/>
  <c r="O847"/>
  <c r="N847"/>
  <c r="P846"/>
  <c r="O846"/>
  <c r="N846"/>
  <c r="P845"/>
  <c r="O845"/>
  <c r="N845"/>
  <c r="P844"/>
  <c r="O844"/>
  <c r="N844"/>
  <c r="P843"/>
  <c r="O843"/>
  <c r="N843"/>
  <c r="P842"/>
  <c r="O842"/>
  <c r="N842"/>
  <c r="P841"/>
  <c r="O841"/>
  <c r="N841"/>
  <c r="P840"/>
  <c r="O840"/>
  <c r="N840"/>
  <c r="P839"/>
  <c r="O839"/>
  <c r="N839"/>
  <c r="P838"/>
  <c r="O838"/>
  <c r="N838"/>
  <c r="P837"/>
  <c r="O837"/>
  <c r="N837"/>
  <c r="P836"/>
  <c r="O836"/>
  <c r="N836"/>
  <c r="P835"/>
  <c r="O835"/>
  <c r="N835"/>
  <c r="P834"/>
  <c r="O834"/>
  <c r="N834"/>
  <c r="P833"/>
  <c r="O833"/>
  <c r="N833"/>
  <c r="P832"/>
  <c r="O832"/>
  <c r="N832"/>
  <c r="P831"/>
  <c r="O831"/>
  <c r="N831"/>
  <c r="P830"/>
  <c r="O830"/>
  <c r="N830"/>
  <c r="P829"/>
  <c r="O829"/>
  <c r="N829"/>
  <c r="P828"/>
  <c r="O828"/>
  <c r="N828"/>
  <c r="P827"/>
  <c r="O827"/>
  <c r="N827"/>
  <c r="P826"/>
  <c r="O826"/>
  <c r="N826"/>
  <c r="P825"/>
  <c r="O825"/>
  <c r="N825"/>
  <c r="P824"/>
  <c r="O824"/>
  <c r="N824"/>
  <c r="P823"/>
  <c r="O823"/>
  <c r="N823"/>
  <c r="P822"/>
  <c r="O822"/>
  <c r="N822"/>
  <c r="P821"/>
  <c r="O821"/>
  <c r="N821"/>
  <c r="P820"/>
  <c r="O820"/>
  <c r="N820"/>
  <c r="P819"/>
  <c r="O819"/>
  <c r="N819"/>
  <c r="P818"/>
  <c r="O818"/>
  <c r="N818"/>
  <c r="P817"/>
  <c r="O817"/>
  <c r="N817"/>
  <c r="P816"/>
  <c r="O816"/>
  <c r="N816"/>
  <c r="P815"/>
  <c r="O815"/>
  <c r="N815"/>
  <c r="P814"/>
  <c r="O814"/>
  <c r="N814"/>
  <c r="P813"/>
  <c r="O813"/>
  <c r="N813"/>
  <c r="P812"/>
  <c r="O812"/>
  <c r="N812"/>
  <c r="P811"/>
  <c r="O811"/>
  <c r="N811"/>
  <c r="P810"/>
  <c r="O810"/>
  <c r="N810"/>
  <c r="P809"/>
  <c r="O809"/>
  <c r="N809"/>
  <c r="P808"/>
  <c r="O808"/>
  <c r="N808"/>
  <c r="P807"/>
  <c r="O807"/>
  <c r="N807"/>
  <c r="P806"/>
  <c r="O806"/>
  <c r="N806"/>
  <c r="P805"/>
  <c r="O805"/>
  <c r="N805"/>
  <c r="P804"/>
  <c r="O804"/>
  <c r="N804"/>
  <c r="P803"/>
  <c r="O803"/>
  <c r="N803"/>
  <c r="P802"/>
  <c r="O802"/>
  <c r="N802"/>
  <c r="P801"/>
  <c r="O801"/>
  <c r="N801"/>
  <c r="P800"/>
  <c r="O800"/>
  <c r="N800"/>
  <c r="P799"/>
  <c r="O799"/>
  <c r="N799"/>
  <c r="P798"/>
  <c r="O798"/>
  <c r="N798"/>
  <c r="P797"/>
  <c r="O797"/>
  <c r="N797"/>
  <c r="P796"/>
  <c r="O796"/>
  <c r="N796"/>
  <c r="P795"/>
  <c r="O795"/>
  <c r="N795"/>
  <c r="P794"/>
  <c r="O794"/>
  <c r="N794"/>
  <c r="P793"/>
  <c r="O793"/>
  <c r="N793"/>
  <c r="P792"/>
  <c r="O792"/>
  <c r="N792"/>
  <c r="P791"/>
  <c r="O791"/>
  <c r="N791"/>
  <c r="P790"/>
  <c r="O790"/>
  <c r="N790"/>
  <c r="P789"/>
  <c r="O789"/>
  <c r="N789"/>
  <c r="P788"/>
  <c r="O788"/>
  <c r="N788"/>
  <c r="P787"/>
  <c r="O787"/>
  <c r="N787"/>
  <c r="P786"/>
  <c r="O786"/>
  <c r="N786"/>
  <c r="P785"/>
  <c r="O785"/>
  <c r="N785"/>
  <c r="P784"/>
  <c r="O784"/>
  <c r="N784"/>
  <c r="P783"/>
  <c r="O783"/>
  <c r="N783"/>
  <c r="P782"/>
  <c r="O782"/>
  <c r="N782"/>
  <c r="P781"/>
  <c r="O781"/>
  <c r="N781"/>
  <c r="P780"/>
  <c r="O780"/>
  <c r="N780"/>
  <c r="P779"/>
  <c r="O779"/>
  <c r="N779"/>
  <c r="P778"/>
  <c r="O778"/>
  <c r="N778"/>
  <c r="P777"/>
  <c r="O777"/>
  <c r="N777"/>
  <c r="P776"/>
  <c r="O776"/>
  <c r="N776"/>
  <c r="P775"/>
  <c r="O775"/>
  <c r="N775"/>
  <c r="P774"/>
  <c r="O774"/>
  <c r="N774"/>
  <c r="P773"/>
  <c r="O773"/>
  <c r="N773"/>
  <c r="P772"/>
  <c r="O772"/>
  <c r="N772"/>
  <c r="P771"/>
  <c r="O771"/>
  <c r="N771"/>
  <c r="P770"/>
  <c r="O770"/>
  <c r="N770"/>
  <c r="P769"/>
  <c r="O769"/>
  <c r="N769"/>
  <c r="P768"/>
  <c r="O768"/>
  <c r="N768"/>
  <c r="P767"/>
  <c r="O767"/>
  <c r="N767"/>
  <c r="P766"/>
  <c r="O766"/>
  <c r="N766"/>
  <c r="P765"/>
  <c r="O765"/>
  <c r="N765"/>
  <c r="P764"/>
  <c r="O764"/>
  <c r="N764"/>
  <c r="P763"/>
  <c r="O763"/>
  <c r="N763"/>
  <c r="P762"/>
  <c r="O762"/>
  <c r="N762"/>
  <c r="P761"/>
  <c r="O761"/>
  <c r="N761"/>
  <c r="P760"/>
  <c r="O760"/>
  <c r="N760"/>
  <c r="P759"/>
  <c r="O759"/>
  <c r="N759"/>
  <c r="P758"/>
  <c r="O758"/>
  <c r="N758"/>
  <c r="P757"/>
  <c r="O757"/>
  <c r="N757"/>
  <c r="P756"/>
  <c r="O756"/>
  <c r="N756"/>
  <c r="P755"/>
  <c r="O755"/>
  <c r="N755"/>
  <c r="P754"/>
  <c r="O754"/>
  <c r="N754"/>
  <c r="P753"/>
  <c r="O753"/>
  <c r="N753"/>
  <c r="P752"/>
  <c r="O752"/>
  <c r="N752"/>
  <c r="P751"/>
  <c r="O751"/>
  <c r="N751"/>
  <c r="P750"/>
  <c r="O750"/>
  <c r="N750"/>
  <c r="P749"/>
  <c r="O749"/>
  <c r="N749"/>
  <c r="P748"/>
  <c r="O748"/>
  <c r="N748"/>
  <c r="P747"/>
  <c r="O747"/>
  <c r="N747"/>
  <c r="P746"/>
  <c r="O746"/>
  <c r="N746"/>
  <c r="P745"/>
  <c r="O745"/>
  <c r="N745"/>
  <c r="P744"/>
  <c r="O744"/>
  <c r="N744"/>
  <c r="P743"/>
  <c r="O743"/>
  <c r="N743"/>
  <c r="P742"/>
  <c r="O742"/>
  <c r="N742"/>
  <c r="P741"/>
  <c r="O741"/>
  <c r="N741"/>
  <c r="P740"/>
  <c r="O740"/>
  <c r="N740"/>
  <c r="P739"/>
  <c r="O739"/>
  <c r="N739"/>
  <c r="P738"/>
  <c r="O738"/>
  <c r="N738"/>
  <c r="P737"/>
  <c r="O737"/>
  <c r="N737"/>
  <c r="P736"/>
  <c r="O736"/>
  <c r="N736"/>
  <c r="P735"/>
  <c r="O735"/>
  <c r="N735"/>
  <c r="P734"/>
  <c r="O734"/>
  <c r="N734"/>
  <c r="P733"/>
  <c r="O733"/>
  <c r="N733"/>
  <c r="P732"/>
  <c r="O732"/>
  <c r="N732"/>
  <c r="P731"/>
  <c r="O731"/>
  <c r="N731"/>
  <c r="P730"/>
  <c r="O730"/>
  <c r="N730"/>
  <c r="P729"/>
  <c r="O729"/>
  <c r="N729"/>
  <c r="P728"/>
  <c r="O728"/>
  <c r="N728"/>
  <c r="P727"/>
  <c r="O727"/>
  <c r="N727"/>
  <c r="P726"/>
  <c r="O726"/>
  <c r="N726"/>
  <c r="P725"/>
  <c r="O725"/>
  <c r="N725"/>
  <c r="P724"/>
  <c r="O724"/>
  <c r="N724"/>
  <c r="P723"/>
  <c r="O723"/>
  <c r="N723"/>
  <c r="P722"/>
  <c r="O722"/>
  <c r="N722"/>
  <c r="P721"/>
  <c r="O721"/>
  <c r="N721"/>
  <c r="P720"/>
  <c r="O720"/>
  <c r="N720"/>
  <c r="P719"/>
  <c r="O719"/>
  <c r="N719"/>
  <c r="P718"/>
  <c r="O718"/>
  <c r="N718"/>
  <c r="P717"/>
  <c r="O717"/>
  <c r="N717"/>
  <c r="P716"/>
  <c r="O716"/>
  <c r="N716"/>
  <c r="P715"/>
  <c r="O715"/>
  <c r="N715"/>
  <c r="P714"/>
  <c r="O714"/>
  <c r="N714"/>
  <c r="P713"/>
  <c r="O713"/>
  <c r="N713"/>
  <c r="P712"/>
  <c r="O712"/>
  <c r="N712"/>
  <c r="P711"/>
  <c r="O711"/>
  <c r="N711"/>
  <c r="P710"/>
  <c r="O710"/>
  <c r="N710"/>
  <c r="P709"/>
  <c r="O709"/>
  <c r="N709"/>
  <c r="P708"/>
  <c r="O708"/>
  <c r="N708"/>
  <c r="P707"/>
  <c r="O707"/>
  <c r="N707"/>
  <c r="P706"/>
  <c r="O706"/>
  <c r="N706"/>
  <c r="P705"/>
  <c r="O705"/>
  <c r="N705"/>
  <c r="P704"/>
  <c r="O704"/>
  <c r="N704"/>
  <c r="P703"/>
  <c r="O703"/>
  <c r="N703"/>
  <c r="P702"/>
  <c r="O702"/>
  <c r="N702"/>
  <c r="P701"/>
  <c r="O701"/>
  <c r="N701"/>
  <c r="P700"/>
  <c r="O700"/>
  <c r="N700"/>
  <c r="P699"/>
  <c r="O699"/>
  <c r="N699"/>
  <c r="P698"/>
  <c r="O698"/>
  <c r="N698"/>
  <c r="P697"/>
  <c r="O697"/>
  <c r="N697"/>
  <c r="P696"/>
  <c r="O696"/>
  <c r="N696"/>
  <c r="P695"/>
  <c r="O695"/>
  <c r="N695"/>
  <c r="P694"/>
  <c r="O694"/>
  <c r="N694"/>
  <c r="P693"/>
  <c r="O693"/>
  <c r="N693"/>
  <c r="P692"/>
  <c r="O692"/>
  <c r="N692"/>
  <c r="P691"/>
  <c r="O691"/>
  <c r="N691"/>
  <c r="P690"/>
  <c r="O690"/>
  <c r="N690"/>
  <c r="P689"/>
  <c r="O689"/>
  <c r="N689"/>
  <c r="P688"/>
  <c r="O688"/>
  <c r="N688"/>
  <c r="P687"/>
  <c r="O687"/>
  <c r="N687"/>
  <c r="P686"/>
  <c r="O686"/>
  <c r="N686"/>
  <c r="P685"/>
  <c r="O685"/>
  <c r="N685"/>
  <c r="P684"/>
  <c r="O684"/>
  <c r="N684"/>
  <c r="P683"/>
  <c r="O683"/>
  <c r="N683"/>
  <c r="P682"/>
  <c r="O682"/>
  <c r="N682"/>
  <c r="P681"/>
  <c r="O681"/>
  <c r="N681"/>
  <c r="P680"/>
  <c r="O680"/>
  <c r="N680"/>
  <c r="P679"/>
  <c r="O679"/>
  <c r="N679"/>
  <c r="P678"/>
  <c r="O678"/>
  <c r="N678"/>
  <c r="P677"/>
  <c r="O677"/>
  <c r="N677"/>
  <c r="P676"/>
  <c r="O676"/>
  <c r="N676"/>
  <c r="P675"/>
  <c r="O675"/>
  <c r="N675"/>
  <c r="P674"/>
  <c r="O674"/>
  <c r="N674"/>
  <c r="P673"/>
  <c r="O673"/>
  <c r="N673"/>
  <c r="P672"/>
  <c r="O672"/>
  <c r="N672"/>
  <c r="P671"/>
  <c r="O671"/>
  <c r="N671"/>
  <c r="P670"/>
  <c r="O670"/>
  <c r="N670"/>
  <c r="P669"/>
  <c r="O669"/>
  <c r="N669"/>
  <c r="P668"/>
  <c r="O668"/>
  <c r="N668"/>
  <c r="P667"/>
  <c r="O667"/>
  <c r="N667"/>
  <c r="P666"/>
  <c r="O666"/>
  <c r="N666"/>
  <c r="P665"/>
  <c r="O665"/>
  <c r="N665"/>
  <c r="P664"/>
  <c r="O664"/>
  <c r="N664"/>
  <c r="P663"/>
  <c r="O663"/>
  <c r="N663"/>
  <c r="P662"/>
  <c r="O662"/>
  <c r="N662"/>
  <c r="P661"/>
  <c r="O661"/>
  <c r="N661"/>
  <c r="P660"/>
  <c r="O660"/>
  <c r="N660"/>
  <c r="P659"/>
  <c r="O659"/>
  <c r="N659"/>
  <c r="P658"/>
  <c r="O658"/>
  <c r="N658"/>
  <c r="P657"/>
  <c r="O657"/>
  <c r="N657"/>
  <c r="P656"/>
  <c r="O656"/>
  <c r="N656"/>
  <c r="P655"/>
  <c r="O655"/>
  <c r="N655"/>
  <c r="P654"/>
  <c r="O654"/>
  <c r="N654"/>
  <c r="P653"/>
  <c r="O653"/>
  <c r="N653"/>
  <c r="P652"/>
  <c r="O652"/>
  <c r="N652"/>
  <c r="P651"/>
  <c r="O651"/>
  <c r="N651"/>
  <c r="P650"/>
  <c r="O650"/>
  <c r="N650"/>
  <c r="P649"/>
  <c r="O649"/>
  <c r="N649"/>
  <c r="P648"/>
  <c r="O648"/>
  <c r="N648"/>
  <c r="P647"/>
  <c r="O647"/>
  <c r="N647"/>
  <c r="P646"/>
  <c r="O646"/>
  <c r="N646"/>
  <c r="P645"/>
  <c r="O645"/>
  <c r="N645"/>
  <c r="P644"/>
  <c r="O644"/>
  <c r="N644"/>
  <c r="P643"/>
  <c r="O643"/>
  <c r="N643"/>
  <c r="P642"/>
  <c r="O642"/>
  <c r="N642"/>
  <c r="P641"/>
  <c r="O641"/>
  <c r="N641"/>
  <c r="P640"/>
  <c r="O640"/>
  <c r="N640"/>
  <c r="P639"/>
  <c r="O639"/>
  <c r="N639"/>
  <c r="P638"/>
  <c r="O638"/>
  <c r="N638"/>
  <c r="P637"/>
  <c r="O637"/>
  <c r="N637"/>
  <c r="P636"/>
  <c r="O636"/>
  <c r="N636"/>
  <c r="P635"/>
  <c r="O635"/>
  <c r="N635"/>
  <c r="P634"/>
  <c r="O634"/>
  <c r="N634"/>
  <c r="P633"/>
  <c r="O633"/>
  <c r="N633"/>
  <c r="P632"/>
  <c r="O632"/>
  <c r="N632"/>
  <c r="P631"/>
  <c r="O631"/>
  <c r="N631"/>
  <c r="P630"/>
  <c r="O630"/>
  <c r="N630"/>
  <c r="P629"/>
  <c r="O629"/>
  <c r="N629"/>
  <c r="P628"/>
  <c r="O628"/>
  <c r="N628"/>
  <c r="P627"/>
  <c r="O627"/>
  <c r="N627"/>
  <c r="P626"/>
  <c r="O626"/>
  <c r="N626"/>
  <c r="P625"/>
  <c r="O625"/>
  <c r="N625"/>
  <c r="P624"/>
  <c r="O624"/>
  <c r="N624"/>
  <c r="P623"/>
  <c r="O623"/>
  <c r="N623"/>
  <c r="P622"/>
  <c r="O622"/>
  <c r="N622"/>
  <c r="P621"/>
  <c r="O621"/>
  <c r="N621"/>
  <c r="P620"/>
  <c r="O620"/>
  <c r="N620"/>
  <c r="P619"/>
  <c r="O619"/>
  <c r="N619"/>
  <c r="P618"/>
  <c r="O618"/>
  <c r="N618"/>
  <c r="P617"/>
  <c r="O617"/>
  <c r="N617"/>
  <c r="P616"/>
  <c r="O616"/>
  <c r="N616"/>
  <c r="P615"/>
  <c r="O615"/>
  <c r="N615"/>
  <c r="P614"/>
  <c r="O614"/>
  <c r="N614"/>
  <c r="P613"/>
  <c r="O613"/>
  <c r="N613"/>
  <c r="P612"/>
  <c r="O612"/>
  <c r="N612"/>
  <c r="P611"/>
  <c r="O611"/>
  <c r="N611"/>
  <c r="P610"/>
  <c r="O610"/>
  <c r="N610"/>
  <c r="P609"/>
  <c r="O609"/>
  <c r="N609"/>
  <c r="P608"/>
  <c r="O608"/>
  <c r="N608"/>
  <c r="P607"/>
  <c r="O607"/>
  <c r="N607"/>
  <c r="P606"/>
  <c r="O606"/>
  <c r="N606"/>
  <c r="P605"/>
  <c r="O605"/>
  <c r="N605"/>
  <c r="P604"/>
  <c r="O604"/>
  <c r="N604"/>
  <c r="P603"/>
  <c r="O603"/>
  <c r="N603"/>
  <c r="P602"/>
  <c r="O602"/>
  <c r="N602"/>
  <c r="P601"/>
  <c r="O601"/>
  <c r="N601"/>
  <c r="P600"/>
  <c r="O600"/>
  <c r="N600"/>
  <c r="P599"/>
  <c r="O599"/>
  <c r="N599"/>
  <c r="P598"/>
  <c r="O598"/>
  <c r="N598"/>
  <c r="P597"/>
  <c r="O597"/>
  <c r="N597"/>
  <c r="P596"/>
  <c r="O596"/>
  <c r="N596"/>
  <c r="P595"/>
  <c r="O595"/>
  <c r="N595"/>
  <c r="P594"/>
  <c r="O594"/>
  <c r="N594"/>
  <c r="P593"/>
  <c r="O593"/>
  <c r="N593"/>
  <c r="P592"/>
  <c r="O592"/>
  <c r="N592"/>
  <c r="P591"/>
  <c r="O591"/>
  <c r="N591"/>
  <c r="P590"/>
  <c r="O590"/>
  <c r="N590"/>
  <c r="P589"/>
  <c r="O589"/>
  <c r="N589"/>
  <c r="P588"/>
  <c r="O588"/>
  <c r="N588"/>
  <c r="P587"/>
  <c r="O587"/>
  <c r="N587"/>
  <c r="P586"/>
  <c r="O586"/>
  <c r="N586"/>
  <c r="P585"/>
  <c r="O585"/>
  <c r="N585"/>
  <c r="P584"/>
  <c r="O584"/>
  <c r="N584"/>
  <c r="P583"/>
  <c r="O583"/>
  <c r="N583"/>
  <c r="P582"/>
  <c r="O582"/>
  <c r="N582"/>
  <c r="P581"/>
  <c r="O581"/>
  <c r="N581"/>
  <c r="P580"/>
  <c r="O580"/>
  <c r="N580"/>
  <c r="P579"/>
  <c r="O579"/>
  <c r="N579"/>
  <c r="P578"/>
  <c r="O578"/>
  <c r="N578"/>
  <c r="P577"/>
  <c r="O577"/>
  <c r="N577"/>
  <c r="P576"/>
  <c r="O576"/>
  <c r="N576"/>
  <c r="P575"/>
  <c r="O575"/>
  <c r="N575"/>
  <c r="P574"/>
  <c r="O574"/>
  <c r="N574"/>
  <c r="P573"/>
  <c r="O573"/>
  <c r="N573"/>
  <c r="P572"/>
  <c r="O572"/>
  <c r="N572"/>
  <c r="P571"/>
  <c r="O571"/>
  <c r="N571"/>
  <c r="P570"/>
  <c r="O570"/>
  <c r="N570"/>
  <c r="P569"/>
  <c r="O569"/>
  <c r="N569"/>
  <c r="P568"/>
  <c r="O568"/>
  <c r="N568"/>
  <c r="P567"/>
  <c r="O567"/>
  <c r="N567"/>
  <c r="P566"/>
  <c r="O566"/>
  <c r="N566"/>
  <c r="P565"/>
  <c r="O565"/>
  <c r="N565"/>
  <c r="P564"/>
  <c r="O564"/>
  <c r="N564"/>
  <c r="P563"/>
  <c r="O563"/>
  <c r="N563"/>
  <c r="P562"/>
  <c r="O562"/>
  <c r="N562"/>
  <c r="P561"/>
  <c r="O561"/>
  <c r="N561"/>
  <c r="P560"/>
  <c r="O560"/>
  <c r="N560"/>
  <c r="P559"/>
  <c r="O559"/>
  <c r="N559"/>
  <c r="P558"/>
  <c r="O558"/>
  <c r="N558"/>
  <c r="P557"/>
  <c r="O557"/>
  <c r="N557"/>
  <c r="P556"/>
  <c r="O556"/>
  <c r="N556"/>
  <c r="P555"/>
  <c r="O555"/>
  <c r="N555"/>
  <c r="P554"/>
  <c r="O554"/>
  <c r="N554"/>
  <c r="P553"/>
  <c r="O553"/>
  <c r="N553"/>
  <c r="P552"/>
  <c r="O552"/>
  <c r="N552"/>
  <c r="P551"/>
  <c r="O551"/>
  <c r="N551"/>
  <c r="P550"/>
  <c r="O550"/>
  <c r="N550"/>
  <c r="P549"/>
  <c r="O549"/>
  <c r="N549"/>
  <c r="P548"/>
  <c r="O548"/>
  <c r="N548"/>
  <c r="P547"/>
  <c r="O547"/>
  <c r="N547"/>
  <c r="P546"/>
  <c r="O546"/>
  <c r="N546"/>
  <c r="P545"/>
  <c r="O545"/>
  <c r="N545"/>
  <c r="P544"/>
  <c r="O544"/>
  <c r="N544"/>
  <c r="P543"/>
  <c r="O543"/>
  <c r="N543"/>
  <c r="P542"/>
  <c r="O542"/>
  <c r="N542"/>
  <c r="P541"/>
  <c r="O541"/>
  <c r="N541"/>
  <c r="P540"/>
  <c r="O540"/>
  <c r="N540"/>
  <c r="P539"/>
  <c r="O539"/>
  <c r="N539"/>
  <c r="P538"/>
  <c r="O538"/>
  <c r="N538"/>
  <c r="P537"/>
  <c r="O537"/>
  <c r="N537"/>
  <c r="P536"/>
  <c r="O536"/>
  <c r="N536"/>
  <c r="P535"/>
  <c r="O535"/>
  <c r="N535"/>
  <c r="P534"/>
  <c r="O534"/>
  <c r="N534"/>
  <c r="P533"/>
  <c r="O533"/>
  <c r="N533"/>
  <c r="P532"/>
  <c r="O532"/>
  <c r="N532"/>
  <c r="P531"/>
  <c r="O531"/>
  <c r="N531"/>
  <c r="P530"/>
  <c r="O530"/>
  <c r="N530"/>
  <c r="P529"/>
  <c r="O529"/>
  <c r="N529"/>
  <c r="P528"/>
  <c r="O528"/>
  <c r="N528"/>
  <c r="P527"/>
  <c r="O527"/>
  <c r="N527"/>
  <c r="P526"/>
  <c r="O526"/>
  <c r="N526"/>
  <c r="P525"/>
  <c r="O525"/>
  <c r="N525"/>
  <c r="P524"/>
  <c r="O524"/>
  <c r="N524"/>
  <c r="P523"/>
  <c r="O523"/>
  <c r="N523"/>
  <c r="P522"/>
  <c r="O522"/>
  <c r="N522"/>
  <c r="P521"/>
  <c r="O521"/>
  <c r="N521"/>
  <c r="P520"/>
  <c r="O520"/>
  <c r="N520"/>
  <c r="P519"/>
  <c r="O519"/>
  <c r="N519"/>
  <c r="P518"/>
  <c r="O518"/>
  <c r="N518"/>
  <c r="P517"/>
  <c r="O517"/>
  <c r="N517"/>
  <c r="P516"/>
  <c r="O516"/>
  <c r="N516"/>
  <c r="P515"/>
  <c r="O515"/>
  <c r="N515"/>
  <c r="P514"/>
  <c r="O514"/>
  <c r="N514"/>
  <c r="P513"/>
  <c r="O513"/>
  <c r="N513"/>
  <c r="P512"/>
  <c r="O512"/>
  <c r="N512"/>
  <c r="P511"/>
  <c r="O511"/>
  <c r="N511"/>
  <c r="P510"/>
  <c r="O510"/>
  <c r="N510"/>
  <c r="P509"/>
  <c r="O509"/>
  <c r="N509"/>
  <c r="P508"/>
  <c r="O508"/>
  <c r="N508"/>
  <c r="P507"/>
  <c r="O507"/>
  <c r="N507"/>
  <c r="P506"/>
  <c r="O506"/>
  <c r="N506"/>
  <c r="P505"/>
  <c r="O505"/>
  <c r="N505"/>
  <c r="P504"/>
  <c r="O504"/>
  <c r="N504"/>
  <c r="P503"/>
  <c r="O503"/>
  <c r="N503"/>
  <c r="P502"/>
  <c r="O502"/>
  <c r="N502"/>
  <c r="P501"/>
  <c r="O501"/>
  <c r="N501"/>
  <c r="P500"/>
  <c r="O500"/>
  <c r="N500"/>
  <c r="P499"/>
  <c r="O499"/>
  <c r="N499"/>
  <c r="P498"/>
  <c r="O498"/>
  <c r="N498"/>
  <c r="P497"/>
  <c r="O497"/>
  <c r="N497"/>
  <c r="P496"/>
  <c r="O496"/>
  <c r="N496"/>
  <c r="P495"/>
  <c r="O495"/>
  <c r="N495"/>
  <c r="P494"/>
  <c r="O494"/>
  <c r="N494"/>
  <c r="P493"/>
  <c r="O493"/>
  <c r="N493"/>
  <c r="P492"/>
  <c r="O492"/>
  <c r="N492"/>
  <c r="P491"/>
  <c r="O491"/>
  <c r="N491"/>
  <c r="P490"/>
  <c r="O490"/>
  <c r="N490"/>
  <c r="P489"/>
  <c r="O489"/>
  <c r="N489"/>
  <c r="P488"/>
  <c r="O488"/>
  <c r="N488"/>
  <c r="P487"/>
  <c r="O487"/>
  <c r="N487"/>
  <c r="P486"/>
  <c r="O486"/>
  <c r="N486"/>
  <c r="P485"/>
  <c r="O485"/>
  <c r="N485"/>
  <c r="P484"/>
  <c r="O484"/>
  <c r="N484"/>
  <c r="P483"/>
  <c r="O483"/>
  <c r="N483"/>
  <c r="P482"/>
  <c r="O482"/>
  <c r="N482"/>
  <c r="P481"/>
  <c r="O481"/>
  <c r="N481"/>
  <c r="P480"/>
  <c r="O480"/>
  <c r="N480"/>
  <c r="P479"/>
  <c r="O479"/>
  <c r="N479"/>
  <c r="P478"/>
  <c r="O478"/>
  <c r="N478"/>
  <c r="P477"/>
  <c r="O477"/>
  <c r="N477"/>
  <c r="P476"/>
  <c r="O476"/>
  <c r="N476"/>
  <c r="P475"/>
  <c r="O475"/>
  <c r="N475"/>
  <c r="P474"/>
  <c r="O474"/>
  <c r="N474"/>
  <c r="P473"/>
  <c r="O473"/>
  <c r="N473"/>
  <c r="P472"/>
  <c r="O472"/>
  <c r="N472"/>
  <c r="P471"/>
  <c r="O471"/>
  <c r="N471"/>
  <c r="P470"/>
  <c r="O470"/>
  <c r="N470"/>
  <c r="P469"/>
  <c r="O469"/>
  <c r="N469"/>
  <c r="P468"/>
  <c r="O468"/>
  <c r="N468"/>
  <c r="P467"/>
  <c r="O467"/>
  <c r="N467"/>
  <c r="P466"/>
  <c r="O466"/>
  <c r="N466"/>
  <c r="P465"/>
  <c r="O465"/>
  <c r="N465"/>
  <c r="P464"/>
  <c r="O464"/>
  <c r="N464"/>
  <c r="P463"/>
  <c r="O463"/>
  <c r="N463"/>
  <c r="P462"/>
  <c r="O462"/>
  <c r="N462"/>
  <c r="P461"/>
  <c r="O461"/>
  <c r="N461"/>
  <c r="P460"/>
  <c r="O460"/>
  <c r="N460"/>
  <c r="P459"/>
  <c r="O459"/>
  <c r="N459"/>
  <c r="P458"/>
  <c r="O458"/>
  <c r="N458"/>
  <c r="P457"/>
  <c r="O457"/>
  <c r="N457"/>
  <c r="P456"/>
  <c r="O456"/>
  <c r="N456"/>
  <c r="P455"/>
  <c r="O455"/>
  <c r="N455"/>
  <c r="P454"/>
  <c r="O454"/>
  <c r="N454"/>
  <c r="P453"/>
  <c r="O453"/>
  <c r="N453"/>
  <c r="P452"/>
  <c r="O452"/>
  <c r="N452"/>
  <c r="P451"/>
  <c r="O451"/>
  <c r="N451"/>
  <c r="P450"/>
  <c r="O450"/>
  <c r="N450"/>
  <c r="P449"/>
  <c r="O449"/>
  <c r="N449"/>
  <c r="P448"/>
  <c r="O448"/>
  <c r="N448"/>
  <c r="P447"/>
  <c r="O447"/>
  <c r="N447"/>
  <c r="P446"/>
  <c r="O446"/>
  <c r="N446"/>
  <c r="P445"/>
  <c r="O445"/>
  <c r="N445"/>
  <c r="P444"/>
  <c r="O444"/>
  <c r="N444"/>
  <c r="P443"/>
  <c r="O443"/>
  <c r="N443"/>
  <c r="P442"/>
  <c r="O442"/>
  <c r="N442"/>
  <c r="P441"/>
  <c r="O441"/>
  <c r="N441"/>
  <c r="P440"/>
  <c r="O440"/>
  <c r="N440"/>
  <c r="P439"/>
  <c r="O439"/>
  <c r="N439"/>
  <c r="P438"/>
  <c r="O438"/>
  <c r="N438"/>
  <c r="P437"/>
  <c r="O437"/>
  <c r="N437"/>
  <c r="P436"/>
  <c r="O436"/>
  <c r="N436"/>
  <c r="P435"/>
  <c r="O435"/>
  <c r="N435"/>
  <c r="P434"/>
  <c r="O434"/>
  <c r="N434"/>
  <c r="P433"/>
  <c r="O433"/>
  <c r="N433"/>
  <c r="P432"/>
  <c r="O432"/>
  <c r="N432"/>
  <c r="P431"/>
  <c r="O431"/>
  <c r="N431"/>
  <c r="P430"/>
  <c r="O430"/>
  <c r="N430"/>
  <c r="P429"/>
  <c r="O429"/>
  <c r="N429"/>
  <c r="P428"/>
  <c r="O428"/>
  <c r="N428"/>
  <c r="P427"/>
  <c r="O427"/>
  <c r="N427"/>
  <c r="P426"/>
  <c r="O426"/>
  <c r="N426"/>
  <c r="P425"/>
  <c r="O425"/>
  <c r="N425"/>
  <c r="P424"/>
  <c r="O424"/>
  <c r="N424"/>
  <c r="P423"/>
  <c r="O423"/>
  <c r="N423"/>
  <c r="P422"/>
  <c r="O422"/>
  <c r="N422"/>
  <c r="P421"/>
  <c r="O421"/>
  <c r="N421"/>
  <c r="P420"/>
  <c r="O420"/>
  <c r="N420"/>
  <c r="P419"/>
  <c r="O419"/>
  <c r="N419"/>
  <c r="P418"/>
  <c r="O418"/>
  <c r="N418"/>
  <c r="P417"/>
  <c r="O417"/>
  <c r="N417"/>
  <c r="P416"/>
  <c r="O416"/>
  <c r="N416"/>
  <c r="P415"/>
  <c r="O415"/>
  <c r="N415"/>
  <c r="P414"/>
  <c r="O414"/>
  <c r="N414"/>
  <c r="P413"/>
  <c r="O413"/>
  <c r="N413"/>
  <c r="P412"/>
  <c r="O412"/>
  <c r="N412"/>
  <c r="P411"/>
  <c r="O411"/>
  <c r="N411"/>
  <c r="P410"/>
  <c r="O410"/>
  <c r="N410"/>
  <c r="P409"/>
  <c r="O409"/>
  <c r="N409"/>
  <c r="P408"/>
  <c r="O408"/>
  <c r="N408"/>
  <c r="P407"/>
  <c r="O407"/>
  <c r="N407"/>
  <c r="P406"/>
  <c r="O406"/>
  <c r="N406"/>
  <c r="P405"/>
  <c r="O405"/>
  <c r="N405"/>
  <c r="P404"/>
  <c r="O404"/>
  <c r="N404"/>
  <c r="P403"/>
  <c r="O403"/>
  <c r="N403"/>
  <c r="P402"/>
  <c r="O402"/>
  <c r="N402"/>
  <c r="P401"/>
  <c r="O401"/>
  <c r="N401"/>
  <c r="P400"/>
  <c r="O400"/>
  <c r="N400"/>
  <c r="P399"/>
  <c r="O399"/>
  <c r="N399"/>
  <c r="P398"/>
  <c r="O398"/>
  <c r="N398"/>
  <c r="P397"/>
  <c r="O397"/>
  <c r="N397"/>
  <c r="P396"/>
  <c r="O396"/>
  <c r="N396"/>
  <c r="P395"/>
  <c r="O395"/>
  <c r="N395"/>
  <c r="P394"/>
  <c r="O394"/>
  <c r="N394"/>
  <c r="P393"/>
  <c r="O393"/>
  <c r="N393"/>
  <c r="P392"/>
  <c r="O392"/>
  <c r="N392"/>
  <c r="P391"/>
  <c r="O391"/>
  <c r="N391"/>
  <c r="P390"/>
  <c r="O390"/>
  <c r="N390"/>
  <c r="P389"/>
  <c r="O389"/>
  <c r="N389"/>
  <c r="P388"/>
  <c r="O388"/>
  <c r="N388"/>
  <c r="P387"/>
  <c r="O387"/>
  <c r="N387"/>
  <c r="P386"/>
  <c r="O386"/>
  <c r="N386"/>
  <c r="P385"/>
  <c r="O385"/>
  <c r="N385"/>
  <c r="P384"/>
  <c r="O384"/>
  <c r="N384"/>
  <c r="P383"/>
  <c r="O383"/>
  <c r="N383"/>
  <c r="P382"/>
  <c r="O382"/>
  <c r="N382"/>
  <c r="P381"/>
  <c r="O381"/>
  <c r="N381"/>
  <c r="P380"/>
  <c r="O380"/>
  <c r="N380"/>
  <c r="P379"/>
  <c r="O379"/>
  <c r="N379"/>
  <c r="P378"/>
  <c r="O378"/>
  <c r="N378"/>
  <c r="P377"/>
  <c r="O377"/>
  <c r="N377"/>
  <c r="P376"/>
  <c r="O376"/>
  <c r="N376"/>
  <c r="P375"/>
  <c r="O375"/>
  <c r="N375"/>
  <c r="P374"/>
  <c r="O374"/>
  <c r="N374"/>
  <c r="P373"/>
  <c r="O373"/>
  <c r="N373"/>
  <c r="P372"/>
  <c r="O372"/>
  <c r="N372"/>
  <c r="P371"/>
  <c r="O371"/>
  <c r="N371"/>
  <c r="P370"/>
  <c r="O370"/>
  <c r="N370"/>
  <c r="P369"/>
  <c r="O369"/>
  <c r="N369"/>
  <c r="P368"/>
  <c r="O368"/>
  <c r="N368"/>
  <c r="P367"/>
  <c r="O367"/>
  <c r="N367"/>
  <c r="P366"/>
  <c r="O366"/>
  <c r="N366"/>
  <c r="P365"/>
  <c r="O365"/>
  <c r="N365"/>
  <c r="P364"/>
  <c r="O364"/>
  <c r="N364"/>
  <c r="P363"/>
  <c r="O363"/>
  <c r="N363"/>
  <c r="P362"/>
  <c r="O362"/>
  <c r="N362"/>
  <c r="P361"/>
  <c r="O361"/>
  <c r="N361"/>
  <c r="P360"/>
  <c r="O360"/>
  <c r="N360"/>
  <c r="P359"/>
  <c r="O359"/>
  <c r="N359"/>
  <c r="P358"/>
  <c r="O358"/>
  <c r="N358"/>
  <c r="P357"/>
  <c r="O357"/>
  <c r="N357"/>
  <c r="P356"/>
  <c r="O356"/>
  <c r="N356"/>
  <c r="P355"/>
  <c r="O355"/>
  <c r="N355"/>
  <c r="P354"/>
  <c r="O354"/>
  <c r="N354"/>
  <c r="P353"/>
  <c r="O353"/>
  <c r="N353"/>
  <c r="P352"/>
  <c r="O352"/>
  <c r="N352"/>
  <c r="P351"/>
  <c r="O351"/>
  <c r="N351"/>
  <c r="P350"/>
  <c r="O350"/>
  <c r="N350"/>
  <c r="P349"/>
  <c r="O349"/>
  <c r="N349"/>
  <c r="P348"/>
  <c r="O348"/>
  <c r="N348"/>
  <c r="P347"/>
  <c r="O347"/>
  <c r="N347"/>
  <c r="P346"/>
  <c r="O346"/>
  <c r="N346"/>
  <c r="P345"/>
  <c r="O345"/>
  <c r="N345"/>
  <c r="P344"/>
  <c r="O344"/>
  <c r="N344"/>
  <c r="P343"/>
  <c r="O343"/>
  <c r="N343"/>
  <c r="P342"/>
  <c r="O342"/>
  <c r="N342"/>
  <c r="P341"/>
  <c r="O341"/>
  <c r="N341"/>
  <c r="P340"/>
  <c r="O340"/>
  <c r="N340"/>
  <c r="P339"/>
  <c r="O339"/>
  <c r="N339"/>
  <c r="P338"/>
  <c r="O338"/>
  <c r="N338"/>
  <c r="P337"/>
  <c r="O337"/>
  <c r="N337"/>
  <c r="P336"/>
  <c r="O336"/>
  <c r="N336"/>
  <c r="P335"/>
  <c r="O335"/>
  <c r="N335"/>
  <c r="P334"/>
  <c r="O334"/>
  <c r="N334"/>
  <c r="P333"/>
  <c r="O333"/>
  <c r="N333"/>
  <c r="P332"/>
  <c r="O332"/>
  <c r="N332"/>
  <c r="P331"/>
  <c r="O331"/>
  <c r="N331"/>
  <c r="P330"/>
  <c r="O330"/>
  <c r="N330"/>
  <c r="P329"/>
  <c r="O329"/>
  <c r="N329"/>
  <c r="P328"/>
  <c r="O328"/>
  <c r="N328"/>
  <c r="P327"/>
  <c r="O327"/>
  <c r="N327"/>
  <c r="P326"/>
  <c r="O326"/>
  <c r="N326"/>
  <c r="P325"/>
  <c r="O325"/>
  <c r="N325"/>
  <c r="P324"/>
  <c r="O324"/>
  <c r="N324"/>
  <c r="P323"/>
  <c r="O323"/>
  <c r="N323"/>
  <c r="P322"/>
  <c r="O322"/>
  <c r="N322"/>
  <c r="P321"/>
  <c r="O321"/>
  <c r="N321"/>
  <c r="P320"/>
  <c r="O320"/>
  <c r="N320"/>
  <c r="P319"/>
  <c r="O319"/>
  <c r="N319"/>
  <c r="P318"/>
  <c r="O318"/>
  <c r="N318"/>
  <c r="P317"/>
  <c r="O317"/>
  <c r="N317"/>
  <c r="P316"/>
  <c r="O316"/>
  <c r="N316"/>
  <c r="P315"/>
  <c r="O315"/>
  <c r="N315"/>
  <c r="P314"/>
  <c r="O314"/>
  <c r="N314"/>
  <c r="P313"/>
  <c r="O313"/>
  <c r="N313"/>
  <c r="P312"/>
  <c r="O312"/>
  <c r="N312"/>
  <c r="P311"/>
  <c r="O311"/>
  <c r="N311"/>
  <c r="P310"/>
  <c r="O310"/>
  <c r="N310"/>
  <c r="P309"/>
  <c r="O309"/>
  <c r="N309"/>
  <c r="P308"/>
  <c r="O308"/>
  <c r="N308"/>
  <c r="P307"/>
  <c r="O307"/>
  <c r="N307"/>
  <c r="P306"/>
  <c r="O306"/>
  <c r="N306"/>
  <c r="P305"/>
  <c r="O305"/>
  <c r="N305"/>
  <c r="P304"/>
  <c r="O304"/>
  <c r="N304"/>
  <c r="P303"/>
  <c r="O303"/>
  <c r="N303"/>
  <c r="P302"/>
  <c r="O302"/>
  <c r="N302"/>
  <c r="P301"/>
  <c r="O301"/>
  <c r="N301"/>
  <c r="P300"/>
  <c r="O300"/>
  <c r="N300"/>
  <c r="P299"/>
  <c r="O299"/>
  <c r="N299"/>
  <c r="P298"/>
  <c r="O298"/>
  <c r="N298"/>
  <c r="P297"/>
  <c r="O297"/>
  <c r="N297"/>
  <c r="P296"/>
  <c r="O296"/>
  <c r="N296"/>
  <c r="P295"/>
  <c r="O295"/>
  <c r="N295"/>
  <c r="P294"/>
  <c r="O294"/>
  <c r="N294"/>
  <c r="P293"/>
  <c r="O293"/>
  <c r="N293"/>
  <c r="P292"/>
  <c r="O292"/>
  <c r="N292"/>
  <c r="P291"/>
  <c r="O291"/>
  <c r="N291"/>
  <c r="P290"/>
  <c r="O290"/>
  <c r="N290"/>
  <c r="P289"/>
  <c r="O289"/>
  <c r="N289"/>
  <c r="P288"/>
  <c r="O288"/>
  <c r="N288"/>
  <c r="P287"/>
  <c r="O287"/>
  <c r="N287"/>
  <c r="P286"/>
  <c r="O286"/>
  <c r="N286"/>
  <c r="P285"/>
  <c r="O285"/>
  <c r="N285"/>
  <c r="P284"/>
  <c r="O284"/>
  <c r="N284"/>
  <c r="P283"/>
  <c r="O283"/>
  <c r="N283"/>
  <c r="P282"/>
  <c r="O282"/>
  <c r="N282"/>
  <c r="P281"/>
  <c r="O281"/>
  <c r="N281"/>
  <c r="P280"/>
  <c r="O280"/>
  <c r="N280"/>
  <c r="P279"/>
  <c r="O279"/>
  <c r="N279"/>
  <c r="P278"/>
  <c r="O278"/>
  <c r="N278"/>
  <c r="P277"/>
  <c r="O277"/>
  <c r="N277"/>
  <c r="P276"/>
  <c r="O276"/>
  <c r="N276"/>
  <c r="P275"/>
  <c r="O275"/>
  <c r="N275"/>
  <c r="P274"/>
  <c r="O274"/>
  <c r="N274"/>
  <c r="P273"/>
  <c r="O273"/>
  <c r="N273"/>
  <c r="P272"/>
  <c r="O272"/>
  <c r="N272"/>
  <c r="P271"/>
  <c r="O271"/>
  <c r="N271"/>
  <c r="P270"/>
  <c r="O270"/>
  <c r="N270"/>
  <c r="P269"/>
  <c r="O269"/>
  <c r="N269"/>
  <c r="P268"/>
  <c r="O268"/>
  <c r="N268"/>
  <c r="P267"/>
  <c r="O267"/>
  <c r="N267"/>
  <c r="P266"/>
  <c r="O266"/>
  <c r="N266"/>
  <c r="P265"/>
  <c r="O265"/>
  <c r="N265"/>
  <c r="P264"/>
  <c r="O264"/>
  <c r="N264"/>
  <c r="P263"/>
  <c r="O263"/>
  <c r="N263"/>
  <c r="P262"/>
  <c r="O262"/>
  <c r="N262"/>
  <c r="P261"/>
  <c r="O261"/>
  <c r="N261"/>
  <c r="P260"/>
  <c r="O260"/>
  <c r="N260"/>
  <c r="P259"/>
  <c r="O259"/>
  <c r="N259"/>
  <c r="P258"/>
  <c r="O258"/>
  <c r="N258"/>
  <c r="P257"/>
  <c r="O257"/>
  <c r="N257"/>
  <c r="P256"/>
  <c r="O256"/>
  <c r="N256"/>
  <c r="P255"/>
  <c r="O255"/>
  <c r="N255"/>
  <c r="P254"/>
  <c r="O254"/>
  <c r="N254"/>
  <c r="P253"/>
  <c r="O253"/>
  <c r="N253"/>
  <c r="P252"/>
  <c r="O252"/>
  <c r="N252"/>
  <c r="P251"/>
  <c r="O251"/>
  <c r="N251"/>
  <c r="P250"/>
  <c r="O250"/>
  <c r="N250"/>
  <c r="P249"/>
  <c r="O249"/>
  <c r="N249"/>
  <c r="P248"/>
  <c r="O248"/>
  <c r="N248"/>
  <c r="P247"/>
  <c r="O247"/>
  <c r="N247"/>
  <c r="P246"/>
  <c r="O246"/>
  <c r="N246"/>
  <c r="P245"/>
  <c r="O245"/>
  <c r="N245"/>
  <c r="P244"/>
  <c r="O244"/>
  <c r="N244"/>
  <c r="P243"/>
  <c r="O243"/>
  <c r="N243"/>
  <c r="P242"/>
  <c r="O242"/>
  <c r="N242"/>
  <c r="P241"/>
  <c r="O241"/>
  <c r="N241"/>
  <c r="P240"/>
  <c r="O240"/>
  <c r="N240"/>
  <c r="P239"/>
  <c r="O239"/>
  <c r="N239"/>
  <c r="P238"/>
  <c r="O238"/>
  <c r="N238"/>
  <c r="P237"/>
  <c r="O237"/>
  <c r="N237"/>
  <c r="P236"/>
  <c r="O236"/>
  <c r="N236"/>
  <c r="P235"/>
  <c r="O235"/>
  <c r="N235"/>
  <c r="P234"/>
  <c r="O234"/>
  <c r="N234"/>
  <c r="P233"/>
  <c r="O233"/>
  <c r="N233"/>
  <c r="P232"/>
  <c r="O232"/>
  <c r="N232"/>
  <c r="P231"/>
  <c r="O231"/>
  <c r="N231"/>
  <c r="P230"/>
  <c r="O230"/>
  <c r="N230"/>
  <c r="P229"/>
  <c r="O229"/>
  <c r="N229"/>
  <c r="P228"/>
  <c r="O228"/>
  <c r="N228"/>
  <c r="P227"/>
  <c r="O227"/>
  <c r="N227"/>
  <c r="P226"/>
  <c r="O226"/>
  <c r="N226"/>
  <c r="P225"/>
  <c r="O225"/>
  <c r="N225"/>
  <c r="P224"/>
  <c r="O224"/>
  <c r="N224"/>
  <c r="P223"/>
  <c r="O223"/>
  <c r="N223"/>
  <c r="P222"/>
  <c r="O222"/>
  <c r="N222"/>
  <c r="P221"/>
  <c r="O221"/>
  <c r="N221"/>
  <c r="P220"/>
  <c r="O220"/>
  <c r="N220"/>
  <c r="P219"/>
  <c r="O219"/>
  <c r="N219"/>
  <c r="P218"/>
  <c r="O218"/>
  <c r="N218"/>
  <c r="P217"/>
  <c r="O217"/>
  <c r="N217"/>
  <c r="P216"/>
  <c r="O216"/>
  <c r="N216"/>
  <c r="P215"/>
  <c r="O215"/>
  <c r="N215"/>
  <c r="P214"/>
  <c r="O214"/>
  <c r="N214"/>
  <c r="P213"/>
  <c r="O213"/>
  <c r="N213"/>
  <c r="P212"/>
  <c r="O212"/>
  <c r="N212"/>
  <c r="P211"/>
  <c r="O211"/>
  <c r="N211"/>
  <c r="P210"/>
  <c r="O210"/>
  <c r="N210"/>
  <c r="P209"/>
  <c r="O209"/>
  <c r="N209"/>
  <c r="P208"/>
  <c r="O208"/>
  <c r="N208"/>
  <c r="P207"/>
  <c r="O207"/>
  <c r="N207"/>
  <c r="P206"/>
  <c r="O206"/>
  <c r="N206"/>
  <c r="P205"/>
  <c r="O205"/>
  <c r="N205"/>
  <c r="P204"/>
  <c r="O204"/>
  <c r="N204"/>
  <c r="P203"/>
  <c r="O203"/>
  <c r="N203"/>
  <c r="P202"/>
  <c r="O202"/>
  <c r="N202"/>
  <c r="P201"/>
  <c r="O201"/>
  <c r="N201"/>
  <c r="P200"/>
  <c r="O200"/>
  <c r="N200"/>
  <c r="P199"/>
  <c r="O199"/>
  <c r="N199"/>
  <c r="P198"/>
  <c r="O198"/>
  <c r="N198"/>
  <c r="P197"/>
  <c r="O197"/>
  <c r="N197"/>
  <c r="P196"/>
  <c r="O196"/>
  <c r="N196"/>
  <c r="P195"/>
  <c r="O195"/>
  <c r="N195"/>
  <c r="P194"/>
  <c r="O194"/>
  <c r="N194"/>
  <c r="P193"/>
  <c r="O193"/>
  <c r="N193"/>
  <c r="P192"/>
  <c r="O192"/>
  <c r="N192"/>
  <c r="P191"/>
  <c r="O191"/>
  <c r="N191"/>
  <c r="P190"/>
  <c r="O190"/>
  <c r="N190"/>
  <c r="P189"/>
  <c r="O189"/>
  <c r="N189"/>
  <c r="P188"/>
  <c r="O188"/>
  <c r="N188"/>
  <c r="P187"/>
  <c r="O187"/>
  <c r="N187"/>
  <c r="P186"/>
  <c r="O186"/>
  <c r="N186"/>
  <c r="P185"/>
  <c r="O185"/>
  <c r="N185"/>
  <c r="P184"/>
  <c r="O184"/>
  <c r="N184"/>
  <c r="P183"/>
  <c r="O183"/>
  <c r="N183"/>
  <c r="P182"/>
  <c r="O182"/>
  <c r="N182"/>
  <c r="P181"/>
  <c r="O181"/>
  <c r="N181"/>
  <c r="P180"/>
  <c r="O180"/>
  <c r="N180"/>
  <c r="P179"/>
  <c r="O179"/>
  <c r="N179"/>
  <c r="P178"/>
  <c r="O178"/>
  <c r="N178"/>
  <c r="P177"/>
  <c r="O177"/>
  <c r="N177"/>
  <c r="P176"/>
  <c r="O176"/>
  <c r="N176"/>
  <c r="P175"/>
  <c r="O175"/>
  <c r="N175"/>
  <c r="P174"/>
  <c r="O174"/>
  <c r="N174"/>
  <c r="P173"/>
  <c r="O173"/>
  <c r="N173"/>
  <c r="P172"/>
  <c r="O172"/>
  <c r="N172"/>
  <c r="P171"/>
  <c r="O171"/>
  <c r="N171"/>
  <c r="P170"/>
  <c r="O170"/>
  <c r="N170"/>
  <c r="P169"/>
  <c r="O169"/>
  <c r="N169"/>
  <c r="P168"/>
  <c r="O168"/>
  <c r="N168"/>
  <c r="P167"/>
  <c r="O167"/>
  <c r="N167"/>
  <c r="P166"/>
  <c r="O166"/>
  <c r="N166"/>
  <c r="P165"/>
  <c r="O165"/>
  <c r="N165"/>
  <c r="P164"/>
  <c r="O164"/>
  <c r="N164"/>
  <c r="P163"/>
  <c r="O163"/>
  <c r="N163"/>
  <c r="P162"/>
  <c r="O162"/>
  <c r="N162"/>
  <c r="P161"/>
  <c r="O161"/>
  <c r="N161"/>
  <c r="P160"/>
  <c r="O160"/>
  <c r="N160"/>
  <c r="P159"/>
  <c r="O159"/>
  <c r="N159"/>
  <c r="P158"/>
  <c r="O158"/>
  <c r="N158"/>
  <c r="P157"/>
  <c r="O157"/>
  <c r="N157"/>
  <c r="P156"/>
  <c r="O156"/>
  <c r="N156"/>
  <c r="P155"/>
  <c r="O155"/>
  <c r="N155"/>
  <c r="P154"/>
  <c r="O154"/>
  <c r="N154"/>
  <c r="P153"/>
  <c r="O153"/>
  <c r="N153"/>
  <c r="P152"/>
  <c r="O152"/>
  <c r="N152"/>
  <c r="P151"/>
  <c r="O151"/>
  <c r="N151"/>
  <c r="P150"/>
  <c r="O150"/>
  <c r="N150"/>
  <c r="P149"/>
  <c r="O149"/>
  <c r="N149"/>
  <c r="P148"/>
  <c r="O148"/>
  <c r="N148"/>
  <c r="P147"/>
  <c r="O147"/>
  <c r="N147"/>
  <c r="P146"/>
  <c r="O146"/>
  <c r="N146"/>
  <c r="P145"/>
  <c r="O145"/>
  <c r="N145"/>
  <c r="P144"/>
  <c r="O144"/>
  <c r="N144"/>
  <c r="P143"/>
  <c r="O143"/>
  <c r="N143"/>
  <c r="P142"/>
  <c r="O142"/>
  <c r="N142"/>
  <c r="P141"/>
  <c r="O141"/>
  <c r="N141"/>
  <c r="P140"/>
  <c r="O140"/>
  <c r="N140"/>
  <c r="P139"/>
  <c r="O139"/>
  <c r="N139"/>
  <c r="P138"/>
  <c r="O138"/>
  <c r="N138"/>
  <c r="P137"/>
  <c r="O137"/>
  <c r="N137"/>
  <c r="P136"/>
  <c r="O136"/>
  <c r="N136"/>
  <c r="P135"/>
  <c r="O135"/>
  <c r="N135"/>
  <c r="P134"/>
  <c r="O134"/>
  <c r="N134"/>
  <c r="P133"/>
  <c r="O133"/>
  <c r="N133"/>
  <c r="P132"/>
  <c r="O132"/>
  <c r="N132"/>
  <c r="P131"/>
  <c r="O131"/>
  <c r="N131"/>
  <c r="P130"/>
  <c r="O130"/>
  <c r="N130"/>
  <c r="P129"/>
  <c r="O129"/>
  <c r="N129"/>
  <c r="P128"/>
  <c r="O128"/>
  <c r="N128"/>
  <c r="P127"/>
  <c r="O127"/>
  <c r="N127"/>
  <c r="P126"/>
  <c r="O126"/>
  <c r="N126"/>
  <c r="P125"/>
  <c r="O125"/>
  <c r="N125"/>
  <c r="P124"/>
  <c r="O124"/>
  <c r="N124"/>
  <c r="P123"/>
  <c r="O123"/>
  <c r="N123"/>
  <c r="P122"/>
  <c r="O122"/>
  <c r="N122"/>
  <c r="P121"/>
  <c r="O121"/>
  <c r="N121"/>
  <c r="P120"/>
  <c r="O120"/>
  <c r="N120"/>
  <c r="P119"/>
  <c r="O119"/>
  <c r="N119"/>
  <c r="P118"/>
  <c r="O118"/>
  <c r="N118"/>
  <c r="P117"/>
  <c r="O117"/>
  <c r="N117"/>
  <c r="P116"/>
  <c r="O116"/>
  <c r="N116"/>
  <c r="P115"/>
  <c r="O115"/>
  <c r="N115"/>
  <c r="P114"/>
  <c r="O114"/>
  <c r="N114"/>
  <c r="P113"/>
  <c r="O113"/>
  <c r="N113"/>
  <c r="P112"/>
  <c r="O112"/>
  <c r="N112"/>
  <c r="P111"/>
  <c r="O111"/>
  <c r="N111"/>
  <c r="P110"/>
  <c r="O110"/>
  <c r="N110"/>
  <c r="P109"/>
  <c r="O109"/>
  <c r="N109"/>
  <c r="P108"/>
  <c r="O108"/>
  <c r="N108"/>
  <c r="P107"/>
  <c r="O107"/>
  <c r="N107"/>
  <c r="P106"/>
  <c r="O106"/>
  <c r="N106"/>
  <c r="P105"/>
  <c r="O105"/>
  <c r="N105"/>
  <c r="P104"/>
  <c r="O104"/>
  <c r="N104"/>
  <c r="P103"/>
  <c r="O103"/>
  <c r="N103"/>
  <c r="P102"/>
  <c r="O102"/>
  <c r="N102"/>
  <c r="P101"/>
  <c r="O101"/>
  <c r="N101"/>
  <c r="P100"/>
  <c r="O100"/>
  <c r="N100"/>
  <c r="P99"/>
  <c r="O99"/>
  <c r="N99"/>
  <c r="P98"/>
  <c r="O98"/>
  <c r="N98"/>
  <c r="P97"/>
  <c r="O97"/>
  <c r="N97"/>
  <c r="P96"/>
  <c r="O96"/>
  <c r="N96"/>
  <c r="P95"/>
  <c r="O95"/>
  <c r="N95"/>
  <c r="P94"/>
  <c r="O94"/>
  <c r="N94"/>
  <c r="P93"/>
  <c r="O93"/>
  <c r="N93"/>
  <c r="P92"/>
  <c r="O92"/>
  <c r="N92"/>
  <c r="P91"/>
  <c r="O91"/>
  <c r="N91"/>
  <c r="P90"/>
  <c r="O90"/>
  <c r="N90"/>
  <c r="P89"/>
  <c r="O89"/>
  <c r="N89"/>
  <c r="P88"/>
  <c r="O88"/>
  <c r="N88"/>
  <c r="P87"/>
  <c r="O87"/>
  <c r="N87"/>
  <c r="P86"/>
  <c r="O86"/>
  <c r="N86"/>
  <c r="P85"/>
  <c r="O85"/>
  <c r="N85"/>
  <c r="P84"/>
  <c r="O84"/>
  <c r="N84"/>
  <c r="P83"/>
  <c r="O83"/>
  <c r="N83"/>
  <c r="P82"/>
  <c r="O82"/>
  <c r="N82"/>
  <c r="P81"/>
  <c r="O81"/>
  <c r="N81"/>
  <c r="P80"/>
  <c r="O80"/>
  <c r="N80"/>
  <c r="P79"/>
  <c r="O79"/>
  <c r="N79"/>
  <c r="P78"/>
  <c r="O78"/>
  <c r="N78"/>
  <c r="P77"/>
  <c r="O77"/>
  <c r="N77"/>
  <c r="P76"/>
  <c r="O76"/>
  <c r="N76"/>
  <c r="P75"/>
  <c r="O75"/>
  <c r="N75"/>
  <c r="P74"/>
  <c r="O74"/>
  <c r="N74"/>
  <c r="P73"/>
  <c r="O73"/>
  <c r="N73"/>
  <c r="P72"/>
  <c r="O72"/>
  <c r="N72"/>
  <c r="P71"/>
  <c r="O71"/>
  <c r="N71"/>
  <c r="P70"/>
  <c r="O70"/>
  <c r="N70"/>
  <c r="P69"/>
  <c r="O69"/>
  <c r="N69"/>
  <c r="P68"/>
  <c r="O68"/>
  <c r="N68"/>
  <c r="P67"/>
  <c r="O67"/>
  <c r="N67"/>
  <c r="P66"/>
  <c r="O66"/>
  <c r="N66"/>
  <c r="P65"/>
  <c r="O65"/>
  <c r="N65"/>
  <c r="P64"/>
  <c r="O64"/>
  <c r="N64"/>
  <c r="P63"/>
  <c r="O63"/>
  <c r="N63"/>
  <c r="P62"/>
  <c r="O62"/>
  <c r="N62"/>
  <c r="P61"/>
  <c r="O61"/>
  <c r="N61"/>
  <c r="P60"/>
  <c r="O60"/>
  <c r="N60"/>
  <c r="P59"/>
  <c r="O59"/>
  <c r="N59"/>
  <c r="P58"/>
  <c r="O58"/>
  <c r="N58"/>
  <c r="P57"/>
  <c r="O57"/>
  <c r="N57"/>
  <c r="P56"/>
  <c r="O56"/>
  <c r="N56"/>
  <c r="P55"/>
  <c r="O55"/>
  <c r="N55"/>
  <c r="P54"/>
  <c r="O54"/>
  <c r="N54"/>
  <c r="P53"/>
  <c r="O53"/>
  <c r="N53"/>
  <c r="P52"/>
  <c r="O52"/>
  <c r="N52"/>
  <c r="P51"/>
  <c r="O51"/>
  <c r="N51"/>
  <c r="P50"/>
  <c r="O50"/>
  <c r="N50"/>
  <c r="P49"/>
  <c r="O49"/>
  <c r="N49"/>
  <c r="P48"/>
  <c r="O48"/>
  <c r="N48"/>
  <c r="P47"/>
  <c r="O47"/>
  <c r="N47"/>
  <c r="P46"/>
  <c r="O46"/>
  <c r="N46"/>
  <c r="P45"/>
  <c r="O45"/>
  <c r="N45"/>
  <c r="P44"/>
  <c r="O44"/>
  <c r="N44"/>
  <c r="P43"/>
  <c r="O43"/>
  <c r="N43"/>
  <c r="P42"/>
  <c r="O42"/>
  <c r="N42"/>
  <c r="P41"/>
  <c r="O41"/>
  <c r="N41"/>
  <c r="P40"/>
  <c r="O40"/>
  <c r="N40"/>
  <c r="P39"/>
  <c r="O39"/>
  <c r="N39"/>
  <c r="P38"/>
  <c r="O38"/>
  <c r="N38"/>
  <c r="P37"/>
  <c r="O37"/>
  <c r="N37"/>
  <c r="P36"/>
  <c r="O36"/>
  <c r="N36"/>
  <c r="P35"/>
  <c r="O35"/>
  <c r="N35"/>
  <c r="P34"/>
  <c r="O34"/>
  <c r="N34"/>
  <c r="P33"/>
  <c r="O33"/>
  <c r="N33"/>
  <c r="P32"/>
  <c r="O32"/>
  <c r="N32"/>
  <c r="P31"/>
  <c r="O31"/>
  <c r="N31"/>
  <c r="P30"/>
  <c r="O30"/>
  <c r="N30"/>
  <c r="P29"/>
  <c r="O29"/>
  <c r="N29"/>
  <c r="P28"/>
  <c r="O28"/>
  <c r="N28"/>
  <c r="P27"/>
  <c r="O27"/>
  <c r="N27"/>
  <c r="P26"/>
  <c r="O26"/>
  <c r="N26"/>
  <c r="P25"/>
  <c r="O25"/>
  <c r="N25"/>
  <c r="P24"/>
  <c r="O24"/>
  <c r="N24"/>
  <c r="P23"/>
  <c r="O23"/>
  <c r="N23"/>
  <c r="P22"/>
  <c r="O22"/>
  <c r="N22"/>
  <c r="P21"/>
  <c r="O21"/>
  <c r="N21"/>
  <c r="P20"/>
  <c r="O20"/>
  <c r="N20"/>
  <c r="P19"/>
  <c r="O19"/>
  <c r="N19"/>
  <c r="I19"/>
  <c r="B19"/>
  <c r="C13" i="5"/>
  <c r="O15" i="3" l="1"/>
  <c r="I79" i="2" s="1"/>
  <c r="N15" i="3"/>
  <c r="H79" i="2" s="1"/>
  <c r="P15" i="3"/>
  <c r="J79" i="2" s="1"/>
  <c r="G36" i="10"/>
  <c r="I6"/>
  <c r="I5"/>
  <c r="E9"/>
  <c r="E8"/>
  <c r="E7"/>
  <c r="K156" i="6"/>
  <c r="J156"/>
  <c r="I156"/>
  <c r="K155"/>
  <c r="J155"/>
  <c r="I155"/>
  <c r="K154"/>
  <c r="J154"/>
  <c r="I154"/>
  <c r="K153"/>
  <c r="J153"/>
  <c r="I153"/>
  <c r="K152"/>
  <c r="J152"/>
  <c r="I152"/>
  <c r="G155"/>
  <c r="G154"/>
  <c r="G153"/>
  <c r="G152"/>
  <c r="G156"/>
  <c r="L101" i="2" l="1"/>
  <c r="G16" i="5" l="1"/>
  <c r="O16" i="8" l="1"/>
  <c r="K16"/>
  <c r="F50" i="2" s="1"/>
  <c r="T1020" i="8"/>
  <c r="S1020"/>
  <c r="R1020"/>
  <c r="Q1020"/>
  <c r="N1020"/>
  <c r="M1020"/>
  <c r="L1020"/>
  <c r="G1020" s="1"/>
  <c r="C1020"/>
  <c r="T1019"/>
  <c r="S1019"/>
  <c r="R1019"/>
  <c r="Q1019"/>
  <c r="N1019"/>
  <c r="M1019"/>
  <c r="L1019"/>
  <c r="G1019" s="1"/>
  <c r="C1019"/>
  <c r="T1018"/>
  <c r="S1018"/>
  <c r="R1018"/>
  <c r="Q1018"/>
  <c r="N1018"/>
  <c r="M1018"/>
  <c r="L1018"/>
  <c r="G1018" s="1"/>
  <c r="C1018"/>
  <c r="T1017"/>
  <c r="S1017"/>
  <c r="R1017"/>
  <c r="Q1017"/>
  <c r="N1017"/>
  <c r="M1017"/>
  <c r="L1017"/>
  <c r="G1017" s="1"/>
  <c r="C1017"/>
  <c r="T1016"/>
  <c r="S1016"/>
  <c r="R1016"/>
  <c r="Q1016"/>
  <c r="N1016"/>
  <c r="M1016"/>
  <c r="L1016"/>
  <c r="G1016" s="1"/>
  <c r="C1016"/>
  <c r="T1015"/>
  <c r="S1015"/>
  <c r="R1015"/>
  <c r="Q1015"/>
  <c r="N1015"/>
  <c r="M1015"/>
  <c r="L1015"/>
  <c r="G1015" s="1"/>
  <c r="C1015"/>
  <c r="T1014"/>
  <c r="S1014"/>
  <c r="R1014"/>
  <c r="Q1014"/>
  <c r="N1014"/>
  <c r="M1014"/>
  <c r="L1014"/>
  <c r="G1014" s="1"/>
  <c r="C1014"/>
  <c r="T1013"/>
  <c r="S1013"/>
  <c r="R1013"/>
  <c r="Q1013"/>
  <c r="N1013"/>
  <c r="M1013"/>
  <c r="L1013"/>
  <c r="G1013" s="1"/>
  <c r="C1013"/>
  <c r="T1012"/>
  <c r="S1012"/>
  <c r="R1012"/>
  <c r="Q1012"/>
  <c r="N1012"/>
  <c r="M1012"/>
  <c r="L1012"/>
  <c r="G1012" s="1"/>
  <c r="C1012"/>
  <c r="T1011"/>
  <c r="S1011"/>
  <c r="R1011"/>
  <c r="Q1011"/>
  <c r="N1011"/>
  <c r="M1011"/>
  <c r="L1011"/>
  <c r="G1011" s="1"/>
  <c r="C1011"/>
  <c r="T1010"/>
  <c r="S1010"/>
  <c r="R1010"/>
  <c r="Q1010"/>
  <c r="N1010"/>
  <c r="M1010"/>
  <c r="L1010"/>
  <c r="G1010" s="1"/>
  <c r="C1010"/>
  <c r="T1009"/>
  <c r="S1009"/>
  <c r="R1009"/>
  <c r="Q1009"/>
  <c r="N1009"/>
  <c r="M1009"/>
  <c r="L1009"/>
  <c r="G1009" s="1"/>
  <c r="C1009"/>
  <c r="T1008"/>
  <c r="S1008"/>
  <c r="R1008"/>
  <c r="Q1008"/>
  <c r="N1008"/>
  <c r="M1008"/>
  <c r="L1008"/>
  <c r="G1008" s="1"/>
  <c r="C1008"/>
  <c r="T1007"/>
  <c r="S1007"/>
  <c r="R1007"/>
  <c r="Q1007"/>
  <c r="N1007"/>
  <c r="M1007"/>
  <c r="L1007"/>
  <c r="G1007" s="1"/>
  <c r="C1007"/>
  <c r="T1006"/>
  <c r="S1006"/>
  <c r="R1006"/>
  <c r="Q1006"/>
  <c r="N1006"/>
  <c r="M1006"/>
  <c r="L1006"/>
  <c r="G1006" s="1"/>
  <c r="C1006"/>
  <c r="T1005"/>
  <c r="S1005"/>
  <c r="R1005"/>
  <c r="Q1005"/>
  <c r="N1005"/>
  <c r="M1005"/>
  <c r="L1005"/>
  <c r="G1005" s="1"/>
  <c r="C1005"/>
  <c r="T1004"/>
  <c r="S1004"/>
  <c r="R1004"/>
  <c r="Q1004"/>
  <c r="N1004"/>
  <c r="M1004"/>
  <c r="L1004"/>
  <c r="G1004" s="1"/>
  <c r="C1004"/>
  <c r="T1003"/>
  <c r="S1003"/>
  <c r="R1003"/>
  <c r="Q1003"/>
  <c r="N1003"/>
  <c r="M1003"/>
  <c r="L1003"/>
  <c r="G1003" s="1"/>
  <c r="C1003"/>
  <c r="T1002"/>
  <c r="S1002"/>
  <c r="R1002"/>
  <c r="Q1002"/>
  <c r="N1002"/>
  <c r="M1002"/>
  <c r="L1002"/>
  <c r="G1002" s="1"/>
  <c r="C1002"/>
  <c r="T1001"/>
  <c r="S1001"/>
  <c r="R1001"/>
  <c r="Q1001"/>
  <c r="N1001"/>
  <c r="M1001"/>
  <c r="L1001"/>
  <c r="G1001" s="1"/>
  <c r="C1001"/>
  <c r="T1000"/>
  <c r="S1000"/>
  <c r="R1000"/>
  <c r="Q1000"/>
  <c r="N1000"/>
  <c r="M1000"/>
  <c r="L1000"/>
  <c r="G1000" s="1"/>
  <c r="C1000"/>
  <c r="T999"/>
  <c r="S999"/>
  <c r="R999"/>
  <c r="Q999"/>
  <c r="N999"/>
  <c r="M999"/>
  <c r="L999"/>
  <c r="G999" s="1"/>
  <c r="C999"/>
  <c r="T998"/>
  <c r="S998"/>
  <c r="R998"/>
  <c r="Q998"/>
  <c r="N998"/>
  <c r="M998"/>
  <c r="L998"/>
  <c r="G998" s="1"/>
  <c r="C998"/>
  <c r="T997"/>
  <c r="S997"/>
  <c r="R997"/>
  <c r="Q997"/>
  <c r="N997"/>
  <c r="M997"/>
  <c r="L997"/>
  <c r="G997" s="1"/>
  <c r="C997"/>
  <c r="T996"/>
  <c r="S996"/>
  <c r="R996"/>
  <c r="Q996"/>
  <c r="N996"/>
  <c r="M996"/>
  <c r="L996"/>
  <c r="G996" s="1"/>
  <c r="C996"/>
  <c r="T995"/>
  <c r="S995"/>
  <c r="R995"/>
  <c r="Q995"/>
  <c r="N995"/>
  <c r="M995"/>
  <c r="L995"/>
  <c r="G995" s="1"/>
  <c r="C995"/>
  <c r="T994"/>
  <c r="S994"/>
  <c r="R994"/>
  <c r="Q994"/>
  <c r="N994"/>
  <c r="M994"/>
  <c r="L994"/>
  <c r="G994" s="1"/>
  <c r="C994"/>
  <c r="T993"/>
  <c r="S993"/>
  <c r="R993"/>
  <c r="Q993"/>
  <c r="N993"/>
  <c r="M993"/>
  <c r="L993"/>
  <c r="G993" s="1"/>
  <c r="C993"/>
  <c r="T992"/>
  <c r="S992"/>
  <c r="R992"/>
  <c r="Q992"/>
  <c r="N992"/>
  <c r="M992"/>
  <c r="L992"/>
  <c r="G992" s="1"/>
  <c r="C992"/>
  <c r="T991"/>
  <c r="S991"/>
  <c r="R991"/>
  <c r="Q991"/>
  <c r="N991"/>
  <c r="M991"/>
  <c r="L991"/>
  <c r="G991" s="1"/>
  <c r="C991"/>
  <c r="T990"/>
  <c r="S990"/>
  <c r="R990"/>
  <c r="Q990"/>
  <c r="N990"/>
  <c r="M990"/>
  <c r="L990"/>
  <c r="G990" s="1"/>
  <c r="C990"/>
  <c r="T989"/>
  <c r="S989"/>
  <c r="R989"/>
  <c r="Q989"/>
  <c r="N989"/>
  <c r="M989"/>
  <c r="L989"/>
  <c r="G989" s="1"/>
  <c r="C989"/>
  <c r="T988"/>
  <c r="S988"/>
  <c r="R988"/>
  <c r="Q988"/>
  <c r="N988"/>
  <c r="M988"/>
  <c r="L988"/>
  <c r="G988" s="1"/>
  <c r="C988"/>
  <c r="T987"/>
  <c r="S987"/>
  <c r="R987"/>
  <c r="Q987"/>
  <c r="N987"/>
  <c r="M987"/>
  <c r="L987"/>
  <c r="G987" s="1"/>
  <c r="C987"/>
  <c r="T986"/>
  <c r="S986"/>
  <c r="R986"/>
  <c r="Q986"/>
  <c r="N986"/>
  <c r="M986"/>
  <c r="L986"/>
  <c r="G986" s="1"/>
  <c r="C986"/>
  <c r="T985"/>
  <c r="S985"/>
  <c r="R985"/>
  <c r="Q985"/>
  <c r="N985"/>
  <c r="M985"/>
  <c r="L985"/>
  <c r="G985" s="1"/>
  <c r="C985"/>
  <c r="T984"/>
  <c r="S984"/>
  <c r="R984"/>
  <c r="Q984"/>
  <c r="N984"/>
  <c r="M984"/>
  <c r="L984"/>
  <c r="G984" s="1"/>
  <c r="C984"/>
  <c r="T983"/>
  <c r="S983"/>
  <c r="R983"/>
  <c r="Q983"/>
  <c r="N983"/>
  <c r="M983"/>
  <c r="L983"/>
  <c r="G983" s="1"/>
  <c r="C983"/>
  <c r="T982"/>
  <c r="S982"/>
  <c r="R982"/>
  <c r="Q982"/>
  <c r="N982"/>
  <c r="M982"/>
  <c r="L982"/>
  <c r="G982" s="1"/>
  <c r="C982"/>
  <c r="T981"/>
  <c r="S981"/>
  <c r="R981"/>
  <c r="Q981"/>
  <c r="N981"/>
  <c r="M981"/>
  <c r="L981"/>
  <c r="G981" s="1"/>
  <c r="C981"/>
  <c r="T980"/>
  <c r="S980"/>
  <c r="R980"/>
  <c r="Q980"/>
  <c r="N980"/>
  <c r="M980"/>
  <c r="L980"/>
  <c r="G980" s="1"/>
  <c r="C980"/>
  <c r="T979"/>
  <c r="S979"/>
  <c r="R979"/>
  <c r="Q979"/>
  <c r="N979"/>
  <c r="M979"/>
  <c r="L979"/>
  <c r="G979" s="1"/>
  <c r="C979"/>
  <c r="T978"/>
  <c r="S978"/>
  <c r="R978"/>
  <c r="Q978"/>
  <c r="N978"/>
  <c r="M978"/>
  <c r="L978"/>
  <c r="G978" s="1"/>
  <c r="C978"/>
  <c r="T977"/>
  <c r="S977"/>
  <c r="R977"/>
  <c r="Q977"/>
  <c r="N977"/>
  <c r="M977"/>
  <c r="L977"/>
  <c r="G977" s="1"/>
  <c r="C977"/>
  <c r="T976"/>
  <c r="S976"/>
  <c r="R976"/>
  <c r="Q976"/>
  <c r="N976"/>
  <c r="M976"/>
  <c r="L976"/>
  <c r="G976" s="1"/>
  <c r="C976"/>
  <c r="T975"/>
  <c r="S975"/>
  <c r="R975"/>
  <c r="Q975"/>
  <c r="N975"/>
  <c r="M975"/>
  <c r="L975"/>
  <c r="G975" s="1"/>
  <c r="C975"/>
  <c r="T974"/>
  <c r="S974"/>
  <c r="R974"/>
  <c r="Q974"/>
  <c r="N974"/>
  <c r="M974"/>
  <c r="L974"/>
  <c r="G974" s="1"/>
  <c r="C974"/>
  <c r="T973"/>
  <c r="S973"/>
  <c r="R973"/>
  <c r="Q973"/>
  <c r="N973"/>
  <c r="M973"/>
  <c r="L973"/>
  <c r="G973" s="1"/>
  <c r="C973"/>
  <c r="T972"/>
  <c r="S972"/>
  <c r="R972"/>
  <c r="Q972"/>
  <c r="N972"/>
  <c r="M972"/>
  <c r="L972"/>
  <c r="G972" s="1"/>
  <c r="C972"/>
  <c r="T971"/>
  <c r="S971"/>
  <c r="R971"/>
  <c r="Q971"/>
  <c r="N971"/>
  <c r="M971"/>
  <c r="L971"/>
  <c r="G971" s="1"/>
  <c r="C971"/>
  <c r="T970"/>
  <c r="S970"/>
  <c r="R970"/>
  <c r="Q970"/>
  <c r="N970"/>
  <c r="M970"/>
  <c r="L970"/>
  <c r="G970" s="1"/>
  <c r="C970"/>
  <c r="T969"/>
  <c r="S969"/>
  <c r="R969"/>
  <c r="Q969"/>
  <c r="N969"/>
  <c r="M969"/>
  <c r="L969"/>
  <c r="G969" s="1"/>
  <c r="C969"/>
  <c r="T968"/>
  <c r="S968"/>
  <c r="R968"/>
  <c r="Q968"/>
  <c r="N968"/>
  <c r="M968"/>
  <c r="L968"/>
  <c r="G968" s="1"/>
  <c r="C968"/>
  <c r="T967"/>
  <c r="S967"/>
  <c r="R967"/>
  <c r="Q967"/>
  <c r="N967"/>
  <c r="M967"/>
  <c r="L967"/>
  <c r="G967" s="1"/>
  <c r="C967"/>
  <c r="T966"/>
  <c r="S966"/>
  <c r="R966"/>
  <c r="Q966"/>
  <c r="N966"/>
  <c r="M966"/>
  <c r="L966"/>
  <c r="G966" s="1"/>
  <c r="C966"/>
  <c r="T965"/>
  <c r="S965"/>
  <c r="R965"/>
  <c r="Q965"/>
  <c r="N965"/>
  <c r="M965"/>
  <c r="L965"/>
  <c r="G965" s="1"/>
  <c r="C965"/>
  <c r="T964"/>
  <c r="S964"/>
  <c r="R964"/>
  <c r="Q964"/>
  <c r="N964"/>
  <c r="M964"/>
  <c r="L964"/>
  <c r="G964" s="1"/>
  <c r="C964"/>
  <c r="T963"/>
  <c r="S963"/>
  <c r="R963"/>
  <c r="Q963"/>
  <c r="N963"/>
  <c r="M963"/>
  <c r="L963"/>
  <c r="G963" s="1"/>
  <c r="C963"/>
  <c r="T962"/>
  <c r="S962"/>
  <c r="R962"/>
  <c r="Q962"/>
  <c r="N962"/>
  <c r="M962"/>
  <c r="L962"/>
  <c r="G962" s="1"/>
  <c r="C962"/>
  <c r="T961"/>
  <c r="S961"/>
  <c r="R961"/>
  <c r="Q961"/>
  <c r="N961"/>
  <c r="M961"/>
  <c r="L961"/>
  <c r="G961" s="1"/>
  <c r="C961"/>
  <c r="T960"/>
  <c r="S960"/>
  <c r="R960"/>
  <c r="Q960"/>
  <c r="N960"/>
  <c r="M960"/>
  <c r="L960"/>
  <c r="G960" s="1"/>
  <c r="C960"/>
  <c r="T959"/>
  <c r="S959"/>
  <c r="R959"/>
  <c r="Q959"/>
  <c r="N959"/>
  <c r="M959"/>
  <c r="L959"/>
  <c r="G959" s="1"/>
  <c r="C959"/>
  <c r="T958"/>
  <c r="S958"/>
  <c r="R958"/>
  <c r="Q958"/>
  <c r="N958"/>
  <c r="M958"/>
  <c r="L958"/>
  <c r="G958" s="1"/>
  <c r="C958"/>
  <c r="T957"/>
  <c r="S957"/>
  <c r="R957"/>
  <c r="Q957"/>
  <c r="N957"/>
  <c r="M957"/>
  <c r="L957"/>
  <c r="G957" s="1"/>
  <c r="C957"/>
  <c r="T956"/>
  <c r="S956"/>
  <c r="R956"/>
  <c r="Q956"/>
  <c r="N956"/>
  <c r="M956"/>
  <c r="L956"/>
  <c r="G956" s="1"/>
  <c r="C956"/>
  <c r="T955"/>
  <c r="S955"/>
  <c r="R955"/>
  <c r="Q955"/>
  <c r="N955"/>
  <c r="M955"/>
  <c r="L955"/>
  <c r="G955" s="1"/>
  <c r="C955"/>
  <c r="T954"/>
  <c r="S954"/>
  <c r="R954"/>
  <c r="Q954"/>
  <c r="N954"/>
  <c r="M954"/>
  <c r="L954"/>
  <c r="G954" s="1"/>
  <c r="C954"/>
  <c r="T953"/>
  <c r="S953"/>
  <c r="R953"/>
  <c r="Q953"/>
  <c r="N953"/>
  <c r="M953"/>
  <c r="L953"/>
  <c r="G953" s="1"/>
  <c r="C953"/>
  <c r="T952"/>
  <c r="S952"/>
  <c r="R952"/>
  <c r="Q952"/>
  <c r="N952"/>
  <c r="M952"/>
  <c r="L952"/>
  <c r="G952" s="1"/>
  <c r="C952"/>
  <c r="T951"/>
  <c r="S951"/>
  <c r="R951"/>
  <c r="Q951"/>
  <c r="N951"/>
  <c r="M951"/>
  <c r="L951"/>
  <c r="G951" s="1"/>
  <c r="C951"/>
  <c r="T950"/>
  <c r="S950"/>
  <c r="R950"/>
  <c r="Q950"/>
  <c r="N950"/>
  <c r="M950"/>
  <c r="L950"/>
  <c r="G950" s="1"/>
  <c r="C950"/>
  <c r="T949"/>
  <c r="S949"/>
  <c r="R949"/>
  <c r="Q949"/>
  <c r="N949"/>
  <c r="M949"/>
  <c r="L949"/>
  <c r="G949" s="1"/>
  <c r="C949"/>
  <c r="T948"/>
  <c r="S948"/>
  <c r="R948"/>
  <c r="Q948"/>
  <c r="N948"/>
  <c r="M948"/>
  <c r="L948"/>
  <c r="G948" s="1"/>
  <c r="C948"/>
  <c r="T947"/>
  <c r="S947"/>
  <c r="R947"/>
  <c r="Q947"/>
  <c r="N947"/>
  <c r="M947"/>
  <c r="L947"/>
  <c r="G947" s="1"/>
  <c r="C947"/>
  <c r="T946"/>
  <c r="S946"/>
  <c r="R946"/>
  <c r="Q946"/>
  <c r="N946"/>
  <c r="M946"/>
  <c r="L946"/>
  <c r="G946" s="1"/>
  <c r="C946"/>
  <c r="T945"/>
  <c r="S945"/>
  <c r="R945"/>
  <c r="Q945"/>
  <c r="N945"/>
  <c r="M945"/>
  <c r="L945"/>
  <c r="G945" s="1"/>
  <c r="C945"/>
  <c r="T944"/>
  <c r="S944"/>
  <c r="R944"/>
  <c r="Q944"/>
  <c r="N944"/>
  <c r="M944"/>
  <c r="L944"/>
  <c r="G944" s="1"/>
  <c r="C944"/>
  <c r="T943"/>
  <c r="S943"/>
  <c r="R943"/>
  <c r="Q943"/>
  <c r="N943"/>
  <c r="M943"/>
  <c r="L943"/>
  <c r="G943" s="1"/>
  <c r="C943"/>
  <c r="T942"/>
  <c r="S942"/>
  <c r="R942"/>
  <c r="Q942"/>
  <c r="N942"/>
  <c r="M942"/>
  <c r="L942"/>
  <c r="G942" s="1"/>
  <c r="C942"/>
  <c r="T941"/>
  <c r="S941"/>
  <c r="R941"/>
  <c r="Q941"/>
  <c r="N941"/>
  <c r="M941"/>
  <c r="L941"/>
  <c r="G941" s="1"/>
  <c r="C941"/>
  <c r="T940"/>
  <c r="S940"/>
  <c r="R940"/>
  <c r="Q940"/>
  <c r="N940"/>
  <c r="M940"/>
  <c r="L940"/>
  <c r="G940" s="1"/>
  <c r="C940"/>
  <c r="T939"/>
  <c r="S939"/>
  <c r="R939"/>
  <c r="Q939"/>
  <c r="N939"/>
  <c r="M939"/>
  <c r="L939"/>
  <c r="G939" s="1"/>
  <c r="C939"/>
  <c r="T938"/>
  <c r="S938"/>
  <c r="R938"/>
  <c r="Q938"/>
  <c r="N938"/>
  <c r="M938"/>
  <c r="L938"/>
  <c r="G938" s="1"/>
  <c r="C938"/>
  <c r="T937"/>
  <c r="S937"/>
  <c r="R937"/>
  <c r="Q937"/>
  <c r="N937"/>
  <c r="M937"/>
  <c r="L937"/>
  <c r="G937" s="1"/>
  <c r="C937"/>
  <c r="T936"/>
  <c r="S936"/>
  <c r="R936"/>
  <c r="Q936"/>
  <c r="N936"/>
  <c r="M936"/>
  <c r="L936"/>
  <c r="G936" s="1"/>
  <c r="C936"/>
  <c r="T935"/>
  <c r="S935"/>
  <c r="R935"/>
  <c r="Q935"/>
  <c r="N935"/>
  <c r="M935"/>
  <c r="L935"/>
  <c r="G935" s="1"/>
  <c r="C935"/>
  <c r="T934"/>
  <c r="S934"/>
  <c r="R934"/>
  <c r="Q934"/>
  <c r="N934"/>
  <c r="M934"/>
  <c r="L934"/>
  <c r="G934" s="1"/>
  <c r="C934"/>
  <c r="T933"/>
  <c r="S933"/>
  <c r="R933"/>
  <c r="Q933"/>
  <c r="N933"/>
  <c r="M933"/>
  <c r="L933"/>
  <c r="G933" s="1"/>
  <c r="C933"/>
  <c r="T932"/>
  <c r="S932"/>
  <c r="R932"/>
  <c r="Q932"/>
  <c r="N932"/>
  <c r="M932"/>
  <c r="L932"/>
  <c r="G932" s="1"/>
  <c r="C932"/>
  <c r="T931"/>
  <c r="S931"/>
  <c r="R931"/>
  <c r="Q931"/>
  <c r="N931"/>
  <c r="M931"/>
  <c r="L931"/>
  <c r="G931" s="1"/>
  <c r="C931"/>
  <c r="T930"/>
  <c r="S930"/>
  <c r="R930"/>
  <c r="Q930"/>
  <c r="N930"/>
  <c r="M930"/>
  <c r="L930"/>
  <c r="G930" s="1"/>
  <c r="C930"/>
  <c r="T929"/>
  <c r="S929"/>
  <c r="R929"/>
  <c r="Q929"/>
  <c r="N929"/>
  <c r="M929"/>
  <c r="L929"/>
  <c r="G929" s="1"/>
  <c r="C929"/>
  <c r="T928"/>
  <c r="S928"/>
  <c r="R928"/>
  <c r="Q928"/>
  <c r="N928"/>
  <c r="M928"/>
  <c r="L928"/>
  <c r="G928" s="1"/>
  <c r="C928"/>
  <c r="T927"/>
  <c r="S927"/>
  <c r="R927"/>
  <c r="Q927"/>
  <c r="N927"/>
  <c r="M927"/>
  <c r="L927"/>
  <c r="G927" s="1"/>
  <c r="C927"/>
  <c r="T926"/>
  <c r="S926"/>
  <c r="R926"/>
  <c r="Q926"/>
  <c r="N926"/>
  <c r="M926"/>
  <c r="L926"/>
  <c r="G926" s="1"/>
  <c r="C926"/>
  <c r="T925"/>
  <c r="S925"/>
  <c r="R925"/>
  <c r="Q925"/>
  <c r="N925"/>
  <c r="M925"/>
  <c r="L925"/>
  <c r="G925" s="1"/>
  <c r="C925"/>
  <c r="T924"/>
  <c r="S924"/>
  <c r="R924"/>
  <c r="Q924"/>
  <c r="N924"/>
  <c r="M924"/>
  <c r="L924"/>
  <c r="G924" s="1"/>
  <c r="C924"/>
  <c r="T923"/>
  <c r="S923"/>
  <c r="R923"/>
  <c r="Q923"/>
  <c r="N923"/>
  <c r="M923"/>
  <c r="L923"/>
  <c r="G923" s="1"/>
  <c r="C923"/>
  <c r="T922"/>
  <c r="S922"/>
  <c r="R922"/>
  <c r="Q922"/>
  <c r="N922"/>
  <c r="M922"/>
  <c r="L922"/>
  <c r="G922" s="1"/>
  <c r="C922"/>
  <c r="T921"/>
  <c r="S921"/>
  <c r="R921"/>
  <c r="Q921"/>
  <c r="N921"/>
  <c r="M921"/>
  <c r="L921"/>
  <c r="G921" s="1"/>
  <c r="C921"/>
  <c r="T920"/>
  <c r="S920"/>
  <c r="R920"/>
  <c r="Q920"/>
  <c r="N920"/>
  <c r="M920"/>
  <c r="L920"/>
  <c r="G920" s="1"/>
  <c r="C920"/>
  <c r="T919"/>
  <c r="S919"/>
  <c r="R919"/>
  <c r="Q919"/>
  <c r="N919"/>
  <c r="M919"/>
  <c r="L919"/>
  <c r="G919" s="1"/>
  <c r="C919"/>
  <c r="T918"/>
  <c r="S918"/>
  <c r="R918"/>
  <c r="Q918"/>
  <c r="N918"/>
  <c r="M918"/>
  <c r="L918"/>
  <c r="G918" s="1"/>
  <c r="C918"/>
  <c r="T917"/>
  <c r="S917"/>
  <c r="R917"/>
  <c r="Q917"/>
  <c r="N917"/>
  <c r="M917"/>
  <c r="L917"/>
  <c r="G917" s="1"/>
  <c r="C917"/>
  <c r="T916"/>
  <c r="S916"/>
  <c r="R916"/>
  <c r="Q916"/>
  <c r="N916"/>
  <c r="M916"/>
  <c r="L916"/>
  <c r="G916" s="1"/>
  <c r="C916"/>
  <c r="T915"/>
  <c r="S915"/>
  <c r="R915"/>
  <c r="Q915"/>
  <c r="N915"/>
  <c r="M915"/>
  <c r="L915"/>
  <c r="G915" s="1"/>
  <c r="C915"/>
  <c r="T914"/>
  <c r="S914"/>
  <c r="R914"/>
  <c r="Q914"/>
  <c r="N914"/>
  <c r="M914"/>
  <c r="L914"/>
  <c r="G914" s="1"/>
  <c r="C914"/>
  <c r="T913"/>
  <c r="S913"/>
  <c r="R913"/>
  <c r="Q913"/>
  <c r="N913"/>
  <c r="M913"/>
  <c r="L913"/>
  <c r="G913" s="1"/>
  <c r="C913"/>
  <c r="T912"/>
  <c r="S912"/>
  <c r="R912"/>
  <c r="Q912"/>
  <c r="N912"/>
  <c r="M912"/>
  <c r="L912"/>
  <c r="G912" s="1"/>
  <c r="C912"/>
  <c r="T911"/>
  <c r="S911"/>
  <c r="R911"/>
  <c r="Q911"/>
  <c r="N911"/>
  <c r="M911"/>
  <c r="L911"/>
  <c r="G911" s="1"/>
  <c r="C911"/>
  <c r="T910"/>
  <c r="S910"/>
  <c r="R910"/>
  <c r="Q910"/>
  <c r="N910"/>
  <c r="M910"/>
  <c r="L910"/>
  <c r="G910" s="1"/>
  <c r="C910"/>
  <c r="T909"/>
  <c r="S909"/>
  <c r="R909"/>
  <c r="Q909"/>
  <c r="N909"/>
  <c r="M909"/>
  <c r="L909"/>
  <c r="G909" s="1"/>
  <c r="C909"/>
  <c r="T908"/>
  <c r="S908"/>
  <c r="R908"/>
  <c r="Q908"/>
  <c r="N908"/>
  <c r="M908"/>
  <c r="L908"/>
  <c r="G908" s="1"/>
  <c r="C908"/>
  <c r="T907"/>
  <c r="S907"/>
  <c r="R907"/>
  <c r="Q907"/>
  <c r="N907"/>
  <c r="M907"/>
  <c r="L907"/>
  <c r="G907" s="1"/>
  <c r="C907"/>
  <c r="T906"/>
  <c r="S906"/>
  <c r="R906"/>
  <c r="Q906"/>
  <c r="N906"/>
  <c r="M906"/>
  <c r="L906"/>
  <c r="G906" s="1"/>
  <c r="C906"/>
  <c r="T905"/>
  <c r="S905"/>
  <c r="R905"/>
  <c r="Q905"/>
  <c r="N905"/>
  <c r="M905"/>
  <c r="L905"/>
  <c r="G905" s="1"/>
  <c r="C905"/>
  <c r="T904"/>
  <c r="S904"/>
  <c r="R904"/>
  <c r="Q904"/>
  <c r="N904"/>
  <c r="M904"/>
  <c r="L904"/>
  <c r="G904" s="1"/>
  <c r="C904"/>
  <c r="T903"/>
  <c r="S903"/>
  <c r="R903"/>
  <c r="Q903"/>
  <c r="N903"/>
  <c r="M903"/>
  <c r="L903"/>
  <c r="G903" s="1"/>
  <c r="C903"/>
  <c r="T902"/>
  <c r="S902"/>
  <c r="R902"/>
  <c r="Q902"/>
  <c r="N902"/>
  <c r="M902"/>
  <c r="L902"/>
  <c r="G902" s="1"/>
  <c r="C902"/>
  <c r="T901"/>
  <c r="S901"/>
  <c r="R901"/>
  <c r="Q901"/>
  <c r="N901"/>
  <c r="M901"/>
  <c r="L901"/>
  <c r="G901" s="1"/>
  <c r="C901"/>
  <c r="T900"/>
  <c r="S900"/>
  <c r="R900"/>
  <c r="Q900"/>
  <c r="N900"/>
  <c r="M900"/>
  <c r="L900"/>
  <c r="G900" s="1"/>
  <c r="C900"/>
  <c r="T899"/>
  <c r="S899"/>
  <c r="R899"/>
  <c r="Q899"/>
  <c r="N899"/>
  <c r="M899"/>
  <c r="L899"/>
  <c r="G899" s="1"/>
  <c r="C899"/>
  <c r="T898"/>
  <c r="S898"/>
  <c r="R898"/>
  <c r="Q898"/>
  <c r="N898"/>
  <c r="M898"/>
  <c r="L898"/>
  <c r="G898" s="1"/>
  <c r="C898"/>
  <c r="T897"/>
  <c r="S897"/>
  <c r="R897"/>
  <c r="Q897"/>
  <c r="N897"/>
  <c r="M897"/>
  <c r="L897"/>
  <c r="G897" s="1"/>
  <c r="C897"/>
  <c r="T896"/>
  <c r="S896"/>
  <c r="R896"/>
  <c r="Q896"/>
  <c r="N896"/>
  <c r="M896"/>
  <c r="L896"/>
  <c r="G896" s="1"/>
  <c r="C896"/>
  <c r="T895"/>
  <c r="S895"/>
  <c r="R895"/>
  <c r="Q895"/>
  <c r="N895"/>
  <c r="M895"/>
  <c r="L895"/>
  <c r="G895" s="1"/>
  <c r="C895"/>
  <c r="T894"/>
  <c r="S894"/>
  <c r="R894"/>
  <c r="Q894"/>
  <c r="N894"/>
  <c r="M894"/>
  <c r="L894"/>
  <c r="G894" s="1"/>
  <c r="C894"/>
  <c r="T893"/>
  <c r="S893"/>
  <c r="R893"/>
  <c r="Q893"/>
  <c r="N893"/>
  <c r="M893"/>
  <c r="L893"/>
  <c r="G893" s="1"/>
  <c r="C893"/>
  <c r="T892"/>
  <c r="S892"/>
  <c r="R892"/>
  <c r="Q892"/>
  <c r="N892"/>
  <c r="M892"/>
  <c r="L892"/>
  <c r="G892" s="1"/>
  <c r="C892"/>
  <c r="T891"/>
  <c r="S891"/>
  <c r="R891"/>
  <c r="Q891"/>
  <c r="N891"/>
  <c r="M891"/>
  <c r="L891"/>
  <c r="G891" s="1"/>
  <c r="C891"/>
  <c r="T890"/>
  <c r="S890"/>
  <c r="R890"/>
  <c r="Q890"/>
  <c r="N890"/>
  <c r="M890"/>
  <c r="L890"/>
  <c r="G890" s="1"/>
  <c r="C890"/>
  <c r="T889"/>
  <c r="S889"/>
  <c r="R889"/>
  <c r="Q889"/>
  <c r="N889"/>
  <c r="M889"/>
  <c r="L889"/>
  <c r="G889" s="1"/>
  <c r="C889"/>
  <c r="T888"/>
  <c r="S888"/>
  <c r="R888"/>
  <c r="Q888"/>
  <c r="N888"/>
  <c r="M888"/>
  <c r="L888"/>
  <c r="G888" s="1"/>
  <c r="C888"/>
  <c r="T887"/>
  <c r="S887"/>
  <c r="R887"/>
  <c r="Q887"/>
  <c r="N887"/>
  <c r="M887"/>
  <c r="L887"/>
  <c r="G887" s="1"/>
  <c r="C887"/>
  <c r="T886"/>
  <c r="S886"/>
  <c r="R886"/>
  <c r="Q886"/>
  <c r="N886"/>
  <c r="M886"/>
  <c r="L886"/>
  <c r="G886" s="1"/>
  <c r="C886"/>
  <c r="T885"/>
  <c r="S885"/>
  <c r="R885"/>
  <c r="Q885"/>
  <c r="N885"/>
  <c r="M885"/>
  <c r="L885"/>
  <c r="G885" s="1"/>
  <c r="C885"/>
  <c r="T884"/>
  <c r="S884"/>
  <c r="R884"/>
  <c r="Q884"/>
  <c r="N884"/>
  <c r="M884"/>
  <c r="L884"/>
  <c r="G884" s="1"/>
  <c r="C884"/>
  <c r="T883"/>
  <c r="S883"/>
  <c r="R883"/>
  <c r="Q883"/>
  <c r="N883"/>
  <c r="M883"/>
  <c r="L883"/>
  <c r="G883" s="1"/>
  <c r="C883"/>
  <c r="T882"/>
  <c r="S882"/>
  <c r="R882"/>
  <c r="Q882"/>
  <c r="N882"/>
  <c r="M882"/>
  <c r="L882"/>
  <c r="G882" s="1"/>
  <c r="C882"/>
  <c r="T881"/>
  <c r="S881"/>
  <c r="R881"/>
  <c r="Q881"/>
  <c r="N881"/>
  <c r="M881"/>
  <c r="L881"/>
  <c r="G881" s="1"/>
  <c r="C881"/>
  <c r="T880"/>
  <c r="S880"/>
  <c r="R880"/>
  <c r="Q880"/>
  <c r="N880"/>
  <c r="M880"/>
  <c r="L880"/>
  <c r="G880" s="1"/>
  <c r="C880"/>
  <c r="T879"/>
  <c r="S879"/>
  <c r="R879"/>
  <c r="Q879"/>
  <c r="N879"/>
  <c r="M879"/>
  <c r="L879"/>
  <c r="G879" s="1"/>
  <c r="C879"/>
  <c r="T878"/>
  <c r="S878"/>
  <c r="R878"/>
  <c r="Q878"/>
  <c r="N878"/>
  <c r="M878"/>
  <c r="L878"/>
  <c r="G878" s="1"/>
  <c r="C878"/>
  <c r="T877"/>
  <c r="S877"/>
  <c r="R877"/>
  <c r="Q877"/>
  <c r="N877"/>
  <c r="M877"/>
  <c r="L877"/>
  <c r="G877" s="1"/>
  <c r="C877"/>
  <c r="T876"/>
  <c r="S876"/>
  <c r="R876"/>
  <c r="Q876"/>
  <c r="N876"/>
  <c r="M876"/>
  <c r="L876"/>
  <c r="G876" s="1"/>
  <c r="C876"/>
  <c r="T875"/>
  <c r="S875"/>
  <c r="R875"/>
  <c r="Q875"/>
  <c r="N875"/>
  <c r="M875"/>
  <c r="L875"/>
  <c r="G875" s="1"/>
  <c r="C875"/>
  <c r="T874"/>
  <c r="S874"/>
  <c r="R874"/>
  <c r="Q874"/>
  <c r="N874"/>
  <c r="M874"/>
  <c r="L874"/>
  <c r="G874" s="1"/>
  <c r="C874"/>
  <c r="T873"/>
  <c r="S873"/>
  <c r="R873"/>
  <c r="Q873"/>
  <c r="N873"/>
  <c r="M873"/>
  <c r="L873"/>
  <c r="G873" s="1"/>
  <c r="C873"/>
  <c r="T872"/>
  <c r="S872"/>
  <c r="R872"/>
  <c r="Q872"/>
  <c r="N872"/>
  <c r="M872"/>
  <c r="L872"/>
  <c r="G872" s="1"/>
  <c r="C872"/>
  <c r="T871"/>
  <c r="S871"/>
  <c r="R871"/>
  <c r="Q871"/>
  <c r="N871"/>
  <c r="M871"/>
  <c r="L871"/>
  <c r="G871" s="1"/>
  <c r="C871"/>
  <c r="T870"/>
  <c r="S870"/>
  <c r="R870"/>
  <c r="Q870"/>
  <c r="N870"/>
  <c r="M870"/>
  <c r="L870"/>
  <c r="G870" s="1"/>
  <c r="C870"/>
  <c r="T869"/>
  <c r="S869"/>
  <c r="R869"/>
  <c r="Q869"/>
  <c r="N869"/>
  <c r="M869"/>
  <c r="L869"/>
  <c r="G869" s="1"/>
  <c r="C869"/>
  <c r="T868"/>
  <c r="S868"/>
  <c r="R868"/>
  <c r="Q868"/>
  <c r="N868"/>
  <c r="M868"/>
  <c r="L868"/>
  <c r="G868" s="1"/>
  <c r="C868"/>
  <c r="T867"/>
  <c r="S867"/>
  <c r="R867"/>
  <c r="Q867"/>
  <c r="N867"/>
  <c r="M867"/>
  <c r="L867"/>
  <c r="G867" s="1"/>
  <c r="C867"/>
  <c r="T866"/>
  <c r="S866"/>
  <c r="R866"/>
  <c r="Q866"/>
  <c r="N866"/>
  <c r="M866"/>
  <c r="L866"/>
  <c r="G866" s="1"/>
  <c r="C866"/>
  <c r="T865"/>
  <c r="S865"/>
  <c r="R865"/>
  <c r="Q865"/>
  <c r="N865"/>
  <c r="M865"/>
  <c r="L865"/>
  <c r="G865" s="1"/>
  <c r="C865"/>
  <c r="T864"/>
  <c r="S864"/>
  <c r="R864"/>
  <c r="Q864"/>
  <c r="N864"/>
  <c r="M864"/>
  <c r="L864"/>
  <c r="G864" s="1"/>
  <c r="C864"/>
  <c r="T863"/>
  <c r="S863"/>
  <c r="R863"/>
  <c r="Q863"/>
  <c r="N863"/>
  <c r="M863"/>
  <c r="L863"/>
  <c r="G863" s="1"/>
  <c r="C863"/>
  <c r="T862"/>
  <c r="S862"/>
  <c r="R862"/>
  <c r="Q862"/>
  <c r="N862"/>
  <c r="M862"/>
  <c r="L862"/>
  <c r="G862" s="1"/>
  <c r="C862"/>
  <c r="T861"/>
  <c r="S861"/>
  <c r="R861"/>
  <c r="Q861"/>
  <c r="N861"/>
  <c r="M861"/>
  <c r="L861"/>
  <c r="G861" s="1"/>
  <c r="C861"/>
  <c r="T860"/>
  <c r="S860"/>
  <c r="R860"/>
  <c r="Q860"/>
  <c r="N860"/>
  <c r="M860"/>
  <c r="L860"/>
  <c r="G860" s="1"/>
  <c r="C860"/>
  <c r="T859"/>
  <c r="S859"/>
  <c r="R859"/>
  <c r="Q859"/>
  <c r="N859"/>
  <c r="M859"/>
  <c r="L859"/>
  <c r="G859" s="1"/>
  <c r="C859"/>
  <c r="T858"/>
  <c r="S858"/>
  <c r="R858"/>
  <c r="Q858"/>
  <c r="N858"/>
  <c r="M858"/>
  <c r="L858"/>
  <c r="G858" s="1"/>
  <c r="C858"/>
  <c r="T857"/>
  <c r="S857"/>
  <c r="R857"/>
  <c r="Q857"/>
  <c r="N857"/>
  <c r="M857"/>
  <c r="L857"/>
  <c r="G857" s="1"/>
  <c r="C857"/>
  <c r="T856"/>
  <c r="S856"/>
  <c r="R856"/>
  <c r="Q856"/>
  <c r="N856"/>
  <c r="M856"/>
  <c r="L856"/>
  <c r="G856" s="1"/>
  <c r="C856"/>
  <c r="T855"/>
  <c r="S855"/>
  <c r="R855"/>
  <c r="Q855"/>
  <c r="N855"/>
  <c r="M855"/>
  <c r="L855"/>
  <c r="G855" s="1"/>
  <c r="C855"/>
  <c r="T854"/>
  <c r="S854"/>
  <c r="R854"/>
  <c r="Q854"/>
  <c r="N854"/>
  <c r="M854"/>
  <c r="L854"/>
  <c r="G854" s="1"/>
  <c r="C854"/>
  <c r="T853"/>
  <c r="S853"/>
  <c r="R853"/>
  <c r="Q853"/>
  <c r="N853"/>
  <c r="M853"/>
  <c r="L853"/>
  <c r="G853" s="1"/>
  <c r="C853"/>
  <c r="T852"/>
  <c r="S852"/>
  <c r="R852"/>
  <c r="Q852"/>
  <c r="N852"/>
  <c r="M852"/>
  <c r="L852"/>
  <c r="G852" s="1"/>
  <c r="C852"/>
  <c r="T851"/>
  <c r="S851"/>
  <c r="R851"/>
  <c r="Q851"/>
  <c r="N851"/>
  <c r="M851"/>
  <c r="L851"/>
  <c r="G851" s="1"/>
  <c r="C851"/>
  <c r="T850"/>
  <c r="S850"/>
  <c r="R850"/>
  <c r="Q850"/>
  <c r="N850"/>
  <c r="M850"/>
  <c r="L850"/>
  <c r="G850" s="1"/>
  <c r="C850"/>
  <c r="T849"/>
  <c r="S849"/>
  <c r="R849"/>
  <c r="Q849"/>
  <c r="N849"/>
  <c r="M849"/>
  <c r="L849"/>
  <c r="G849" s="1"/>
  <c r="C849"/>
  <c r="T848"/>
  <c r="S848"/>
  <c r="R848"/>
  <c r="Q848"/>
  <c r="N848"/>
  <c r="M848"/>
  <c r="L848"/>
  <c r="G848" s="1"/>
  <c r="C848"/>
  <c r="T847"/>
  <c r="S847"/>
  <c r="R847"/>
  <c r="Q847"/>
  <c r="N847"/>
  <c r="M847"/>
  <c r="L847"/>
  <c r="G847" s="1"/>
  <c r="C847"/>
  <c r="T846"/>
  <c r="S846"/>
  <c r="R846"/>
  <c r="Q846"/>
  <c r="N846"/>
  <c r="M846"/>
  <c r="L846"/>
  <c r="G846" s="1"/>
  <c r="C846"/>
  <c r="T845"/>
  <c r="S845"/>
  <c r="R845"/>
  <c r="Q845"/>
  <c r="N845"/>
  <c r="M845"/>
  <c r="L845"/>
  <c r="G845" s="1"/>
  <c r="C845"/>
  <c r="T844"/>
  <c r="S844"/>
  <c r="R844"/>
  <c r="Q844"/>
  <c r="N844"/>
  <c r="M844"/>
  <c r="L844"/>
  <c r="G844" s="1"/>
  <c r="C844"/>
  <c r="T843"/>
  <c r="S843"/>
  <c r="R843"/>
  <c r="Q843"/>
  <c r="N843"/>
  <c r="M843"/>
  <c r="L843"/>
  <c r="G843" s="1"/>
  <c r="C843"/>
  <c r="T842"/>
  <c r="S842"/>
  <c r="R842"/>
  <c r="Q842"/>
  <c r="N842"/>
  <c r="M842"/>
  <c r="L842"/>
  <c r="G842" s="1"/>
  <c r="C842"/>
  <c r="T841"/>
  <c r="S841"/>
  <c r="R841"/>
  <c r="Q841"/>
  <c r="N841"/>
  <c r="M841"/>
  <c r="L841"/>
  <c r="G841" s="1"/>
  <c r="C841"/>
  <c r="T840"/>
  <c r="S840"/>
  <c r="R840"/>
  <c r="Q840"/>
  <c r="N840"/>
  <c r="M840"/>
  <c r="L840"/>
  <c r="G840" s="1"/>
  <c r="C840"/>
  <c r="T839"/>
  <c r="S839"/>
  <c r="R839"/>
  <c r="Q839"/>
  <c r="N839"/>
  <c r="M839"/>
  <c r="L839"/>
  <c r="G839" s="1"/>
  <c r="C839"/>
  <c r="T838"/>
  <c r="S838"/>
  <c r="R838"/>
  <c r="Q838"/>
  <c r="N838"/>
  <c r="M838"/>
  <c r="L838"/>
  <c r="G838" s="1"/>
  <c r="C838"/>
  <c r="T837"/>
  <c r="S837"/>
  <c r="R837"/>
  <c r="Q837"/>
  <c r="N837"/>
  <c r="M837"/>
  <c r="L837"/>
  <c r="G837" s="1"/>
  <c r="C837"/>
  <c r="T836"/>
  <c r="S836"/>
  <c r="R836"/>
  <c r="Q836"/>
  <c r="N836"/>
  <c r="M836"/>
  <c r="L836"/>
  <c r="G836" s="1"/>
  <c r="C836"/>
  <c r="T835"/>
  <c r="S835"/>
  <c r="R835"/>
  <c r="Q835"/>
  <c r="N835"/>
  <c r="M835"/>
  <c r="L835"/>
  <c r="G835" s="1"/>
  <c r="C835"/>
  <c r="T834"/>
  <c r="S834"/>
  <c r="R834"/>
  <c r="Q834"/>
  <c r="N834"/>
  <c r="M834"/>
  <c r="L834"/>
  <c r="G834" s="1"/>
  <c r="C834"/>
  <c r="T833"/>
  <c r="S833"/>
  <c r="R833"/>
  <c r="Q833"/>
  <c r="N833"/>
  <c r="M833"/>
  <c r="L833"/>
  <c r="G833" s="1"/>
  <c r="C833"/>
  <c r="T832"/>
  <c r="S832"/>
  <c r="R832"/>
  <c r="Q832"/>
  <c r="N832"/>
  <c r="M832"/>
  <c r="L832"/>
  <c r="G832" s="1"/>
  <c r="C832"/>
  <c r="T831"/>
  <c r="S831"/>
  <c r="R831"/>
  <c r="Q831"/>
  <c r="N831"/>
  <c r="M831"/>
  <c r="L831"/>
  <c r="G831" s="1"/>
  <c r="C831"/>
  <c r="T830"/>
  <c r="S830"/>
  <c r="R830"/>
  <c r="Q830"/>
  <c r="N830"/>
  <c r="M830"/>
  <c r="L830"/>
  <c r="G830" s="1"/>
  <c r="C830"/>
  <c r="T829"/>
  <c r="S829"/>
  <c r="R829"/>
  <c r="Q829"/>
  <c r="N829"/>
  <c r="M829"/>
  <c r="L829"/>
  <c r="G829" s="1"/>
  <c r="C829"/>
  <c r="T828"/>
  <c r="S828"/>
  <c r="R828"/>
  <c r="Q828"/>
  <c r="N828"/>
  <c r="M828"/>
  <c r="L828"/>
  <c r="G828" s="1"/>
  <c r="C828"/>
  <c r="T827"/>
  <c r="S827"/>
  <c r="R827"/>
  <c r="Q827"/>
  <c r="N827"/>
  <c r="M827"/>
  <c r="L827"/>
  <c r="G827" s="1"/>
  <c r="C827"/>
  <c r="T826"/>
  <c r="S826"/>
  <c r="R826"/>
  <c r="Q826"/>
  <c r="N826"/>
  <c r="M826"/>
  <c r="L826"/>
  <c r="G826" s="1"/>
  <c r="C826"/>
  <c r="T825"/>
  <c r="S825"/>
  <c r="R825"/>
  <c r="Q825"/>
  <c r="N825"/>
  <c r="M825"/>
  <c r="L825"/>
  <c r="G825" s="1"/>
  <c r="C825"/>
  <c r="T824"/>
  <c r="S824"/>
  <c r="R824"/>
  <c r="Q824"/>
  <c r="N824"/>
  <c r="M824"/>
  <c r="L824"/>
  <c r="G824" s="1"/>
  <c r="C824"/>
  <c r="T823"/>
  <c r="S823"/>
  <c r="R823"/>
  <c r="Q823"/>
  <c r="N823"/>
  <c r="M823"/>
  <c r="L823"/>
  <c r="G823" s="1"/>
  <c r="C823"/>
  <c r="T822"/>
  <c r="S822"/>
  <c r="R822"/>
  <c r="Q822"/>
  <c r="N822"/>
  <c r="M822"/>
  <c r="L822"/>
  <c r="G822" s="1"/>
  <c r="C822"/>
  <c r="T821"/>
  <c r="S821"/>
  <c r="R821"/>
  <c r="Q821"/>
  <c r="N821"/>
  <c r="M821"/>
  <c r="L821"/>
  <c r="G821" s="1"/>
  <c r="C821"/>
  <c r="T820"/>
  <c r="S820"/>
  <c r="R820"/>
  <c r="Q820"/>
  <c r="N820"/>
  <c r="M820"/>
  <c r="L820"/>
  <c r="G820" s="1"/>
  <c r="C820"/>
  <c r="T819"/>
  <c r="S819"/>
  <c r="R819"/>
  <c r="Q819"/>
  <c r="N819"/>
  <c r="M819"/>
  <c r="L819"/>
  <c r="G819" s="1"/>
  <c r="C819"/>
  <c r="T818"/>
  <c r="S818"/>
  <c r="R818"/>
  <c r="Q818"/>
  <c r="N818"/>
  <c r="M818"/>
  <c r="L818"/>
  <c r="G818" s="1"/>
  <c r="C818"/>
  <c r="T817"/>
  <c r="S817"/>
  <c r="R817"/>
  <c r="Q817"/>
  <c r="N817"/>
  <c r="M817"/>
  <c r="L817"/>
  <c r="G817" s="1"/>
  <c r="C817"/>
  <c r="T816"/>
  <c r="S816"/>
  <c r="R816"/>
  <c r="Q816"/>
  <c r="N816"/>
  <c r="M816"/>
  <c r="L816"/>
  <c r="G816" s="1"/>
  <c r="C816"/>
  <c r="T815"/>
  <c r="S815"/>
  <c r="R815"/>
  <c r="Q815"/>
  <c r="N815"/>
  <c r="M815"/>
  <c r="L815"/>
  <c r="G815" s="1"/>
  <c r="C815"/>
  <c r="T814"/>
  <c r="S814"/>
  <c r="R814"/>
  <c r="Q814"/>
  <c r="N814"/>
  <c r="M814"/>
  <c r="L814"/>
  <c r="G814" s="1"/>
  <c r="C814"/>
  <c r="T813"/>
  <c r="S813"/>
  <c r="R813"/>
  <c r="Q813"/>
  <c r="N813"/>
  <c r="M813"/>
  <c r="L813"/>
  <c r="G813" s="1"/>
  <c r="C813"/>
  <c r="T812"/>
  <c r="S812"/>
  <c r="R812"/>
  <c r="Q812"/>
  <c r="N812"/>
  <c r="M812"/>
  <c r="L812"/>
  <c r="G812" s="1"/>
  <c r="C812"/>
  <c r="T811"/>
  <c r="S811"/>
  <c r="R811"/>
  <c r="Q811"/>
  <c r="N811"/>
  <c r="M811"/>
  <c r="L811"/>
  <c r="G811" s="1"/>
  <c r="C811"/>
  <c r="T810"/>
  <c r="S810"/>
  <c r="R810"/>
  <c r="Q810"/>
  <c r="N810"/>
  <c r="M810"/>
  <c r="L810"/>
  <c r="G810" s="1"/>
  <c r="C810"/>
  <c r="T809"/>
  <c r="S809"/>
  <c r="R809"/>
  <c r="Q809"/>
  <c r="N809"/>
  <c r="M809"/>
  <c r="L809"/>
  <c r="G809" s="1"/>
  <c r="C809"/>
  <c r="T808"/>
  <c r="S808"/>
  <c r="R808"/>
  <c r="Q808"/>
  <c r="N808"/>
  <c r="M808"/>
  <c r="L808"/>
  <c r="G808" s="1"/>
  <c r="C808"/>
  <c r="T807"/>
  <c r="S807"/>
  <c r="R807"/>
  <c r="Q807"/>
  <c r="N807"/>
  <c r="M807"/>
  <c r="L807"/>
  <c r="G807" s="1"/>
  <c r="C807"/>
  <c r="T806"/>
  <c r="S806"/>
  <c r="R806"/>
  <c r="Q806"/>
  <c r="N806"/>
  <c r="M806"/>
  <c r="L806"/>
  <c r="G806" s="1"/>
  <c r="C806"/>
  <c r="T805"/>
  <c r="S805"/>
  <c r="R805"/>
  <c r="Q805"/>
  <c r="N805"/>
  <c r="M805"/>
  <c r="L805"/>
  <c r="G805" s="1"/>
  <c r="C805"/>
  <c r="T804"/>
  <c r="S804"/>
  <c r="R804"/>
  <c r="Q804"/>
  <c r="N804"/>
  <c r="M804"/>
  <c r="L804"/>
  <c r="G804" s="1"/>
  <c r="C804"/>
  <c r="T803"/>
  <c r="S803"/>
  <c r="R803"/>
  <c r="Q803"/>
  <c r="N803"/>
  <c r="M803"/>
  <c r="L803"/>
  <c r="G803" s="1"/>
  <c r="C803"/>
  <c r="T802"/>
  <c r="S802"/>
  <c r="R802"/>
  <c r="Q802"/>
  <c r="N802"/>
  <c r="M802"/>
  <c r="L802"/>
  <c r="G802" s="1"/>
  <c r="C802"/>
  <c r="T801"/>
  <c r="S801"/>
  <c r="R801"/>
  <c r="Q801"/>
  <c r="N801"/>
  <c r="M801"/>
  <c r="L801"/>
  <c r="G801" s="1"/>
  <c r="C801"/>
  <c r="T800"/>
  <c r="S800"/>
  <c r="R800"/>
  <c r="Q800"/>
  <c r="N800"/>
  <c r="M800"/>
  <c r="L800"/>
  <c r="G800" s="1"/>
  <c r="C800"/>
  <c r="T799"/>
  <c r="S799"/>
  <c r="R799"/>
  <c r="Q799"/>
  <c r="N799"/>
  <c r="M799"/>
  <c r="L799"/>
  <c r="G799" s="1"/>
  <c r="C799"/>
  <c r="T798"/>
  <c r="S798"/>
  <c r="R798"/>
  <c r="Q798"/>
  <c r="N798"/>
  <c r="M798"/>
  <c r="L798"/>
  <c r="G798" s="1"/>
  <c r="C798"/>
  <c r="T797"/>
  <c r="S797"/>
  <c r="R797"/>
  <c r="Q797"/>
  <c r="N797"/>
  <c r="M797"/>
  <c r="L797"/>
  <c r="G797" s="1"/>
  <c r="C797"/>
  <c r="T796"/>
  <c r="S796"/>
  <c r="R796"/>
  <c r="Q796"/>
  <c r="N796"/>
  <c r="M796"/>
  <c r="L796"/>
  <c r="G796" s="1"/>
  <c r="C796"/>
  <c r="T795"/>
  <c r="S795"/>
  <c r="R795"/>
  <c r="Q795"/>
  <c r="N795"/>
  <c r="M795"/>
  <c r="L795"/>
  <c r="G795" s="1"/>
  <c r="C795"/>
  <c r="T794"/>
  <c r="S794"/>
  <c r="R794"/>
  <c r="Q794"/>
  <c r="N794"/>
  <c r="M794"/>
  <c r="L794"/>
  <c r="G794" s="1"/>
  <c r="C794"/>
  <c r="T793"/>
  <c r="S793"/>
  <c r="R793"/>
  <c r="Q793"/>
  <c r="N793"/>
  <c r="M793"/>
  <c r="L793"/>
  <c r="G793" s="1"/>
  <c r="C793"/>
  <c r="T792"/>
  <c r="S792"/>
  <c r="R792"/>
  <c r="Q792"/>
  <c r="N792"/>
  <c r="M792"/>
  <c r="L792"/>
  <c r="G792" s="1"/>
  <c r="C792"/>
  <c r="T791"/>
  <c r="S791"/>
  <c r="R791"/>
  <c r="Q791"/>
  <c r="N791"/>
  <c r="M791"/>
  <c r="L791"/>
  <c r="G791" s="1"/>
  <c r="C791"/>
  <c r="T790"/>
  <c r="S790"/>
  <c r="R790"/>
  <c r="Q790"/>
  <c r="N790"/>
  <c r="M790"/>
  <c r="L790"/>
  <c r="G790" s="1"/>
  <c r="C790"/>
  <c r="T789"/>
  <c r="S789"/>
  <c r="R789"/>
  <c r="Q789"/>
  <c r="N789"/>
  <c r="M789"/>
  <c r="L789"/>
  <c r="G789" s="1"/>
  <c r="C789"/>
  <c r="T788"/>
  <c r="S788"/>
  <c r="R788"/>
  <c r="Q788"/>
  <c r="N788"/>
  <c r="M788"/>
  <c r="L788"/>
  <c r="G788" s="1"/>
  <c r="C788"/>
  <c r="T787"/>
  <c r="S787"/>
  <c r="R787"/>
  <c r="Q787"/>
  <c r="N787"/>
  <c r="M787"/>
  <c r="L787"/>
  <c r="G787" s="1"/>
  <c r="C787"/>
  <c r="T786"/>
  <c r="S786"/>
  <c r="R786"/>
  <c r="Q786"/>
  <c r="N786"/>
  <c r="M786"/>
  <c r="L786"/>
  <c r="G786" s="1"/>
  <c r="C786"/>
  <c r="T785"/>
  <c r="S785"/>
  <c r="R785"/>
  <c r="Q785"/>
  <c r="N785"/>
  <c r="M785"/>
  <c r="L785"/>
  <c r="G785" s="1"/>
  <c r="C785"/>
  <c r="T784"/>
  <c r="S784"/>
  <c r="R784"/>
  <c r="Q784"/>
  <c r="N784"/>
  <c r="M784"/>
  <c r="L784"/>
  <c r="G784" s="1"/>
  <c r="C784"/>
  <c r="T783"/>
  <c r="S783"/>
  <c r="R783"/>
  <c r="Q783"/>
  <c r="N783"/>
  <c r="M783"/>
  <c r="L783"/>
  <c r="G783" s="1"/>
  <c r="C783"/>
  <c r="T782"/>
  <c r="S782"/>
  <c r="R782"/>
  <c r="Q782"/>
  <c r="N782"/>
  <c r="M782"/>
  <c r="L782"/>
  <c r="G782" s="1"/>
  <c r="C782"/>
  <c r="T781"/>
  <c r="S781"/>
  <c r="R781"/>
  <c r="Q781"/>
  <c r="N781"/>
  <c r="M781"/>
  <c r="L781"/>
  <c r="G781" s="1"/>
  <c r="C781"/>
  <c r="T780"/>
  <c r="S780"/>
  <c r="R780"/>
  <c r="Q780"/>
  <c r="N780"/>
  <c r="M780"/>
  <c r="L780"/>
  <c r="G780" s="1"/>
  <c r="C780"/>
  <c r="T779"/>
  <c r="S779"/>
  <c r="R779"/>
  <c r="Q779"/>
  <c r="N779"/>
  <c r="M779"/>
  <c r="L779"/>
  <c r="G779" s="1"/>
  <c r="C779"/>
  <c r="T778"/>
  <c r="S778"/>
  <c r="R778"/>
  <c r="Q778"/>
  <c r="N778"/>
  <c r="M778"/>
  <c r="L778"/>
  <c r="G778" s="1"/>
  <c r="C778"/>
  <c r="T777"/>
  <c r="S777"/>
  <c r="R777"/>
  <c r="Q777"/>
  <c r="N777"/>
  <c r="M777"/>
  <c r="L777"/>
  <c r="G777" s="1"/>
  <c r="C777"/>
  <c r="T776"/>
  <c r="S776"/>
  <c r="R776"/>
  <c r="Q776"/>
  <c r="N776"/>
  <c r="M776"/>
  <c r="L776"/>
  <c r="G776" s="1"/>
  <c r="C776"/>
  <c r="T775"/>
  <c r="S775"/>
  <c r="R775"/>
  <c r="Q775"/>
  <c r="N775"/>
  <c r="M775"/>
  <c r="L775"/>
  <c r="G775" s="1"/>
  <c r="C775"/>
  <c r="T774"/>
  <c r="S774"/>
  <c r="R774"/>
  <c r="Q774"/>
  <c r="N774"/>
  <c r="M774"/>
  <c r="L774"/>
  <c r="G774" s="1"/>
  <c r="C774"/>
  <c r="T773"/>
  <c r="S773"/>
  <c r="R773"/>
  <c r="Q773"/>
  <c r="N773"/>
  <c r="M773"/>
  <c r="L773"/>
  <c r="G773" s="1"/>
  <c r="C773"/>
  <c r="T772"/>
  <c r="S772"/>
  <c r="R772"/>
  <c r="Q772"/>
  <c r="N772"/>
  <c r="M772"/>
  <c r="L772"/>
  <c r="G772" s="1"/>
  <c r="C772"/>
  <c r="T771"/>
  <c r="S771"/>
  <c r="R771"/>
  <c r="Q771"/>
  <c r="N771"/>
  <c r="M771"/>
  <c r="L771"/>
  <c r="G771" s="1"/>
  <c r="C771"/>
  <c r="T770"/>
  <c r="S770"/>
  <c r="R770"/>
  <c r="Q770"/>
  <c r="N770"/>
  <c r="M770"/>
  <c r="L770"/>
  <c r="G770" s="1"/>
  <c r="C770"/>
  <c r="T769"/>
  <c r="S769"/>
  <c r="R769"/>
  <c r="Q769"/>
  <c r="N769"/>
  <c r="M769"/>
  <c r="L769"/>
  <c r="G769" s="1"/>
  <c r="C769"/>
  <c r="T768"/>
  <c r="S768"/>
  <c r="R768"/>
  <c r="Q768"/>
  <c r="N768"/>
  <c r="M768"/>
  <c r="L768"/>
  <c r="G768" s="1"/>
  <c r="C768"/>
  <c r="T767"/>
  <c r="S767"/>
  <c r="R767"/>
  <c r="Q767"/>
  <c r="N767"/>
  <c r="M767"/>
  <c r="L767"/>
  <c r="G767" s="1"/>
  <c r="C767"/>
  <c r="T766"/>
  <c r="S766"/>
  <c r="R766"/>
  <c r="Q766"/>
  <c r="N766"/>
  <c r="M766"/>
  <c r="L766"/>
  <c r="G766" s="1"/>
  <c r="C766"/>
  <c r="T765"/>
  <c r="S765"/>
  <c r="R765"/>
  <c r="Q765"/>
  <c r="N765"/>
  <c r="M765"/>
  <c r="L765"/>
  <c r="G765" s="1"/>
  <c r="C765"/>
  <c r="T764"/>
  <c r="S764"/>
  <c r="R764"/>
  <c r="Q764"/>
  <c r="N764"/>
  <c r="M764"/>
  <c r="L764"/>
  <c r="G764" s="1"/>
  <c r="C764"/>
  <c r="T763"/>
  <c r="S763"/>
  <c r="R763"/>
  <c r="Q763"/>
  <c r="N763"/>
  <c r="M763"/>
  <c r="L763"/>
  <c r="G763" s="1"/>
  <c r="C763"/>
  <c r="T762"/>
  <c r="S762"/>
  <c r="R762"/>
  <c r="Q762"/>
  <c r="N762"/>
  <c r="M762"/>
  <c r="L762"/>
  <c r="G762" s="1"/>
  <c r="C762"/>
  <c r="T761"/>
  <c r="S761"/>
  <c r="R761"/>
  <c r="Q761"/>
  <c r="N761"/>
  <c r="M761"/>
  <c r="L761"/>
  <c r="G761" s="1"/>
  <c r="C761"/>
  <c r="T760"/>
  <c r="S760"/>
  <c r="R760"/>
  <c r="Q760"/>
  <c r="N760"/>
  <c r="M760"/>
  <c r="L760"/>
  <c r="G760" s="1"/>
  <c r="C760"/>
  <c r="T759"/>
  <c r="S759"/>
  <c r="R759"/>
  <c r="Q759"/>
  <c r="N759"/>
  <c r="M759"/>
  <c r="L759"/>
  <c r="G759" s="1"/>
  <c r="C759"/>
  <c r="T758"/>
  <c r="S758"/>
  <c r="R758"/>
  <c r="Q758"/>
  <c r="N758"/>
  <c r="M758"/>
  <c r="L758"/>
  <c r="G758" s="1"/>
  <c r="C758"/>
  <c r="T757"/>
  <c r="S757"/>
  <c r="R757"/>
  <c r="Q757"/>
  <c r="N757"/>
  <c r="M757"/>
  <c r="L757"/>
  <c r="G757" s="1"/>
  <c r="C757"/>
  <c r="T756"/>
  <c r="S756"/>
  <c r="R756"/>
  <c r="Q756"/>
  <c r="N756"/>
  <c r="M756"/>
  <c r="L756"/>
  <c r="G756" s="1"/>
  <c r="C756"/>
  <c r="T755"/>
  <c r="S755"/>
  <c r="R755"/>
  <c r="Q755"/>
  <c r="N755"/>
  <c r="M755"/>
  <c r="L755"/>
  <c r="G755" s="1"/>
  <c r="C755"/>
  <c r="T754"/>
  <c r="S754"/>
  <c r="R754"/>
  <c r="Q754"/>
  <c r="N754"/>
  <c r="M754"/>
  <c r="L754"/>
  <c r="G754" s="1"/>
  <c r="C754"/>
  <c r="T753"/>
  <c r="S753"/>
  <c r="R753"/>
  <c r="Q753"/>
  <c r="N753"/>
  <c r="M753"/>
  <c r="L753"/>
  <c r="G753" s="1"/>
  <c r="C753"/>
  <c r="T752"/>
  <c r="S752"/>
  <c r="R752"/>
  <c r="Q752"/>
  <c r="N752"/>
  <c r="M752"/>
  <c r="L752"/>
  <c r="G752" s="1"/>
  <c r="C752"/>
  <c r="T751"/>
  <c r="S751"/>
  <c r="R751"/>
  <c r="Q751"/>
  <c r="N751"/>
  <c r="M751"/>
  <c r="L751"/>
  <c r="G751" s="1"/>
  <c r="C751"/>
  <c r="T750"/>
  <c r="S750"/>
  <c r="R750"/>
  <c r="Q750"/>
  <c r="N750"/>
  <c r="M750"/>
  <c r="L750"/>
  <c r="G750" s="1"/>
  <c r="C750"/>
  <c r="T749"/>
  <c r="S749"/>
  <c r="R749"/>
  <c r="Q749"/>
  <c r="N749"/>
  <c r="M749"/>
  <c r="L749"/>
  <c r="G749" s="1"/>
  <c r="C749"/>
  <c r="T748"/>
  <c r="S748"/>
  <c r="R748"/>
  <c r="Q748"/>
  <c r="N748"/>
  <c r="M748"/>
  <c r="L748"/>
  <c r="G748" s="1"/>
  <c r="C748"/>
  <c r="T747"/>
  <c r="S747"/>
  <c r="R747"/>
  <c r="Q747"/>
  <c r="N747"/>
  <c r="M747"/>
  <c r="L747"/>
  <c r="G747" s="1"/>
  <c r="C747"/>
  <c r="T746"/>
  <c r="S746"/>
  <c r="R746"/>
  <c r="Q746"/>
  <c r="N746"/>
  <c r="M746"/>
  <c r="L746"/>
  <c r="G746" s="1"/>
  <c r="C746"/>
  <c r="T745"/>
  <c r="S745"/>
  <c r="R745"/>
  <c r="Q745"/>
  <c r="N745"/>
  <c r="M745"/>
  <c r="L745"/>
  <c r="G745" s="1"/>
  <c r="C745"/>
  <c r="T744"/>
  <c r="S744"/>
  <c r="R744"/>
  <c r="Q744"/>
  <c r="N744"/>
  <c r="M744"/>
  <c r="L744"/>
  <c r="G744" s="1"/>
  <c r="C744"/>
  <c r="T743"/>
  <c r="S743"/>
  <c r="R743"/>
  <c r="Q743"/>
  <c r="N743"/>
  <c r="M743"/>
  <c r="L743"/>
  <c r="G743" s="1"/>
  <c r="C743"/>
  <c r="T742"/>
  <c r="S742"/>
  <c r="R742"/>
  <c r="Q742"/>
  <c r="N742"/>
  <c r="M742"/>
  <c r="L742"/>
  <c r="G742" s="1"/>
  <c r="C742"/>
  <c r="T741"/>
  <c r="S741"/>
  <c r="R741"/>
  <c r="Q741"/>
  <c r="N741"/>
  <c r="M741"/>
  <c r="L741"/>
  <c r="G741" s="1"/>
  <c r="C741"/>
  <c r="T740"/>
  <c r="S740"/>
  <c r="R740"/>
  <c r="Q740"/>
  <c r="N740"/>
  <c r="M740"/>
  <c r="L740"/>
  <c r="G740" s="1"/>
  <c r="C740"/>
  <c r="T739"/>
  <c r="S739"/>
  <c r="R739"/>
  <c r="Q739"/>
  <c r="N739"/>
  <c r="M739"/>
  <c r="L739"/>
  <c r="G739" s="1"/>
  <c r="C739"/>
  <c r="T738"/>
  <c r="S738"/>
  <c r="R738"/>
  <c r="Q738"/>
  <c r="N738"/>
  <c r="M738"/>
  <c r="L738"/>
  <c r="G738" s="1"/>
  <c r="C738"/>
  <c r="T737"/>
  <c r="S737"/>
  <c r="R737"/>
  <c r="Q737"/>
  <c r="N737"/>
  <c r="M737"/>
  <c r="L737"/>
  <c r="G737" s="1"/>
  <c r="C737"/>
  <c r="T736"/>
  <c r="S736"/>
  <c r="R736"/>
  <c r="Q736"/>
  <c r="N736"/>
  <c r="M736"/>
  <c r="L736"/>
  <c r="G736" s="1"/>
  <c r="C736"/>
  <c r="T735"/>
  <c r="S735"/>
  <c r="R735"/>
  <c r="Q735"/>
  <c r="N735"/>
  <c r="M735"/>
  <c r="L735"/>
  <c r="G735" s="1"/>
  <c r="C735"/>
  <c r="T734"/>
  <c r="S734"/>
  <c r="R734"/>
  <c r="Q734"/>
  <c r="N734"/>
  <c r="M734"/>
  <c r="L734"/>
  <c r="G734" s="1"/>
  <c r="C734"/>
  <c r="T733"/>
  <c r="S733"/>
  <c r="R733"/>
  <c r="Q733"/>
  <c r="N733"/>
  <c r="M733"/>
  <c r="L733"/>
  <c r="G733" s="1"/>
  <c r="C733"/>
  <c r="T732"/>
  <c r="S732"/>
  <c r="R732"/>
  <c r="Q732"/>
  <c r="N732"/>
  <c r="M732"/>
  <c r="L732"/>
  <c r="G732" s="1"/>
  <c r="C732"/>
  <c r="T731"/>
  <c r="S731"/>
  <c r="R731"/>
  <c r="Q731"/>
  <c r="N731"/>
  <c r="M731"/>
  <c r="L731"/>
  <c r="G731" s="1"/>
  <c r="C731"/>
  <c r="T730"/>
  <c r="S730"/>
  <c r="R730"/>
  <c r="Q730"/>
  <c r="N730"/>
  <c r="M730"/>
  <c r="L730"/>
  <c r="G730" s="1"/>
  <c r="C730"/>
  <c r="T729"/>
  <c r="S729"/>
  <c r="R729"/>
  <c r="Q729"/>
  <c r="N729"/>
  <c r="M729"/>
  <c r="L729"/>
  <c r="G729" s="1"/>
  <c r="C729"/>
  <c r="T728"/>
  <c r="S728"/>
  <c r="R728"/>
  <c r="Q728"/>
  <c r="N728"/>
  <c r="M728"/>
  <c r="L728"/>
  <c r="G728" s="1"/>
  <c r="C728"/>
  <c r="T727"/>
  <c r="S727"/>
  <c r="R727"/>
  <c r="Q727"/>
  <c r="N727"/>
  <c r="M727"/>
  <c r="L727"/>
  <c r="G727" s="1"/>
  <c r="C727"/>
  <c r="T726"/>
  <c r="S726"/>
  <c r="R726"/>
  <c r="Q726"/>
  <c r="N726"/>
  <c r="M726"/>
  <c r="L726"/>
  <c r="G726" s="1"/>
  <c r="C726"/>
  <c r="T725"/>
  <c r="S725"/>
  <c r="R725"/>
  <c r="Q725"/>
  <c r="N725"/>
  <c r="M725"/>
  <c r="L725"/>
  <c r="G725" s="1"/>
  <c r="C725"/>
  <c r="T724"/>
  <c r="S724"/>
  <c r="R724"/>
  <c r="Q724"/>
  <c r="N724"/>
  <c r="M724"/>
  <c r="L724"/>
  <c r="G724" s="1"/>
  <c r="C724"/>
  <c r="T723"/>
  <c r="S723"/>
  <c r="R723"/>
  <c r="Q723"/>
  <c r="N723"/>
  <c r="M723"/>
  <c r="L723"/>
  <c r="G723" s="1"/>
  <c r="C723"/>
  <c r="T722"/>
  <c r="S722"/>
  <c r="R722"/>
  <c r="Q722"/>
  <c r="N722"/>
  <c r="M722"/>
  <c r="L722"/>
  <c r="G722" s="1"/>
  <c r="C722"/>
  <c r="T721"/>
  <c r="S721"/>
  <c r="R721"/>
  <c r="Q721"/>
  <c r="N721"/>
  <c r="M721"/>
  <c r="L721"/>
  <c r="G721" s="1"/>
  <c r="C721"/>
  <c r="T720"/>
  <c r="S720"/>
  <c r="R720"/>
  <c r="Q720"/>
  <c r="N720"/>
  <c r="M720"/>
  <c r="L720"/>
  <c r="G720" s="1"/>
  <c r="C720"/>
  <c r="T719"/>
  <c r="S719"/>
  <c r="R719"/>
  <c r="Q719"/>
  <c r="N719"/>
  <c r="M719"/>
  <c r="L719"/>
  <c r="G719" s="1"/>
  <c r="C719"/>
  <c r="T718"/>
  <c r="S718"/>
  <c r="R718"/>
  <c r="Q718"/>
  <c r="N718"/>
  <c r="M718"/>
  <c r="L718"/>
  <c r="G718" s="1"/>
  <c r="C718"/>
  <c r="T717"/>
  <c r="S717"/>
  <c r="R717"/>
  <c r="Q717"/>
  <c r="N717"/>
  <c r="M717"/>
  <c r="L717"/>
  <c r="G717" s="1"/>
  <c r="C717"/>
  <c r="T716"/>
  <c r="S716"/>
  <c r="R716"/>
  <c r="Q716"/>
  <c r="N716"/>
  <c r="M716"/>
  <c r="L716"/>
  <c r="G716" s="1"/>
  <c r="C716"/>
  <c r="T715"/>
  <c r="S715"/>
  <c r="R715"/>
  <c r="Q715"/>
  <c r="N715"/>
  <c r="M715"/>
  <c r="L715"/>
  <c r="G715" s="1"/>
  <c r="C715"/>
  <c r="T714"/>
  <c r="S714"/>
  <c r="R714"/>
  <c r="Q714"/>
  <c r="N714"/>
  <c r="M714"/>
  <c r="L714"/>
  <c r="G714" s="1"/>
  <c r="C714"/>
  <c r="T713"/>
  <c r="S713"/>
  <c r="R713"/>
  <c r="Q713"/>
  <c r="N713"/>
  <c r="M713"/>
  <c r="L713"/>
  <c r="G713" s="1"/>
  <c r="C713"/>
  <c r="T712"/>
  <c r="S712"/>
  <c r="R712"/>
  <c r="Q712"/>
  <c r="N712"/>
  <c r="M712"/>
  <c r="L712"/>
  <c r="G712" s="1"/>
  <c r="C712"/>
  <c r="T711"/>
  <c r="S711"/>
  <c r="R711"/>
  <c r="Q711"/>
  <c r="N711"/>
  <c r="M711"/>
  <c r="L711"/>
  <c r="G711" s="1"/>
  <c r="C711"/>
  <c r="T710"/>
  <c r="S710"/>
  <c r="R710"/>
  <c r="Q710"/>
  <c r="N710"/>
  <c r="M710"/>
  <c r="L710"/>
  <c r="G710" s="1"/>
  <c r="C710"/>
  <c r="T709"/>
  <c r="S709"/>
  <c r="R709"/>
  <c r="Q709"/>
  <c r="N709"/>
  <c r="M709"/>
  <c r="L709"/>
  <c r="G709" s="1"/>
  <c r="C709"/>
  <c r="T708"/>
  <c r="S708"/>
  <c r="R708"/>
  <c r="Q708"/>
  <c r="N708"/>
  <c r="M708"/>
  <c r="L708"/>
  <c r="G708" s="1"/>
  <c r="C708"/>
  <c r="T707"/>
  <c r="S707"/>
  <c r="R707"/>
  <c r="Q707"/>
  <c r="N707"/>
  <c r="M707"/>
  <c r="L707"/>
  <c r="G707" s="1"/>
  <c r="C707"/>
  <c r="T706"/>
  <c r="S706"/>
  <c r="R706"/>
  <c r="Q706"/>
  <c r="N706"/>
  <c r="M706"/>
  <c r="L706"/>
  <c r="G706" s="1"/>
  <c r="C706"/>
  <c r="T705"/>
  <c r="S705"/>
  <c r="R705"/>
  <c r="Q705"/>
  <c r="N705"/>
  <c r="M705"/>
  <c r="L705"/>
  <c r="G705" s="1"/>
  <c r="C705"/>
  <c r="T704"/>
  <c r="S704"/>
  <c r="R704"/>
  <c r="Q704"/>
  <c r="N704"/>
  <c r="M704"/>
  <c r="L704"/>
  <c r="G704" s="1"/>
  <c r="C704"/>
  <c r="T703"/>
  <c r="S703"/>
  <c r="R703"/>
  <c r="Q703"/>
  <c r="N703"/>
  <c r="M703"/>
  <c r="L703"/>
  <c r="G703" s="1"/>
  <c r="C703"/>
  <c r="T702"/>
  <c r="S702"/>
  <c r="R702"/>
  <c r="Q702"/>
  <c r="N702"/>
  <c r="M702"/>
  <c r="L702"/>
  <c r="G702" s="1"/>
  <c r="C702"/>
  <c r="T701"/>
  <c r="S701"/>
  <c r="R701"/>
  <c r="Q701"/>
  <c r="N701"/>
  <c r="M701"/>
  <c r="L701"/>
  <c r="G701" s="1"/>
  <c r="C701"/>
  <c r="T700"/>
  <c r="S700"/>
  <c r="R700"/>
  <c r="Q700"/>
  <c r="N700"/>
  <c r="M700"/>
  <c r="L700"/>
  <c r="G700" s="1"/>
  <c r="C700"/>
  <c r="T699"/>
  <c r="S699"/>
  <c r="R699"/>
  <c r="Q699"/>
  <c r="N699"/>
  <c r="M699"/>
  <c r="L699"/>
  <c r="G699" s="1"/>
  <c r="C699"/>
  <c r="T698"/>
  <c r="S698"/>
  <c r="R698"/>
  <c r="Q698"/>
  <c r="N698"/>
  <c r="M698"/>
  <c r="L698"/>
  <c r="G698" s="1"/>
  <c r="C698"/>
  <c r="T697"/>
  <c r="S697"/>
  <c r="R697"/>
  <c r="Q697"/>
  <c r="N697"/>
  <c r="M697"/>
  <c r="L697"/>
  <c r="G697" s="1"/>
  <c r="C697"/>
  <c r="T696"/>
  <c r="S696"/>
  <c r="R696"/>
  <c r="Q696"/>
  <c r="N696"/>
  <c r="M696"/>
  <c r="L696"/>
  <c r="G696" s="1"/>
  <c r="C696"/>
  <c r="T695"/>
  <c r="S695"/>
  <c r="R695"/>
  <c r="Q695"/>
  <c r="N695"/>
  <c r="M695"/>
  <c r="L695"/>
  <c r="G695" s="1"/>
  <c r="C695"/>
  <c r="T694"/>
  <c r="S694"/>
  <c r="R694"/>
  <c r="Q694"/>
  <c r="N694"/>
  <c r="M694"/>
  <c r="L694"/>
  <c r="G694" s="1"/>
  <c r="C694"/>
  <c r="T693"/>
  <c r="S693"/>
  <c r="R693"/>
  <c r="Q693"/>
  <c r="N693"/>
  <c r="M693"/>
  <c r="L693"/>
  <c r="G693" s="1"/>
  <c r="C693"/>
  <c r="T692"/>
  <c r="S692"/>
  <c r="R692"/>
  <c r="Q692"/>
  <c r="N692"/>
  <c r="M692"/>
  <c r="L692"/>
  <c r="G692" s="1"/>
  <c r="C692"/>
  <c r="T691"/>
  <c r="S691"/>
  <c r="R691"/>
  <c r="Q691"/>
  <c r="N691"/>
  <c r="M691"/>
  <c r="L691"/>
  <c r="G691" s="1"/>
  <c r="C691"/>
  <c r="T690"/>
  <c r="S690"/>
  <c r="R690"/>
  <c r="Q690"/>
  <c r="N690"/>
  <c r="M690"/>
  <c r="L690"/>
  <c r="G690" s="1"/>
  <c r="C690"/>
  <c r="T689"/>
  <c r="S689"/>
  <c r="R689"/>
  <c r="Q689"/>
  <c r="N689"/>
  <c r="M689"/>
  <c r="L689"/>
  <c r="G689" s="1"/>
  <c r="C689"/>
  <c r="T688"/>
  <c r="S688"/>
  <c r="R688"/>
  <c r="Q688"/>
  <c r="N688"/>
  <c r="M688"/>
  <c r="L688"/>
  <c r="G688" s="1"/>
  <c r="C688"/>
  <c r="T687"/>
  <c r="S687"/>
  <c r="R687"/>
  <c r="Q687"/>
  <c r="N687"/>
  <c r="M687"/>
  <c r="L687"/>
  <c r="G687" s="1"/>
  <c r="C687"/>
  <c r="T686"/>
  <c r="S686"/>
  <c r="R686"/>
  <c r="Q686"/>
  <c r="N686"/>
  <c r="M686"/>
  <c r="L686"/>
  <c r="G686" s="1"/>
  <c r="C686"/>
  <c r="T685"/>
  <c r="S685"/>
  <c r="R685"/>
  <c r="Q685"/>
  <c r="N685"/>
  <c r="M685"/>
  <c r="L685"/>
  <c r="G685" s="1"/>
  <c r="C685"/>
  <c r="T684"/>
  <c r="S684"/>
  <c r="R684"/>
  <c r="Q684"/>
  <c r="N684"/>
  <c r="M684"/>
  <c r="L684"/>
  <c r="G684" s="1"/>
  <c r="C684"/>
  <c r="T683"/>
  <c r="S683"/>
  <c r="R683"/>
  <c r="Q683"/>
  <c r="N683"/>
  <c r="M683"/>
  <c r="L683"/>
  <c r="G683" s="1"/>
  <c r="C683"/>
  <c r="T682"/>
  <c r="S682"/>
  <c r="R682"/>
  <c r="Q682"/>
  <c r="N682"/>
  <c r="M682"/>
  <c r="L682"/>
  <c r="G682" s="1"/>
  <c r="C682"/>
  <c r="T681"/>
  <c r="S681"/>
  <c r="R681"/>
  <c r="Q681"/>
  <c r="N681"/>
  <c r="M681"/>
  <c r="L681"/>
  <c r="G681" s="1"/>
  <c r="C681"/>
  <c r="T680"/>
  <c r="S680"/>
  <c r="R680"/>
  <c r="Q680"/>
  <c r="N680"/>
  <c r="M680"/>
  <c r="L680"/>
  <c r="G680" s="1"/>
  <c r="C680"/>
  <c r="T679"/>
  <c r="S679"/>
  <c r="R679"/>
  <c r="Q679"/>
  <c r="N679"/>
  <c r="M679"/>
  <c r="L679"/>
  <c r="G679" s="1"/>
  <c r="C679"/>
  <c r="T678"/>
  <c r="S678"/>
  <c r="R678"/>
  <c r="Q678"/>
  <c r="N678"/>
  <c r="M678"/>
  <c r="L678"/>
  <c r="G678" s="1"/>
  <c r="C678"/>
  <c r="T677"/>
  <c r="S677"/>
  <c r="R677"/>
  <c r="Q677"/>
  <c r="N677"/>
  <c r="M677"/>
  <c r="L677"/>
  <c r="G677" s="1"/>
  <c r="C677"/>
  <c r="T676"/>
  <c r="S676"/>
  <c r="R676"/>
  <c r="Q676"/>
  <c r="N676"/>
  <c r="M676"/>
  <c r="L676"/>
  <c r="G676" s="1"/>
  <c r="C676"/>
  <c r="T675"/>
  <c r="S675"/>
  <c r="R675"/>
  <c r="Q675"/>
  <c r="N675"/>
  <c r="M675"/>
  <c r="L675"/>
  <c r="G675" s="1"/>
  <c r="C675"/>
  <c r="T674"/>
  <c r="S674"/>
  <c r="R674"/>
  <c r="Q674"/>
  <c r="N674"/>
  <c r="M674"/>
  <c r="L674"/>
  <c r="G674" s="1"/>
  <c r="C674"/>
  <c r="T673"/>
  <c r="S673"/>
  <c r="R673"/>
  <c r="Q673"/>
  <c r="N673"/>
  <c r="M673"/>
  <c r="L673"/>
  <c r="G673" s="1"/>
  <c r="C673"/>
  <c r="T672"/>
  <c r="S672"/>
  <c r="R672"/>
  <c r="Q672"/>
  <c r="N672"/>
  <c r="M672"/>
  <c r="L672"/>
  <c r="G672" s="1"/>
  <c r="C672"/>
  <c r="T671"/>
  <c r="S671"/>
  <c r="R671"/>
  <c r="Q671"/>
  <c r="N671"/>
  <c r="M671"/>
  <c r="L671"/>
  <c r="G671" s="1"/>
  <c r="C671"/>
  <c r="T670"/>
  <c r="S670"/>
  <c r="R670"/>
  <c r="Q670"/>
  <c r="N670"/>
  <c r="M670"/>
  <c r="L670"/>
  <c r="G670" s="1"/>
  <c r="C670"/>
  <c r="T669"/>
  <c r="S669"/>
  <c r="R669"/>
  <c r="Q669"/>
  <c r="N669"/>
  <c r="M669"/>
  <c r="L669"/>
  <c r="G669" s="1"/>
  <c r="C669"/>
  <c r="T668"/>
  <c r="S668"/>
  <c r="R668"/>
  <c r="Q668"/>
  <c r="N668"/>
  <c r="M668"/>
  <c r="L668"/>
  <c r="G668" s="1"/>
  <c r="C668"/>
  <c r="T667"/>
  <c r="S667"/>
  <c r="R667"/>
  <c r="Q667"/>
  <c r="N667"/>
  <c r="M667"/>
  <c r="L667"/>
  <c r="G667" s="1"/>
  <c r="C667"/>
  <c r="T666"/>
  <c r="S666"/>
  <c r="R666"/>
  <c r="Q666"/>
  <c r="N666"/>
  <c r="M666"/>
  <c r="L666"/>
  <c r="G666" s="1"/>
  <c r="C666"/>
  <c r="T665"/>
  <c r="S665"/>
  <c r="R665"/>
  <c r="Q665"/>
  <c r="N665"/>
  <c r="M665"/>
  <c r="L665"/>
  <c r="G665" s="1"/>
  <c r="C665"/>
  <c r="T664"/>
  <c r="S664"/>
  <c r="R664"/>
  <c r="Q664"/>
  <c r="N664"/>
  <c r="M664"/>
  <c r="L664"/>
  <c r="G664" s="1"/>
  <c r="C664"/>
  <c r="T663"/>
  <c r="S663"/>
  <c r="R663"/>
  <c r="Q663"/>
  <c r="N663"/>
  <c r="M663"/>
  <c r="L663"/>
  <c r="G663" s="1"/>
  <c r="C663"/>
  <c r="T662"/>
  <c r="S662"/>
  <c r="R662"/>
  <c r="Q662"/>
  <c r="N662"/>
  <c r="M662"/>
  <c r="L662"/>
  <c r="G662" s="1"/>
  <c r="C662"/>
  <c r="T661"/>
  <c r="S661"/>
  <c r="R661"/>
  <c r="Q661"/>
  <c r="N661"/>
  <c r="M661"/>
  <c r="L661"/>
  <c r="G661" s="1"/>
  <c r="C661"/>
  <c r="T660"/>
  <c r="S660"/>
  <c r="R660"/>
  <c r="Q660"/>
  <c r="N660"/>
  <c r="M660"/>
  <c r="L660"/>
  <c r="G660" s="1"/>
  <c r="C660"/>
  <c r="T659"/>
  <c r="S659"/>
  <c r="R659"/>
  <c r="Q659"/>
  <c r="N659"/>
  <c r="M659"/>
  <c r="L659"/>
  <c r="G659" s="1"/>
  <c r="C659"/>
  <c r="T658"/>
  <c r="S658"/>
  <c r="R658"/>
  <c r="Q658"/>
  <c r="N658"/>
  <c r="M658"/>
  <c r="L658"/>
  <c r="G658" s="1"/>
  <c r="C658"/>
  <c r="T657"/>
  <c r="S657"/>
  <c r="R657"/>
  <c r="Q657"/>
  <c r="N657"/>
  <c r="M657"/>
  <c r="L657"/>
  <c r="G657" s="1"/>
  <c r="C657"/>
  <c r="T656"/>
  <c r="S656"/>
  <c r="R656"/>
  <c r="Q656"/>
  <c r="N656"/>
  <c r="M656"/>
  <c r="L656"/>
  <c r="G656" s="1"/>
  <c r="C656"/>
  <c r="T655"/>
  <c r="S655"/>
  <c r="R655"/>
  <c r="Q655"/>
  <c r="N655"/>
  <c r="M655"/>
  <c r="L655"/>
  <c r="G655" s="1"/>
  <c r="C655"/>
  <c r="T654"/>
  <c r="S654"/>
  <c r="R654"/>
  <c r="Q654"/>
  <c r="N654"/>
  <c r="M654"/>
  <c r="L654"/>
  <c r="G654" s="1"/>
  <c r="C654"/>
  <c r="T653"/>
  <c r="S653"/>
  <c r="R653"/>
  <c r="Q653"/>
  <c r="N653"/>
  <c r="M653"/>
  <c r="L653"/>
  <c r="G653" s="1"/>
  <c r="C653"/>
  <c r="T652"/>
  <c r="S652"/>
  <c r="R652"/>
  <c r="Q652"/>
  <c r="N652"/>
  <c r="M652"/>
  <c r="L652"/>
  <c r="G652" s="1"/>
  <c r="C652"/>
  <c r="T651"/>
  <c r="S651"/>
  <c r="R651"/>
  <c r="Q651"/>
  <c r="N651"/>
  <c r="M651"/>
  <c r="L651"/>
  <c r="G651" s="1"/>
  <c r="C651"/>
  <c r="T650"/>
  <c r="S650"/>
  <c r="R650"/>
  <c r="Q650"/>
  <c r="N650"/>
  <c r="M650"/>
  <c r="L650"/>
  <c r="G650" s="1"/>
  <c r="C650"/>
  <c r="T649"/>
  <c r="S649"/>
  <c r="R649"/>
  <c r="Q649"/>
  <c r="N649"/>
  <c r="M649"/>
  <c r="L649"/>
  <c r="G649" s="1"/>
  <c r="C649"/>
  <c r="T648"/>
  <c r="S648"/>
  <c r="R648"/>
  <c r="Q648"/>
  <c r="N648"/>
  <c r="M648"/>
  <c r="L648"/>
  <c r="G648" s="1"/>
  <c r="C648"/>
  <c r="T647"/>
  <c r="S647"/>
  <c r="R647"/>
  <c r="Q647"/>
  <c r="N647"/>
  <c r="M647"/>
  <c r="L647"/>
  <c r="G647" s="1"/>
  <c r="C647"/>
  <c r="T646"/>
  <c r="S646"/>
  <c r="R646"/>
  <c r="Q646"/>
  <c r="N646"/>
  <c r="M646"/>
  <c r="L646"/>
  <c r="G646" s="1"/>
  <c r="C646"/>
  <c r="T645"/>
  <c r="S645"/>
  <c r="R645"/>
  <c r="Q645"/>
  <c r="N645"/>
  <c r="M645"/>
  <c r="L645"/>
  <c r="G645" s="1"/>
  <c r="C645"/>
  <c r="T644"/>
  <c r="S644"/>
  <c r="R644"/>
  <c r="Q644"/>
  <c r="N644"/>
  <c r="M644"/>
  <c r="L644"/>
  <c r="G644" s="1"/>
  <c r="C644"/>
  <c r="T643"/>
  <c r="S643"/>
  <c r="R643"/>
  <c r="Q643"/>
  <c r="N643"/>
  <c r="M643"/>
  <c r="L643"/>
  <c r="G643" s="1"/>
  <c r="C643"/>
  <c r="T642"/>
  <c r="S642"/>
  <c r="R642"/>
  <c r="Q642"/>
  <c r="N642"/>
  <c r="M642"/>
  <c r="L642"/>
  <c r="G642" s="1"/>
  <c r="C642"/>
  <c r="T641"/>
  <c r="S641"/>
  <c r="R641"/>
  <c r="Q641"/>
  <c r="N641"/>
  <c r="M641"/>
  <c r="L641"/>
  <c r="G641" s="1"/>
  <c r="C641"/>
  <c r="T640"/>
  <c r="S640"/>
  <c r="R640"/>
  <c r="Q640"/>
  <c r="N640"/>
  <c r="M640"/>
  <c r="L640"/>
  <c r="G640" s="1"/>
  <c r="C640"/>
  <c r="T639"/>
  <c r="S639"/>
  <c r="R639"/>
  <c r="Q639"/>
  <c r="N639"/>
  <c r="M639"/>
  <c r="L639"/>
  <c r="G639" s="1"/>
  <c r="C639"/>
  <c r="T638"/>
  <c r="S638"/>
  <c r="R638"/>
  <c r="Q638"/>
  <c r="N638"/>
  <c r="M638"/>
  <c r="L638"/>
  <c r="G638" s="1"/>
  <c r="C638"/>
  <c r="T637"/>
  <c r="S637"/>
  <c r="R637"/>
  <c r="Q637"/>
  <c r="N637"/>
  <c r="M637"/>
  <c r="L637"/>
  <c r="G637" s="1"/>
  <c r="C637"/>
  <c r="T636"/>
  <c r="S636"/>
  <c r="R636"/>
  <c r="Q636"/>
  <c r="N636"/>
  <c r="M636"/>
  <c r="L636"/>
  <c r="G636" s="1"/>
  <c r="C636"/>
  <c r="T635"/>
  <c r="S635"/>
  <c r="R635"/>
  <c r="Q635"/>
  <c r="N635"/>
  <c r="M635"/>
  <c r="L635"/>
  <c r="G635" s="1"/>
  <c r="C635"/>
  <c r="T634"/>
  <c r="S634"/>
  <c r="R634"/>
  <c r="Q634"/>
  <c r="N634"/>
  <c r="M634"/>
  <c r="L634"/>
  <c r="G634" s="1"/>
  <c r="C634"/>
  <c r="T633"/>
  <c r="S633"/>
  <c r="R633"/>
  <c r="Q633"/>
  <c r="N633"/>
  <c r="M633"/>
  <c r="L633"/>
  <c r="G633" s="1"/>
  <c r="C633"/>
  <c r="T632"/>
  <c r="S632"/>
  <c r="R632"/>
  <c r="Q632"/>
  <c r="N632"/>
  <c r="M632"/>
  <c r="L632"/>
  <c r="G632" s="1"/>
  <c r="C632"/>
  <c r="T631"/>
  <c r="S631"/>
  <c r="R631"/>
  <c r="Q631"/>
  <c r="N631"/>
  <c r="M631"/>
  <c r="L631"/>
  <c r="G631" s="1"/>
  <c r="C631"/>
  <c r="T630"/>
  <c r="S630"/>
  <c r="R630"/>
  <c r="Q630"/>
  <c r="N630"/>
  <c r="M630"/>
  <c r="L630"/>
  <c r="G630" s="1"/>
  <c r="C630"/>
  <c r="T629"/>
  <c r="S629"/>
  <c r="R629"/>
  <c r="Q629"/>
  <c r="N629"/>
  <c r="M629"/>
  <c r="L629"/>
  <c r="G629" s="1"/>
  <c r="C629"/>
  <c r="T628"/>
  <c r="S628"/>
  <c r="R628"/>
  <c r="Q628"/>
  <c r="N628"/>
  <c r="M628"/>
  <c r="L628"/>
  <c r="G628" s="1"/>
  <c r="C628"/>
  <c r="T627"/>
  <c r="S627"/>
  <c r="R627"/>
  <c r="Q627"/>
  <c r="N627"/>
  <c r="M627"/>
  <c r="L627"/>
  <c r="G627" s="1"/>
  <c r="C627"/>
  <c r="T626"/>
  <c r="S626"/>
  <c r="R626"/>
  <c r="Q626"/>
  <c r="N626"/>
  <c r="M626"/>
  <c r="L626"/>
  <c r="G626" s="1"/>
  <c r="C626"/>
  <c r="T625"/>
  <c r="S625"/>
  <c r="R625"/>
  <c r="Q625"/>
  <c r="N625"/>
  <c r="M625"/>
  <c r="L625"/>
  <c r="G625" s="1"/>
  <c r="C625"/>
  <c r="T624"/>
  <c r="S624"/>
  <c r="R624"/>
  <c r="Q624"/>
  <c r="N624"/>
  <c r="M624"/>
  <c r="L624"/>
  <c r="G624" s="1"/>
  <c r="C624"/>
  <c r="T623"/>
  <c r="S623"/>
  <c r="R623"/>
  <c r="Q623"/>
  <c r="N623"/>
  <c r="M623"/>
  <c r="L623"/>
  <c r="G623" s="1"/>
  <c r="C623"/>
  <c r="T622"/>
  <c r="S622"/>
  <c r="R622"/>
  <c r="Q622"/>
  <c r="N622"/>
  <c r="M622"/>
  <c r="L622"/>
  <c r="G622" s="1"/>
  <c r="C622"/>
  <c r="T621"/>
  <c r="S621"/>
  <c r="R621"/>
  <c r="Q621"/>
  <c r="N621"/>
  <c r="M621"/>
  <c r="L621"/>
  <c r="G621" s="1"/>
  <c r="C621"/>
  <c r="T620"/>
  <c r="S620"/>
  <c r="R620"/>
  <c r="Q620"/>
  <c r="N620"/>
  <c r="M620"/>
  <c r="L620"/>
  <c r="G620" s="1"/>
  <c r="C620"/>
  <c r="T619"/>
  <c r="S619"/>
  <c r="R619"/>
  <c r="Q619"/>
  <c r="N619"/>
  <c r="M619"/>
  <c r="L619"/>
  <c r="G619" s="1"/>
  <c r="C619"/>
  <c r="T618"/>
  <c r="S618"/>
  <c r="R618"/>
  <c r="Q618"/>
  <c r="N618"/>
  <c r="M618"/>
  <c r="L618"/>
  <c r="G618" s="1"/>
  <c r="C618"/>
  <c r="T617"/>
  <c r="S617"/>
  <c r="R617"/>
  <c r="Q617"/>
  <c r="N617"/>
  <c r="M617"/>
  <c r="L617"/>
  <c r="G617" s="1"/>
  <c r="C617"/>
  <c r="T616"/>
  <c r="S616"/>
  <c r="R616"/>
  <c r="Q616"/>
  <c r="N616"/>
  <c r="M616"/>
  <c r="L616"/>
  <c r="G616" s="1"/>
  <c r="C616"/>
  <c r="T615"/>
  <c r="S615"/>
  <c r="R615"/>
  <c r="Q615"/>
  <c r="N615"/>
  <c r="M615"/>
  <c r="L615"/>
  <c r="G615" s="1"/>
  <c r="C615"/>
  <c r="T614"/>
  <c r="S614"/>
  <c r="R614"/>
  <c r="Q614"/>
  <c r="N614"/>
  <c r="M614"/>
  <c r="L614"/>
  <c r="G614" s="1"/>
  <c r="C614"/>
  <c r="T613"/>
  <c r="S613"/>
  <c r="R613"/>
  <c r="Q613"/>
  <c r="N613"/>
  <c r="M613"/>
  <c r="L613"/>
  <c r="G613" s="1"/>
  <c r="C613"/>
  <c r="T612"/>
  <c r="S612"/>
  <c r="R612"/>
  <c r="Q612"/>
  <c r="N612"/>
  <c r="M612"/>
  <c r="L612"/>
  <c r="G612" s="1"/>
  <c r="C612"/>
  <c r="T611"/>
  <c r="S611"/>
  <c r="R611"/>
  <c r="Q611"/>
  <c r="N611"/>
  <c r="M611"/>
  <c r="L611"/>
  <c r="G611" s="1"/>
  <c r="C611"/>
  <c r="T610"/>
  <c r="S610"/>
  <c r="R610"/>
  <c r="Q610"/>
  <c r="N610"/>
  <c r="M610"/>
  <c r="L610"/>
  <c r="G610" s="1"/>
  <c r="C610"/>
  <c r="T609"/>
  <c r="S609"/>
  <c r="R609"/>
  <c r="Q609"/>
  <c r="N609"/>
  <c r="M609"/>
  <c r="L609"/>
  <c r="G609" s="1"/>
  <c r="C609"/>
  <c r="T608"/>
  <c r="S608"/>
  <c r="R608"/>
  <c r="Q608"/>
  <c r="N608"/>
  <c r="M608"/>
  <c r="L608"/>
  <c r="G608" s="1"/>
  <c r="C608"/>
  <c r="T607"/>
  <c r="S607"/>
  <c r="R607"/>
  <c r="Q607"/>
  <c r="N607"/>
  <c r="M607"/>
  <c r="L607"/>
  <c r="G607" s="1"/>
  <c r="C607"/>
  <c r="T606"/>
  <c r="S606"/>
  <c r="R606"/>
  <c r="Q606"/>
  <c r="N606"/>
  <c r="M606"/>
  <c r="L606"/>
  <c r="G606" s="1"/>
  <c r="C606"/>
  <c r="T605"/>
  <c r="S605"/>
  <c r="R605"/>
  <c r="Q605"/>
  <c r="N605"/>
  <c r="M605"/>
  <c r="L605"/>
  <c r="G605" s="1"/>
  <c r="C605"/>
  <c r="T604"/>
  <c r="S604"/>
  <c r="R604"/>
  <c r="Q604"/>
  <c r="N604"/>
  <c r="M604"/>
  <c r="L604"/>
  <c r="G604" s="1"/>
  <c r="C604"/>
  <c r="T603"/>
  <c r="S603"/>
  <c r="R603"/>
  <c r="Q603"/>
  <c r="N603"/>
  <c r="M603"/>
  <c r="L603"/>
  <c r="G603" s="1"/>
  <c r="C603"/>
  <c r="T602"/>
  <c r="S602"/>
  <c r="R602"/>
  <c r="Q602"/>
  <c r="N602"/>
  <c r="M602"/>
  <c r="L602"/>
  <c r="G602" s="1"/>
  <c r="C602"/>
  <c r="T601"/>
  <c r="S601"/>
  <c r="R601"/>
  <c r="Q601"/>
  <c r="N601"/>
  <c r="M601"/>
  <c r="L601"/>
  <c r="G601" s="1"/>
  <c r="C601"/>
  <c r="T600"/>
  <c r="S600"/>
  <c r="R600"/>
  <c r="Q600"/>
  <c r="N600"/>
  <c r="M600"/>
  <c r="L600"/>
  <c r="G600" s="1"/>
  <c r="C600"/>
  <c r="T599"/>
  <c r="S599"/>
  <c r="R599"/>
  <c r="Q599"/>
  <c r="N599"/>
  <c r="M599"/>
  <c r="L599"/>
  <c r="G599" s="1"/>
  <c r="C599"/>
  <c r="T598"/>
  <c r="S598"/>
  <c r="R598"/>
  <c r="Q598"/>
  <c r="N598"/>
  <c r="M598"/>
  <c r="L598"/>
  <c r="G598" s="1"/>
  <c r="C598"/>
  <c r="T597"/>
  <c r="S597"/>
  <c r="R597"/>
  <c r="Q597"/>
  <c r="N597"/>
  <c r="M597"/>
  <c r="L597"/>
  <c r="G597" s="1"/>
  <c r="C597"/>
  <c r="T596"/>
  <c r="S596"/>
  <c r="R596"/>
  <c r="Q596"/>
  <c r="N596"/>
  <c r="M596"/>
  <c r="L596"/>
  <c r="G596" s="1"/>
  <c r="C596"/>
  <c r="T595"/>
  <c r="S595"/>
  <c r="R595"/>
  <c r="Q595"/>
  <c r="N595"/>
  <c r="M595"/>
  <c r="L595"/>
  <c r="G595" s="1"/>
  <c r="C595"/>
  <c r="T594"/>
  <c r="S594"/>
  <c r="R594"/>
  <c r="Q594"/>
  <c r="N594"/>
  <c r="M594"/>
  <c r="L594"/>
  <c r="G594" s="1"/>
  <c r="C594"/>
  <c r="T593"/>
  <c r="S593"/>
  <c r="R593"/>
  <c r="Q593"/>
  <c r="N593"/>
  <c r="M593"/>
  <c r="L593"/>
  <c r="G593" s="1"/>
  <c r="C593"/>
  <c r="T592"/>
  <c r="S592"/>
  <c r="R592"/>
  <c r="Q592"/>
  <c r="N592"/>
  <c r="M592"/>
  <c r="L592"/>
  <c r="G592" s="1"/>
  <c r="C592"/>
  <c r="T591"/>
  <c r="S591"/>
  <c r="R591"/>
  <c r="Q591"/>
  <c r="N591"/>
  <c r="M591"/>
  <c r="L591"/>
  <c r="G591" s="1"/>
  <c r="C591"/>
  <c r="T590"/>
  <c r="S590"/>
  <c r="R590"/>
  <c r="Q590"/>
  <c r="N590"/>
  <c r="M590"/>
  <c r="L590"/>
  <c r="G590" s="1"/>
  <c r="C590"/>
  <c r="T589"/>
  <c r="S589"/>
  <c r="R589"/>
  <c r="Q589"/>
  <c r="N589"/>
  <c r="M589"/>
  <c r="L589"/>
  <c r="G589" s="1"/>
  <c r="C589"/>
  <c r="T588"/>
  <c r="S588"/>
  <c r="R588"/>
  <c r="Q588"/>
  <c r="N588"/>
  <c r="M588"/>
  <c r="L588"/>
  <c r="G588" s="1"/>
  <c r="C588"/>
  <c r="T587"/>
  <c r="S587"/>
  <c r="R587"/>
  <c r="Q587"/>
  <c r="N587"/>
  <c r="M587"/>
  <c r="L587"/>
  <c r="G587" s="1"/>
  <c r="C587"/>
  <c r="T586"/>
  <c r="S586"/>
  <c r="R586"/>
  <c r="Q586"/>
  <c r="N586"/>
  <c r="M586"/>
  <c r="L586"/>
  <c r="G586" s="1"/>
  <c r="C586"/>
  <c r="T585"/>
  <c r="S585"/>
  <c r="R585"/>
  <c r="Q585"/>
  <c r="N585"/>
  <c r="M585"/>
  <c r="L585"/>
  <c r="G585" s="1"/>
  <c r="C585"/>
  <c r="T584"/>
  <c r="S584"/>
  <c r="R584"/>
  <c r="Q584"/>
  <c r="N584"/>
  <c r="M584"/>
  <c r="L584"/>
  <c r="G584" s="1"/>
  <c r="C584"/>
  <c r="T583"/>
  <c r="S583"/>
  <c r="R583"/>
  <c r="Q583"/>
  <c r="N583"/>
  <c r="M583"/>
  <c r="L583"/>
  <c r="G583" s="1"/>
  <c r="C583"/>
  <c r="T582"/>
  <c r="S582"/>
  <c r="R582"/>
  <c r="Q582"/>
  <c r="N582"/>
  <c r="M582"/>
  <c r="L582"/>
  <c r="G582" s="1"/>
  <c r="C582"/>
  <c r="T581"/>
  <c r="S581"/>
  <c r="R581"/>
  <c r="Q581"/>
  <c r="N581"/>
  <c r="M581"/>
  <c r="L581"/>
  <c r="G581" s="1"/>
  <c r="C581"/>
  <c r="T580"/>
  <c r="S580"/>
  <c r="R580"/>
  <c r="Q580"/>
  <c r="N580"/>
  <c r="M580"/>
  <c r="L580"/>
  <c r="G580" s="1"/>
  <c r="C580"/>
  <c r="T579"/>
  <c r="S579"/>
  <c r="R579"/>
  <c r="Q579"/>
  <c r="N579"/>
  <c r="M579"/>
  <c r="L579"/>
  <c r="G579" s="1"/>
  <c r="C579"/>
  <c r="T578"/>
  <c r="S578"/>
  <c r="R578"/>
  <c r="Q578"/>
  <c r="N578"/>
  <c r="M578"/>
  <c r="L578"/>
  <c r="G578" s="1"/>
  <c r="C578"/>
  <c r="T577"/>
  <c r="S577"/>
  <c r="R577"/>
  <c r="Q577"/>
  <c r="N577"/>
  <c r="M577"/>
  <c r="L577"/>
  <c r="G577" s="1"/>
  <c r="C577"/>
  <c r="T576"/>
  <c r="S576"/>
  <c r="R576"/>
  <c r="Q576"/>
  <c r="N576"/>
  <c r="M576"/>
  <c r="L576"/>
  <c r="G576" s="1"/>
  <c r="C576"/>
  <c r="T575"/>
  <c r="S575"/>
  <c r="R575"/>
  <c r="Q575"/>
  <c r="N575"/>
  <c r="M575"/>
  <c r="L575"/>
  <c r="G575" s="1"/>
  <c r="C575"/>
  <c r="T574"/>
  <c r="S574"/>
  <c r="R574"/>
  <c r="Q574"/>
  <c r="N574"/>
  <c r="M574"/>
  <c r="L574"/>
  <c r="G574" s="1"/>
  <c r="C574"/>
  <c r="T573"/>
  <c r="S573"/>
  <c r="R573"/>
  <c r="Q573"/>
  <c r="N573"/>
  <c r="M573"/>
  <c r="L573"/>
  <c r="G573" s="1"/>
  <c r="C573"/>
  <c r="T572"/>
  <c r="S572"/>
  <c r="R572"/>
  <c r="Q572"/>
  <c r="N572"/>
  <c r="M572"/>
  <c r="L572"/>
  <c r="G572" s="1"/>
  <c r="C572"/>
  <c r="T571"/>
  <c r="S571"/>
  <c r="R571"/>
  <c r="Q571"/>
  <c r="N571"/>
  <c r="M571"/>
  <c r="L571"/>
  <c r="G571" s="1"/>
  <c r="C571"/>
  <c r="T570"/>
  <c r="S570"/>
  <c r="R570"/>
  <c r="Q570"/>
  <c r="N570"/>
  <c r="M570"/>
  <c r="L570"/>
  <c r="G570" s="1"/>
  <c r="C570"/>
  <c r="T569"/>
  <c r="S569"/>
  <c r="R569"/>
  <c r="Q569"/>
  <c r="N569"/>
  <c r="M569"/>
  <c r="L569"/>
  <c r="G569" s="1"/>
  <c r="C569"/>
  <c r="T568"/>
  <c r="S568"/>
  <c r="R568"/>
  <c r="Q568"/>
  <c r="N568"/>
  <c r="M568"/>
  <c r="L568"/>
  <c r="G568" s="1"/>
  <c r="C568"/>
  <c r="T567"/>
  <c r="S567"/>
  <c r="R567"/>
  <c r="Q567"/>
  <c r="N567"/>
  <c r="M567"/>
  <c r="L567"/>
  <c r="G567" s="1"/>
  <c r="C567"/>
  <c r="T566"/>
  <c r="S566"/>
  <c r="R566"/>
  <c r="Q566"/>
  <c r="N566"/>
  <c r="M566"/>
  <c r="L566"/>
  <c r="G566" s="1"/>
  <c r="C566"/>
  <c r="T565"/>
  <c r="S565"/>
  <c r="R565"/>
  <c r="Q565"/>
  <c r="N565"/>
  <c r="M565"/>
  <c r="L565"/>
  <c r="G565" s="1"/>
  <c r="C565"/>
  <c r="T564"/>
  <c r="S564"/>
  <c r="R564"/>
  <c r="Q564"/>
  <c r="N564"/>
  <c r="M564"/>
  <c r="L564"/>
  <c r="G564" s="1"/>
  <c r="C564"/>
  <c r="T563"/>
  <c r="S563"/>
  <c r="R563"/>
  <c r="Q563"/>
  <c r="N563"/>
  <c r="M563"/>
  <c r="L563"/>
  <c r="G563" s="1"/>
  <c r="C563"/>
  <c r="T562"/>
  <c r="S562"/>
  <c r="R562"/>
  <c r="Q562"/>
  <c r="N562"/>
  <c r="M562"/>
  <c r="L562"/>
  <c r="G562" s="1"/>
  <c r="C562"/>
  <c r="T561"/>
  <c r="S561"/>
  <c r="R561"/>
  <c r="Q561"/>
  <c r="N561"/>
  <c r="M561"/>
  <c r="L561"/>
  <c r="G561" s="1"/>
  <c r="C561"/>
  <c r="T560"/>
  <c r="S560"/>
  <c r="R560"/>
  <c r="Q560"/>
  <c r="N560"/>
  <c r="M560"/>
  <c r="L560"/>
  <c r="G560" s="1"/>
  <c r="C560"/>
  <c r="T559"/>
  <c r="S559"/>
  <c r="R559"/>
  <c r="Q559"/>
  <c r="N559"/>
  <c r="M559"/>
  <c r="L559"/>
  <c r="G559" s="1"/>
  <c r="C559"/>
  <c r="T558"/>
  <c r="S558"/>
  <c r="R558"/>
  <c r="Q558"/>
  <c r="N558"/>
  <c r="M558"/>
  <c r="L558"/>
  <c r="G558" s="1"/>
  <c r="C558"/>
  <c r="T557"/>
  <c r="S557"/>
  <c r="R557"/>
  <c r="Q557"/>
  <c r="N557"/>
  <c r="M557"/>
  <c r="L557"/>
  <c r="G557" s="1"/>
  <c r="C557"/>
  <c r="T556"/>
  <c r="S556"/>
  <c r="R556"/>
  <c r="Q556"/>
  <c r="N556"/>
  <c r="M556"/>
  <c r="L556"/>
  <c r="G556" s="1"/>
  <c r="C556"/>
  <c r="T555"/>
  <c r="S555"/>
  <c r="R555"/>
  <c r="Q555"/>
  <c r="N555"/>
  <c r="M555"/>
  <c r="L555"/>
  <c r="G555" s="1"/>
  <c r="C555"/>
  <c r="T554"/>
  <c r="S554"/>
  <c r="R554"/>
  <c r="Q554"/>
  <c r="N554"/>
  <c r="M554"/>
  <c r="L554"/>
  <c r="G554" s="1"/>
  <c r="C554"/>
  <c r="T553"/>
  <c r="S553"/>
  <c r="R553"/>
  <c r="Q553"/>
  <c r="N553"/>
  <c r="M553"/>
  <c r="L553"/>
  <c r="G553" s="1"/>
  <c r="C553"/>
  <c r="T552"/>
  <c r="S552"/>
  <c r="R552"/>
  <c r="Q552"/>
  <c r="N552"/>
  <c r="M552"/>
  <c r="L552"/>
  <c r="G552" s="1"/>
  <c r="C552"/>
  <c r="T551"/>
  <c r="S551"/>
  <c r="R551"/>
  <c r="Q551"/>
  <c r="N551"/>
  <c r="M551"/>
  <c r="L551"/>
  <c r="G551" s="1"/>
  <c r="C551"/>
  <c r="T550"/>
  <c r="S550"/>
  <c r="R550"/>
  <c r="Q550"/>
  <c r="N550"/>
  <c r="M550"/>
  <c r="L550"/>
  <c r="G550" s="1"/>
  <c r="C550"/>
  <c r="T549"/>
  <c r="S549"/>
  <c r="R549"/>
  <c r="Q549"/>
  <c r="N549"/>
  <c r="M549"/>
  <c r="L549"/>
  <c r="G549" s="1"/>
  <c r="C549"/>
  <c r="T548"/>
  <c r="S548"/>
  <c r="R548"/>
  <c r="Q548"/>
  <c r="N548"/>
  <c r="M548"/>
  <c r="L548"/>
  <c r="G548" s="1"/>
  <c r="C548"/>
  <c r="T547"/>
  <c r="S547"/>
  <c r="R547"/>
  <c r="Q547"/>
  <c r="N547"/>
  <c r="M547"/>
  <c r="L547"/>
  <c r="G547" s="1"/>
  <c r="C547"/>
  <c r="T546"/>
  <c r="S546"/>
  <c r="R546"/>
  <c r="Q546"/>
  <c r="N546"/>
  <c r="M546"/>
  <c r="L546"/>
  <c r="G546" s="1"/>
  <c r="C546"/>
  <c r="T545"/>
  <c r="S545"/>
  <c r="R545"/>
  <c r="Q545"/>
  <c r="N545"/>
  <c r="M545"/>
  <c r="L545"/>
  <c r="G545" s="1"/>
  <c r="C545"/>
  <c r="T544"/>
  <c r="S544"/>
  <c r="R544"/>
  <c r="Q544"/>
  <c r="N544"/>
  <c r="M544"/>
  <c r="L544"/>
  <c r="G544" s="1"/>
  <c r="C544"/>
  <c r="T543"/>
  <c r="S543"/>
  <c r="R543"/>
  <c r="Q543"/>
  <c r="N543"/>
  <c r="M543"/>
  <c r="L543"/>
  <c r="G543" s="1"/>
  <c r="C543"/>
  <c r="T542"/>
  <c r="S542"/>
  <c r="R542"/>
  <c r="Q542"/>
  <c r="N542"/>
  <c r="M542"/>
  <c r="L542"/>
  <c r="G542" s="1"/>
  <c r="C542"/>
  <c r="T541"/>
  <c r="S541"/>
  <c r="R541"/>
  <c r="Q541"/>
  <c r="N541"/>
  <c r="M541"/>
  <c r="L541"/>
  <c r="G541" s="1"/>
  <c r="C541"/>
  <c r="T540"/>
  <c r="S540"/>
  <c r="R540"/>
  <c r="Q540"/>
  <c r="N540"/>
  <c r="M540"/>
  <c r="L540"/>
  <c r="G540" s="1"/>
  <c r="C540"/>
  <c r="T539"/>
  <c r="S539"/>
  <c r="R539"/>
  <c r="Q539"/>
  <c r="N539"/>
  <c r="M539"/>
  <c r="L539"/>
  <c r="G539" s="1"/>
  <c r="C539"/>
  <c r="T538"/>
  <c r="S538"/>
  <c r="R538"/>
  <c r="Q538"/>
  <c r="N538"/>
  <c r="M538"/>
  <c r="L538"/>
  <c r="G538" s="1"/>
  <c r="C538"/>
  <c r="T537"/>
  <c r="S537"/>
  <c r="R537"/>
  <c r="Q537"/>
  <c r="N537"/>
  <c r="M537"/>
  <c r="L537"/>
  <c r="G537" s="1"/>
  <c r="C537"/>
  <c r="T536"/>
  <c r="S536"/>
  <c r="R536"/>
  <c r="Q536"/>
  <c r="N536"/>
  <c r="M536"/>
  <c r="L536"/>
  <c r="G536" s="1"/>
  <c r="C536"/>
  <c r="T535"/>
  <c r="S535"/>
  <c r="R535"/>
  <c r="Q535"/>
  <c r="N535"/>
  <c r="M535"/>
  <c r="L535"/>
  <c r="G535" s="1"/>
  <c r="C535"/>
  <c r="T534"/>
  <c r="S534"/>
  <c r="R534"/>
  <c r="Q534"/>
  <c r="N534"/>
  <c r="M534"/>
  <c r="L534"/>
  <c r="G534" s="1"/>
  <c r="C534"/>
  <c r="T533"/>
  <c r="S533"/>
  <c r="R533"/>
  <c r="Q533"/>
  <c r="N533"/>
  <c r="M533"/>
  <c r="L533"/>
  <c r="G533" s="1"/>
  <c r="C533"/>
  <c r="T532"/>
  <c r="S532"/>
  <c r="R532"/>
  <c r="Q532"/>
  <c r="N532"/>
  <c r="M532"/>
  <c r="L532"/>
  <c r="G532" s="1"/>
  <c r="C532"/>
  <c r="T531"/>
  <c r="S531"/>
  <c r="R531"/>
  <c r="Q531"/>
  <c r="N531"/>
  <c r="M531"/>
  <c r="L531"/>
  <c r="G531" s="1"/>
  <c r="C531"/>
  <c r="T530"/>
  <c r="S530"/>
  <c r="R530"/>
  <c r="Q530"/>
  <c r="N530"/>
  <c r="M530"/>
  <c r="L530"/>
  <c r="G530" s="1"/>
  <c r="C530"/>
  <c r="T529"/>
  <c r="S529"/>
  <c r="R529"/>
  <c r="Q529"/>
  <c r="N529"/>
  <c r="M529"/>
  <c r="L529"/>
  <c r="G529" s="1"/>
  <c r="C529"/>
  <c r="T528"/>
  <c r="S528"/>
  <c r="R528"/>
  <c r="Q528"/>
  <c r="N528"/>
  <c r="M528"/>
  <c r="L528"/>
  <c r="G528" s="1"/>
  <c r="C528"/>
  <c r="T527"/>
  <c r="S527"/>
  <c r="R527"/>
  <c r="Q527"/>
  <c r="N527"/>
  <c r="M527"/>
  <c r="L527"/>
  <c r="G527" s="1"/>
  <c r="C527"/>
  <c r="T526"/>
  <c r="S526"/>
  <c r="R526"/>
  <c r="Q526"/>
  <c r="N526"/>
  <c r="M526"/>
  <c r="L526"/>
  <c r="G526" s="1"/>
  <c r="C526"/>
  <c r="T525"/>
  <c r="S525"/>
  <c r="R525"/>
  <c r="Q525"/>
  <c r="N525"/>
  <c r="M525"/>
  <c r="L525"/>
  <c r="G525" s="1"/>
  <c r="C525"/>
  <c r="T524"/>
  <c r="S524"/>
  <c r="R524"/>
  <c r="Q524"/>
  <c r="N524"/>
  <c r="M524"/>
  <c r="L524"/>
  <c r="G524" s="1"/>
  <c r="C524"/>
  <c r="T523"/>
  <c r="S523"/>
  <c r="R523"/>
  <c r="Q523"/>
  <c r="N523"/>
  <c r="M523"/>
  <c r="L523"/>
  <c r="G523" s="1"/>
  <c r="C523"/>
  <c r="T522"/>
  <c r="S522"/>
  <c r="R522"/>
  <c r="Q522"/>
  <c r="N522"/>
  <c r="M522"/>
  <c r="L522"/>
  <c r="G522" s="1"/>
  <c r="C522"/>
  <c r="T521"/>
  <c r="S521"/>
  <c r="R521"/>
  <c r="Q521"/>
  <c r="N521"/>
  <c r="M521"/>
  <c r="L521"/>
  <c r="G521" s="1"/>
  <c r="C521"/>
  <c r="T520"/>
  <c r="S520"/>
  <c r="R520"/>
  <c r="Q520"/>
  <c r="N520"/>
  <c r="M520"/>
  <c r="L520"/>
  <c r="G520" s="1"/>
  <c r="C520"/>
  <c r="T519"/>
  <c r="S519"/>
  <c r="R519"/>
  <c r="Q519"/>
  <c r="N519"/>
  <c r="M519"/>
  <c r="L519"/>
  <c r="G519" s="1"/>
  <c r="C519"/>
  <c r="T518"/>
  <c r="S518"/>
  <c r="R518"/>
  <c r="Q518"/>
  <c r="N518"/>
  <c r="M518"/>
  <c r="L518"/>
  <c r="G518" s="1"/>
  <c r="C518"/>
  <c r="T517"/>
  <c r="S517"/>
  <c r="R517"/>
  <c r="Q517"/>
  <c r="N517"/>
  <c r="M517"/>
  <c r="L517"/>
  <c r="G517" s="1"/>
  <c r="C517"/>
  <c r="T516"/>
  <c r="S516"/>
  <c r="R516"/>
  <c r="Q516"/>
  <c r="N516"/>
  <c r="M516"/>
  <c r="L516"/>
  <c r="G516" s="1"/>
  <c r="C516"/>
  <c r="T515"/>
  <c r="S515"/>
  <c r="R515"/>
  <c r="Q515"/>
  <c r="N515"/>
  <c r="M515"/>
  <c r="L515"/>
  <c r="G515" s="1"/>
  <c r="C515"/>
  <c r="T514"/>
  <c r="S514"/>
  <c r="R514"/>
  <c r="Q514"/>
  <c r="N514"/>
  <c r="M514"/>
  <c r="L514"/>
  <c r="G514" s="1"/>
  <c r="C514"/>
  <c r="T513"/>
  <c r="S513"/>
  <c r="R513"/>
  <c r="Q513"/>
  <c r="N513"/>
  <c r="M513"/>
  <c r="L513"/>
  <c r="G513" s="1"/>
  <c r="C513"/>
  <c r="T512"/>
  <c r="S512"/>
  <c r="R512"/>
  <c r="Q512"/>
  <c r="N512"/>
  <c r="M512"/>
  <c r="L512"/>
  <c r="G512" s="1"/>
  <c r="C512"/>
  <c r="T511"/>
  <c r="S511"/>
  <c r="R511"/>
  <c r="Q511"/>
  <c r="N511"/>
  <c r="M511"/>
  <c r="L511"/>
  <c r="G511" s="1"/>
  <c r="C511"/>
  <c r="T510"/>
  <c r="S510"/>
  <c r="R510"/>
  <c r="Q510"/>
  <c r="N510"/>
  <c r="M510"/>
  <c r="L510"/>
  <c r="G510" s="1"/>
  <c r="C510"/>
  <c r="T509"/>
  <c r="S509"/>
  <c r="R509"/>
  <c r="Q509"/>
  <c r="N509"/>
  <c r="M509"/>
  <c r="L509"/>
  <c r="G509" s="1"/>
  <c r="C509"/>
  <c r="T508"/>
  <c r="S508"/>
  <c r="R508"/>
  <c r="Q508"/>
  <c r="N508"/>
  <c r="M508"/>
  <c r="L508"/>
  <c r="G508" s="1"/>
  <c r="C508"/>
  <c r="T507"/>
  <c r="S507"/>
  <c r="R507"/>
  <c r="Q507"/>
  <c r="N507"/>
  <c r="M507"/>
  <c r="L507"/>
  <c r="G507" s="1"/>
  <c r="C507"/>
  <c r="T506"/>
  <c r="S506"/>
  <c r="R506"/>
  <c r="Q506"/>
  <c r="N506"/>
  <c r="M506"/>
  <c r="L506"/>
  <c r="G506" s="1"/>
  <c r="C506"/>
  <c r="T505"/>
  <c r="S505"/>
  <c r="R505"/>
  <c r="Q505"/>
  <c r="N505"/>
  <c r="M505"/>
  <c r="L505"/>
  <c r="G505" s="1"/>
  <c r="C505"/>
  <c r="T504"/>
  <c r="S504"/>
  <c r="R504"/>
  <c r="Q504"/>
  <c r="N504"/>
  <c r="M504"/>
  <c r="L504"/>
  <c r="G504" s="1"/>
  <c r="C504"/>
  <c r="T503"/>
  <c r="S503"/>
  <c r="R503"/>
  <c r="Q503"/>
  <c r="N503"/>
  <c r="M503"/>
  <c r="L503"/>
  <c r="G503" s="1"/>
  <c r="C503"/>
  <c r="T502"/>
  <c r="S502"/>
  <c r="R502"/>
  <c r="Q502"/>
  <c r="N502"/>
  <c r="M502"/>
  <c r="L502"/>
  <c r="G502" s="1"/>
  <c r="C502"/>
  <c r="T501"/>
  <c r="S501"/>
  <c r="R501"/>
  <c r="Q501"/>
  <c r="N501"/>
  <c r="M501"/>
  <c r="L501"/>
  <c r="G501" s="1"/>
  <c r="C501"/>
  <c r="T500"/>
  <c r="S500"/>
  <c r="R500"/>
  <c r="Q500"/>
  <c r="N500"/>
  <c r="M500"/>
  <c r="L500"/>
  <c r="G500" s="1"/>
  <c r="C500"/>
  <c r="T499"/>
  <c r="S499"/>
  <c r="R499"/>
  <c r="Q499"/>
  <c r="N499"/>
  <c r="M499"/>
  <c r="L499"/>
  <c r="G499" s="1"/>
  <c r="C499"/>
  <c r="T498"/>
  <c r="S498"/>
  <c r="R498"/>
  <c r="Q498"/>
  <c r="N498"/>
  <c r="M498"/>
  <c r="L498"/>
  <c r="G498" s="1"/>
  <c r="C498"/>
  <c r="T497"/>
  <c r="S497"/>
  <c r="R497"/>
  <c r="Q497"/>
  <c r="N497"/>
  <c r="M497"/>
  <c r="L497"/>
  <c r="G497" s="1"/>
  <c r="C497"/>
  <c r="T496"/>
  <c r="S496"/>
  <c r="R496"/>
  <c r="Q496"/>
  <c r="N496"/>
  <c r="M496"/>
  <c r="L496"/>
  <c r="G496" s="1"/>
  <c r="C496"/>
  <c r="T495"/>
  <c r="S495"/>
  <c r="R495"/>
  <c r="Q495"/>
  <c r="N495"/>
  <c r="M495"/>
  <c r="L495"/>
  <c r="G495" s="1"/>
  <c r="C495"/>
  <c r="T494"/>
  <c r="S494"/>
  <c r="R494"/>
  <c r="Q494"/>
  <c r="N494"/>
  <c r="M494"/>
  <c r="L494"/>
  <c r="G494" s="1"/>
  <c r="C494"/>
  <c r="T493"/>
  <c r="S493"/>
  <c r="R493"/>
  <c r="Q493"/>
  <c r="N493"/>
  <c r="M493"/>
  <c r="L493"/>
  <c r="G493" s="1"/>
  <c r="C493"/>
  <c r="T492"/>
  <c r="S492"/>
  <c r="R492"/>
  <c r="Q492"/>
  <c r="N492"/>
  <c r="M492"/>
  <c r="L492"/>
  <c r="G492" s="1"/>
  <c r="C492"/>
  <c r="T491"/>
  <c r="S491"/>
  <c r="R491"/>
  <c r="Q491"/>
  <c r="N491"/>
  <c r="M491"/>
  <c r="L491"/>
  <c r="G491" s="1"/>
  <c r="C491"/>
  <c r="T490"/>
  <c r="S490"/>
  <c r="R490"/>
  <c r="Q490"/>
  <c r="N490"/>
  <c r="M490"/>
  <c r="L490"/>
  <c r="G490" s="1"/>
  <c r="C490"/>
  <c r="T489"/>
  <c r="S489"/>
  <c r="R489"/>
  <c r="Q489"/>
  <c r="N489"/>
  <c r="M489"/>
  <c r="L489"/>
  <c r="G489" s="1"/>
  <c r="C489"/>
  <c r="T488"/>
  <c r="S488"/>
  <c r="R488"/>
  <c r="Q488"/>
  <c r="N488"/>
  <c r="M488"/>
  <c r="L488"/>
  <c r="G488" s="1"/>
  <c r="C488"/>
  <c r="T487"/>
  <c r="S487"/>
  <c r="R487"/>
  <c r="Q487"/>
  <c r="N487"/>
  <c r="M487"/>
  <c r="L487"/>
  <c r="G487" s="1"/>
  <c r="C487"/>
  <c r="T486"/>
  <c r="S486"/>
  <c r="R486"/>
  <c r="Q486"/>
  <c r="N486"/>
  <c r="M486"/>
  <c r="L486"/>
  <c r="G486" s="1"/>
  <c r="C486"/>
  <c r="T485"/>
  <c r="S485"/>
  <c r="R485"/>
  <c r="Q485"/>
  <c r="N485"/>
  <c r="M485"/>
  <c r="L485"/>
  <c r="G485" s="1"/>
  <c r="C485"/>
  <c r="T484"/>
  <c r="S484"/>
  <c r="R484"/>
  <c r="Q484"/>
  <c r="N484"/>
  <c r="M484"/>
  <c r="L484"/>
  <c r="G484" s="1"/>
  <c r="C484"/>
  <c r="T483"/>
  <c r="S483"/>
  <c r="R483"/>
  <c r="Q483"/>
  <c r="N483"/>
  <c r="M483"/>
  <c r="L483"/>
  <c r="G483" s="1"/>
  <c r="C483"/>
  <c r="T482"/>
  <c r="S482"/>
  <c r="R482"/>
  <c r="Q482"/>
  <c r="N482"/>
  <c r="M482"/>
  <c r="L482"/>
  <c r="G482" s="1"/>
  <c r="C482"/>
  <c r="T481"/>
  <c r="S481"/>
  <c r="R481"/>
  <c r="Q481"/>
  <c r="N481"/>
  <c r="M481"/>
  <c r="L481"/>
  <c r="G481" s="1"/>
  <c r="C481"/>
  <c r="T480"/>
  <c r="S480"/>
  <c r="R480"/>
  <c r="Q480"/>
  <c r="N480"/>
  <c r="M480"/>
  <c r="L480"/>
  <c r="G480" s="1"/>
  <c r="C480"/>
  <c r="T479"/>
  <c r="S479"/>
  <c r="R479"/>
  <c r="Q479"/>
  <c r="N479"/>
  <c r="M479"/>
  <c r="L479"/>
  <c r="G479" s="1"/>
  <c r="C479"/>
  <c r="T478"/>
  <c r="S478"/>
  <c r="R478"/>
  <c r="Q478"/>
  <c r="N478"/>
  <c r="M478"/>
  <c r="L478"/>
  <c r="G478" s="1"/>
  <c r="C478"/>
  <c r="T477"/>
  <c r="S477"/>
  <c r="R477"/>
  <c r="Q477"/>
  <c r="N477"/>
  <c r="M477"/>
  <c r="L477"/>
  <c r="G477" s="1"/>
  <c r="C477"/>
  <c r="T476"/>
  <c r="S476"/>
  <c r="R476"/>
  <c r="Q476"/>
  <c r="N476"/>
  <c r="M476"/>
  <c r="L476"/>
  <c r="G476" s="1"/>
  <c r="C476"/>
  <c r="T475"/>
  <c r="S475"/>
  <c r="R475"/>
  <c r="Q475"/>
  <c r="N475"/>
  <c r="M475"/>
  <c r="L475"/>
  <c r="G475" s="1"/>
  <c r="C475"/>
  <c r="T474"/>
  <c r="S474"/>
  <c r="R474"/>
  <c r="Q474"/>
  <c r="N474"/>
  <c r="M474"/>
  <c r="L474"/>
  <c r="G474" s="1"/>
  <c r="C474"/>
  <c r="T473"/>
  <c r="S473"/>
  <c r="R473"/>
  <c r="Q473"/>
  <c r="N473"/>
  <c r="M473"/>
  <c r="L473"/>
  <c r="G473" s="1"/>
  <c r="C473"/>
  <c r="T472"/>
  <c r="S472"/>
  <c r="R472"/>
  <c r="Q472"/>
  <c r="N472"/>
  <c r="M472"/>
  <c r="L472"/>
  <c r="G472" s="1"/>
  <c r="C472"/>
  <c r="T471"/>
  <c r="S471"/>
  <c r="R471"/>
  <c r="Q471"/>
  <c r="N471"/>
  <c r="M471"/>
  <c r="L471"/>
  <c r="G471" s="1"/>
  <c r="C471"/>
  <c r="T470"/>
  <c r="S470"/>
  <c r="R470"/>
  <c r="Q470"/>
  <c r="N470"/>
  <c r="M470"/>
  <c r="L470"/>
  <c r="G470" s="1"/>
  <c r="C470"/>
  <c r="T469"/>
  <c r="S469"/>
  <c r="R469"/>
  <c r="Q469"/>
  <c r="N469"/>
  <c r="M469"/>
  <c r="L469"/>
  <c r="G469" s="1"/>
  <c r="C469"/>
  <c r="T468"/>
  <c r="S468"/>
  <c r="R468"/>
  <c r="Q468"/>
  <c r="N468"/>
  <c r="M468"/>
  <c r="L468"/>
  <c r="G468" s="1"/>
  <c r="C468"/>
  <c r="T467"/>
  <c r="S467"/>
  <c r="R467"/>
  <c r="Q467"/>
  <c r="N467"/>
  <c r="M467"/>
  <c r="L467"/>
  <c r="G467" s="1"/>
  <c r="C467"/>
  <c r="T466"/>
  <c r="S466"/>
  <c r="R466"/>
  <c r="Q466"/>
  <c r="N466"/>
  <c r="M466"/>
  <c r="L466"/>
  <c r="G466" s="1"/>
  <c r="C466"/>
  <c r="T465"/>
  <c r="S465"/>
  <c r="R465"/>
  <c r="Q465"/>
  <c r="N465"/>
  <c r="M465"/>
  <c r="L465"/>
  <c r="G465" s="1"/>
  <c r="C465"/>
  <c r="T464"/>
  <c r="S464"/>
  <c r="R464"/>
  <c r="Q464"/>
  <c r="N464"/>
  <c r="M464"/>
  <c r="L464"/>
  <c r="G464" s="1"/>
  <c r="C464"/>
  <c r="T463"/>
  <c r="S463"/>
  <c r="R463"/>
  <c r="Q463"/>
  <c r="N463"/>
  <c r="M463"/>
  <c r="L463"/>
  <c r="G463" s="1"/>
  <c r="C463"/>
  <c r="T462"/>
  <c r="S462"/>
  <c r="R462"/>
  <c r="Q462"/>
  <c r="N462"/>
  <c r="M462"/>
  <c r="L462"/>
  <c r="G462" s="1"/>
  <c r="C462"/>
  <c r="T461"/>
  <c r="S461"/>
  <c r="R461"/>
  <c r="Q461"/>
  <c r="N461"/>
  <c r="M461"/>
  <c r="L461"/>
  <c r="G461" s="1"/>
  <c r="C461"/>
  <c r="T460"/>
  <c r="S460"/>
  <c r="R460"/>
  <c r="Q460"/>
  <c r="N460"/>
  <c r="M460"/>
  <c r="L460"/>
  <c r="G460" s="1"/>
  <c r="C460"/>
  <c r="T459"/>
  <c r="S459"/>
  <c r="R459"/>
  <c r="Q459"/>
  <c r="N459"/>
  <c r="M459"/>
  <c r="L459"/>
  <c r="G459" s="1"/>
  <c r="C459"/>
  <c r="T458"/>
  <c r="S458"/>
  <c r="R458"/>
  <c r="Q458"/>
  <c r="N458"/>
  <c r="M458"/>
  <c r="L458"/>
  <c r="G458" s="1"/>
  <c r="C458"/>
  <c r="T457"/>
  <c r="S457"/>
  <c r="R457"/>
  <c r="Q457"/>
  <c r="N457"/>
  <c r="M457"/>
  <c r="L457"/>
  <c r="G457" s="1"/>
  <c r="C457"/>
  <c r="T456"/>
  <c r="S456"/>
  <c r="R456"/>
  <c r="Q456"/>
  <c r="N456"/>
  <c r="M456"/>
  <c r="L456"/>
  <c r="G456" s="1"/>
  <c r="C456"/>
  <c r="T455"/>
  <c r="S455"/>
  <c r="R455"/>
  <c r="Q455"/>
  <c r="N455"/>
  <c r="M455"/>
  <c r="L455"/>
  <c r="G455" s="1"/>
  <c r="C455"/>
  <c r="T454"/>
  <c r="S454"/>
  <c r="R454"/>
  <c r="Q454"/>
  <c r="N454"/>
  <c r="M454"/>
  <c r="L454"/>
  <c r="G454" s="1"/>
  <c r="C454"/>
  <c r="T453"/>
  <c r="S453"/>
  <c r="R453"/>
  <c r="Q453"/>
  <c r="N453"/>
  <c r="M453"/>
  <c r="L453"/>
  <c r="G453" s="1"/>
  <c r="C453"/>
  <c r="T452"/>
  <c r="S452"/>
  <c r="R452"/>
  <c r="Q452"/>
  <c r="N452"/>
  <c r="M452"/>
  <c r="L452"/>
  <c r="G452" s="1"/>
  <c r="C452"/>
  <c r="T451"/>
  <c r="S451"/>
  <c r="R451"/>
  <c r="Q451"/>
  <c r="N451"/>
  <c r="M451"/>
  <c r="L451"/>
  <c r="G451" s="1"/>
  <c r="C451"/>
  <c r="T450"/>
  <c r="S450"/>
  <c r="R450"/>
  <c r="Q450"/>
  <c r="N450"/>
  <c r="M450"/>
  <c r="L450"/>
  <c r="G450" s="1"/>
  <c r="C450"/>
  <c r="T449"/>
  <c r="S449"/>
  <c r="R449"/>
  <c r="Q449"/>
  <c r="N449"/>
  <c r="M449"/>
  <c r="L449"/>
  <c r="G449" s="1"/>
  <c r="C449"/>
  <c r="T448"/>
  <c r="S448"/>
  <c r="R448"/>
  <c r="Q448"/>
  <c r="N448"/>
  <c r="M448"/>
  <c r="L448"/>
  <c r="G448" s="1"/>
  <c r="C448"/>
  <c r="T447"/>
  <c r="S447"/>
  <c r="R447"/>
  <c r="Q447"/>
  <c r="N447"/>
  <c r="M447"/>
  <c r="L447"/>
  <c r="G447" s="1"/>
  <c r="C447"/>
  <c r="T446"/>
  <c r="S446"/>
  <c r="R446"/>
  <c r="Q446"/>
  <c r="N446"/>
  <c r="M446"/>
  <c r="L446"/>
  <c r="G446" s="1"/>
  <c r="C446"/>
  <c r="T445"/>
  <c r="S445"/>
  <c r="R445"/>
  <c r="Q445"/>
  <c r="N445"/>
  <c r="M445"/>
  <c r="L445"/>
  <c r="G445" s="1"/>
  <c r="C445"/>
  <c r="T444"/>
  <c r="S444"/>
  <c r="R444"/>
  <c r="Q444"/>
  <c r="N444"/>
  <c r="M444"/>
  <c r="L444"/>
  <c r="G444" s="1"/>
  <c r="C444"/>
  <c r="T443"/>
  <c r="S443"/>
  <c r="R443"/>
  <c r="Q443"/>
  <c r="N443"/>
  <c r="M443"/>
  <c r="L443"/>
  <c r="G443" s="1"/>
  <c r="C443"/>
  <c r="T442"/>
  <c r="S442"/>
  <c r="R442"/>
  <c r="Q442"/>
  <c r="N442"/>
  <c r="M442"/>
  <c r="L442"/>
  <c r="G442" s="1"/>
  <c r="C442"/>
  <c r="T441"/>
  <c r="S441"/>
  <c r="R441"/>
  <c r="Q441"/>
  <c r="N441"/>
  <c r="M441"/>
  <c r="L441"/>
  <c r="G441" s="1"/>
  <c r="C441"/>
  <c r="T440"/>
  <c r="S440"/>
  <c r="R440"/>
  <c r="Q440"/>
  <c r="N440"/>
  <c r="M440"/>
  <c r="L440"/>
  <c r="G440" s="1"/>
  <c r="C440"/>
  <c r="T439"/>
  <c r="S439"/>
  <c r="R439"/>
  <c r="Q439"/>
  <c r="N439"/>
  <c r="M439"/>
  <c r="L439"/>
  <c r="G439" s="1"/>
  <c r="C439"/>
  <c r="T438"/>
  <c r="S438"/>
  <c r="R438"/>
  <c r="Q438"/>
  <c r="N438"/>
  <c r="M438"/>
  <c r="L438"/>
  <c r="G438" s="1"/>
  <c r="C438"/>
  <c r="T437"/>
  <c r="S437"/>
  <c r="R437"/>
  <c r="Q437"/>
  <c r="N437"/>
  <c r="M437"/>
  <c r="L437"/>
  <c r="G437" s="1"/>
  <c r="C437"/>
  <c r="T436"/>
  <c r="S436"/>
  <c r="R436"/>
  <c r="Q436"/>
  <c r="N436"/>
  <c r="M436"/>
  <c r="L436"/>
  <c r="G436" s="1"/>
  <c r="C436"/>
  <c r="T435"/>
  <c r="S435"/>
  <c r="R435"/>
  <c r="Q435"/>
  <c r="N435"/>
  <c r="M435"/>
  <c r="L435"/>
  <c r="G435" s="1"/>
  <c r="C435"/>
  <c r="T434"/>
  <c r="S434"/>
  <c r="R434"/>
  <c r="Q434"/>
  <c r="N434"/>
  <c r="M434"/>
  <c r="L434"/>
  <c r="G434" s="1"/>
  <c r="C434"/>
  <c r="T433"/>
  <c r="S433"/>
  <c r="R433"/>
  <c r="Q433"/>
  <c r="N433"/>
  <c r="M433"/>
  <c r="L433"/>
  <c r="G433" s="1"/>
  <c r="C433"/>
  <c r="T432"/>
  <c r="S432"/>
  <c r="R432"/>
  <c r="Q432"/>
  <c r="N432"/>
  <c r="M432"/>
  <c r="L432"/>
  <c r="G432" s="1"/>
  <c r="C432"/>
  <c r="T431"/>
  <c r="S431"/>
  <c r="R431"/>
  <c r="Q431"/>
  <c r="N431"/>
  <c r="M431"/>
  <c r="L431"/>
  <c r="G431" s="1"/>
  <c r="C431"/>
  <c r="T430"/>
  <c r="S430"/>
  <c r="R430"/>
  <c r="Q430"/>
  <c r="N430"/>
  <c r="M430"/>
  <c r="L430"/>
  <c r="G430" s="1"/>
  <c r="C430"/>
  <c r="T429"/>
  <c r="S429"/>
  <c r="R429"/>
  <c r="Q429"/>
  <c r="N429"/>
  <c r="M429"/>
  <c r="L429"/>
  <c r="G429" s="1"/>
  <c r="C429"/>
  <c r="T428"/>
  <c r="S428"/>
  <c r="R428"/>
  <c r="Q428"/>
  <c r="N428"/>
  <c r="M428"/>
  <c r="L428"/>
  <c r="G428" s="1"/>
  <c r="C428"/>
  <c r="T427"/>
  <c r="S427"/>
  <c r="R427"/>
  <c r="Q427"/>
  <c r="N427"/>
  <c r="M427"/>
  <c r="L427"/>
  <c r="G427" s="1"/>
  <c r="C427"/>
  <c r="T426"/>
  <c r="S426"/>
  <c r="R426"/>
  <c r="Q426"/>
  <c r="N426"/>
  <c r="M426"/>
  <c r="L426"/>
  <c r="G426" s="1"/>
  <c r="C426"/>
  <c r="T425"/>
  <c r="S425"/>
  <c r="R425"/>
  <c r="Q425"/>
  <c r="N425"/>
  <c r="M425"/>
  <c r="L425"/>
  <c r="G425" s="1"/>
  <c r="C425"/>
  <c r="T424"/>
  <c r="S424"/>
  <c r="R424"/>
  <c r="Q424"/>
  <c r="N424"/>
  <c r="M424"/>
  <c r="L424"/>
  <c r="G424" s="1"/>
  <c r="C424"/>
  <c r="T423"/>
  <c r="S423"/>
  <c r="R423"/>
  <c r="Q423"/>
  <c r="N423"/>
  <c r="M423"/>
  <c r="L423"/>
  <c r="G423" s="1"/>
  <c r="C423"/>
  <c r="T422"/>
  <c r="S422"/>
  <c r="R422"/>
  <c r="Q422"/>
  <c r="N422"/>
  <c r="M422"/>
  <c r="L422"/>
  <c r="G422" s="1"/>
  <c r="C422"/>
  <c r="T421"/>
  <c r="S421"/>
  <c r="R421"/>
  <c r="Q421"/>
  <c r="N421"/>
  <c r="M421"/>
  <c r="L421"/>
  <c r="G421" s="1"/>
  <c r="C421"/>
  <c r="T420"/>
  <c r="S420"/>
  <c r="R420"/>
  <c r="Q420"/>
  <c r="N420"/>
  <c r="M420"/>
  <c r="L420"/>
  <c r="G420" s="1"/>
  <c r="C420"/>
  <c r="T419"/>
  <c r="S419"/>
  <c r="R419"/>
  <c r="Q419"/>
  <c r="N419"/>
  <c r="M419"/>
  <c r="L419"/>
  <c r="G419" s="1"/>
  <c r="C419"/>
  <c r="T418"/>
  <c r="S418"/>
  <c r="R418"/>
  <c r="Q418"/>
  <c r="N418"/>
  <c r="M418"/>
  <c r="L418"/>
  <c r="G418" s="1"/>
  <c r="C418"/>
  <c r="T417"/>
  <c r="S417"/>
  <c r="R417"/>
  <c r="Q417"/>
  <c r="N417"/>
  <c r="M417"/>
  <c r="L417"/>
  <c r="G417" s="1"/>
  <c r="C417"/>
  <c r="T416"/>
  <c r="S416"/>
  <c r="R416"/>
  <c r="Q416"/>
  <c r="N416"/>
  <c r="M416"/>
  <c r="L416"/>
  <c r="G416" s="1"/>
  <c r="C416"/>
  <c r="T415"/>
  <c r="S415"/>
  <c r="R415"/>
  <c r="Q415"/>
  <c r="N415"/>
  <c r="M415"/>
  <c r="L415"/>
  <c r="G415" s="1"/>
  <c r="C415"/>
  <c r="T414"/>
  <c r="S414"/>
  <c r="R414"/>
  <c r="Q414"/>
  <c r="N414"/>
  <c r="M414"/>
  <c r="L414"/>
  <c r="G414" s="1"/>
  <c r="C414"/>
  <c r="T413"/>
  <c r="S413"/>
  <c r="R413"/>
  <c r="Q413"/>
  <c r="N413"/>
  <c r="M413"/>
  <c r="L413"/>
  <c r="G413" s="1"/>
  <c r="C413"/>
  <c r="T412"/>
  <c r="S412"/>
  <c r="R412"/>
  <c r="Q412"/>
  <c r="N412"/>
  <c r="M412"/>
  <c r="L412"/>
  <c r="G412" s="1"/>
  <c r="C412"/>
  <c r="T411"/>
  <c r="S411"/>
  <c r="R411"/>
  <c r="Q411"/>
  <c r="N411"/>
  <c r="M411"/>
  <c r="L411"/>
  <c r="G411" s="1"/>
  <c r="C411"/>
  <c r="T410"/>
  <c r="S410"/>
  <c r="R410"/>
  <c r="Q410"/>
  <c r="N410"/>
  <c r="M410"/>
  <c r="L410"/>
  <c r="G410" s="1"/>
  <c r="C410"/>
  <c r="T409"/>
  <c r="S409"/>
  <c r="R409"/>
  <c r="Q409"/>
  <c r="N409"/>
  <c r="M409"/>
  <c r="L409"/>
  <c r="G409" s="1"/>
  <c r="C409"/>
  <c r="T408"/>
  <c r="S408"/>
  <c r="R408"/>
  <c r="Q408"/>
  <c r="N408"/>
  <c r="M408"/>
  <c r="L408"/>
  <c r="G408" s="1"/>
  <c r="C408"/>
  <c r="T407"/>
  <c r="S407"/>
  <c r="R407"/>
  <c r="Q407"/>
  <c r="N407"/>
  <c r="M407"/>
  <c r="L407"/>
  <c r="G407" s="1"/>
  <c r="C407"/>
  <c r="T406"/>
  <c r="S406"/>
  <c r="R406"/>
  <c r="Q406"/>
  <c r="N406"/>
  <c r="M406"/>
  <c r="L406"/>
  <c r="G406" s="1"/>
  <c r="C406"/>
  <c r="T405"/>
  <c r="S405"/>
  <c r="R405"/>
  <c r="Q405"/>
  <c r="N405"/>
  <c r="M405"/>
  <c r="L405"/>
  <c r="G405" s="1"/>
  <c r="C405"/>
  <c r="T404"/>
  <c r="S404"/>
  <c r="R404"/>
  <c r="Q404"/>
  <c r="N404"/>
  <c r="M404"/>
  <c r="L404"/>
  <c r="G404" s="1"/>
  <c r="C404"/>
  <c r="T403"/>
  <c r="S403"/>
  <c r="R403"/>
  <c r="Q403"/>
  <c r="N403"/>
  <c r="M403"/>
  <c r="L403"/>
  <c r="G403" s="1"/>
  <c r="C403"/>
  <c r="T402"/>
  <c r="S402"/>
  <c r="R402"/>
  <c r="Q402"/>
  <c r="N402"/>
  <c r="M402"/>
  <c r="L402"/>
  <c r="G402" s="1"/>
  <c r="C402"/>
  <c r="T401"/>
  <c r="S401"/>
  <c r="R401"/>
  <c r="Q401"/>
  <c r="N401"/>
  <c r="M401"/>
  <c r="L401"/>
  <c r="G401" s="1"/>
  <c r="C401"/>
  <c r="T400"/>
  <c r="S400"/>
  <c r="R400"/>
  <c r="Q400"/>
  <c r="N400"/>
  <c r="M400"/>
  <c r="L400"/>
  <c r="G400" s="1"/>
  <c r="C400"/>
  <c r="T399"/>
  <c r="S399"/>
  <c r="R399"/>
  <c r="Q399"/>
  <c r="N399"/>
  <c r="M399"/>
  <c r="L399"/>
  <c r="G399" s="1"/>
  <c r="C399"/>
  <c r="T398"/>
  <c r="S398"/>
  <c r="R398"/>
  <c r="Q398"/>
  <c r="N398"/>
  <c r="M398"/>
  <c r="L398"/>
  <c r="G398" s="1"/>
  <c r="C398"/>
  <c r="T397"/>
  <c r="S397"/>
  <c r="R397"/>
  <c r="Q397"/>
  <c r="N397"/>
  <c r="M397"/>
  <c r="L397"/>
  <c r="G397" s="1"/>
  <c r="C397"/>
  <c r="T396"/>
  <c r="S396"/>
  <c r="R396"/>
  <c r="Q396"/>
  <c r="N396"/>
  <c r="M396"/>
  <c r="L396"/>
  <c r="G396" s="1"/>
  <c r="C396"/>
  <c r="T395"/>
  <c r="S395"/>
  <c r="R395"/>
  <c r="Q395"/>
  <c r="N395"/>
  <c r="M395"/>
  <c r="L395"/>
  <c r="G395" s="1"/>
  <c r="C395"/>
  <c r="T394"/>
  <c r="S394"/>
  <c r="R394"/>
  <c r="Q394"/>
  <c r="N394"/>
  <c r="M394"/>
  <c r="L394"/>
  <c r="G394" s="1"/>
  <c r="C394"/>
  <c r="T393"/>
  <c r="S393"/>
  <c r="R393"/>
  <c r="Q393"/>
  <c r="N393"/>
  <c r="M393"/>
  <c r="L393"/>
  <c r="G393" s="1"/>
  <c r="C393"/>
  <c r="T392"/>
  <c r="S392"/>
  <c r="R392"/>
  <c r="Q392"/>
  <c r="N392"/>
  <c r="M392"/>
  <c r="L392"/>
  <c r="G392" s="1"/>
  <c r="C392"/>
  <c r="T391"/>
  <c r="S391"/>
  <c r="R391"/>
  <c r="Q391"/>
  <c r="N391"/>
  <c r="M391"/>
  <c r="L391"/>
  <c r="G391" s="1"/>
  <c r="C391"/>
  <c r="T390"/>
  <c r="S390"/>
  <c r="R390"/>
  <c r="Q390"/>
  <c r="N390"/>
  <c r="M390"/>
  <c r="L390"/>
  <c r="G390" s="1"/>
  <c r="C390"/>
  <c r="T389"/>
  <c r="S389"/>
  <c r="R389"/>
  <c r="Q389"/>
  <c r="N389"/>
  <c r="M389"/>
  <c r="L389"/>
  <c r="G389" s="1"/>
  <c r="C389"/>
  <c r="T388"/>
  <c r="S388"/>
  <c r="R388"/>
  <c r="Q388"/>
  <c r="N388"/>
  <c r="M388"/>
  <c r="L388"/>
  <c r="G388" s="1"/>
  <c r="C388"/>
  <c r="T387"/>
  <c r="S387"/>
  <c r="R387"/>
  <c r="Q387"/>
  <c r="N387"/>
  <c r="M387"/>
  <c r="L387"/>
  <c r="G387" s="1"/>
  <c r="C387"/>
  <c r="T386"/>
  <c r="S386"/>
  <c r="R386"/>
  <c r="Q386"/>
  <c r="N386"/>
  <c r="M386"/>
  <c r="L386"/>
  <c r="G386" s="1"/>
  <c r="C386"/>
  <c r="T385"/>
  <c r="S385"/>
  <c r="R385"/>
  <c r="Q385"/>
  <c r="N385"/>
  <c r="M385"/>
  <c r="L385"/>
  <c r="G385" s="1"/>
  <c r="C385"/>
  <c r="T384"/>
  <c r="S384"/>
  <c r="R384"/>
  <c r="Q384"/>
  <c r="N384"/>
  <c r="M384"/>
  <c r="L384"/>
  <c r="G384" s="1"/>
  <c r="C384"/>
  <c r="T383"/>
  <c r="S383"/>
  <c r="R383"/>
  <c r="Q383"/>
  <c r="N383"/>
  <c r="M383"/>
  <c r="L383"/>
  <c r="G383" s="1"/>
  <c r="C383"/>
  <c r="T382"/>
  <c r="S382"/>
  <c r="R382"/>
  <c r="Q382"/>
  <c r="N382"/>
  <c r="M382"/>
  <c r="L382"/>
  <c r="G382" s="1"/>
  <c r="C382"/>
  <c r="T381"/>
  <c r="S381"/>
  <c r="R381"/>
  <c r="Q381"/>
  <c r="N381"/>
  <c r="M381"/>
  <c r="L381"/>
  <c r="G381" s="1"/>
  <c r="C381"/>
  <c r="T380"/>
  <c r="S380"/>
  <c r="R380"/>
  <c r="Q380"/>
  <c r="N380"/>
  <c r="M380"/>
  <c r="L380"/>
  <c r="G380" s="1"/>
  <c r="C380"/>
  <c r="T379"/>
  <c r="S379"/>
  <c r="R379"/>
  <c r="Q379"/>
  <c r="N379"/>
  <c r="M379"/>
  <c r="L379"/>
  <c r="G379" s="1"/>
  <c r="C379"/>
  <c r="T378"/>
  <c r="S378"/>
  <c r="R378"/>
  <c r="Q378"/>
  <c r="N378"/>
  <c r="M378"/>
  <c r="L378"/>
  <c r="G378" s="1"/>
  <c r="C378"/>
  <c r="T377"/>
  <c r="S377"/>
  <c r="R377"/>
  <c r="Q377"/>
  <c r="N377"/>
  <c r="M377"/>
  <c r="L377"/>
  <c r="G377" s="1"/>
  <c r="C377"/>
  <c r="T376"/>
  <c r="S376"/>
  <c r="R376"/>
  <c r="Q376"/>
  <c r="N376"/>
  <c r="M376"/>
  <c r="L376"/>
  <c r="G376" s="1"/>
  <c r="C376"/>
  <c r="T375"/>
  <c r="S375"/>
  <c r="R375"/>
  <c r="Q375"/>
  <c r="N375"/>
  <c r="M375"/>
  <c r="L375"/>
  <c r="G375" s="1"/>
  <c r="C375"/>
  <c r="T374"/>
  <c r="S374"/>
  <c r="R374"/>
  <c r="Q374"/>
  <c r="N374"/>
  <c r="M374"/>
  <c r="L374"/>
  <c r="G374" s="1"/>
  <c r="C374"/>
  <c r="T373"/>
  <c r="S373"/>
  <c r="R373"/>
  <c r="Q373"/>
  <c r="N373"/>
  <c r="M373"/>
  <c r="L373"/>
  <c r="G373" s="1"/>
  <c r="C373"/>
  <c r="T372"/>
  <c r="S372"/>
  <c r="R372"/>
  <c r="Q372"/>
  <c r="N372"/>
  <c r="M372"/>
  <c r="L372"/>
  <c r="G372" s="1"/>
  <c r="C372"/>
  <c r="T371"/>
  <c r="S371"/>
  <c r="R371"/>
  <c r="Q371"/>
  <c r="N371"/>
  <c r="M371"/>
  <c r="L371"/>
  <c r="G371" s="1"/>
  <c r="C371"/>
  <c r="T370"/>
  <c r="S370"/>
  <c r="R370"/>
  <c r="Q370"/>
  <c r="N370"/>
  <c r="M370"/>
  <c r="L370"/>
  <c r="G370" s="1"/>
  <c r="C370"/>
  <c r="T369"/>
  <c r="S369"/>
  <c r="R369"/>
  <c r="Q369"/>
  <c r="N369"/>
  <c r="M369"/>
  <c r="L369"/>
  <c r="G369" s="1"/>
  <c r="C369"/>
  <c r="T368"/>
  <c r="S368"/>
  <c r="R368"/>
  <c r="Q368"/>
  <c r="N368"/>
  <c r="M368"/>
  <c r="L368"/>
  <c r="G368" s="1"/>
  <c r="C368"/>
  <c r="T367"/>
  <c r="S367"/>
  <c r="R367"/>
  <c r="Q367"/>
  <c r="N367"/>
  <c r="M367"/>
  <c r="L367"/>
  <c r="G367" s="1"/>
  <c r="C367"/>
  <c r="T366"/>
  <c r="S366"/>
  <c r="R366"/>
  <c r="Q366"/>
  <c r="N366"/>
  <c r="M366"/>
  <c r="L366"/>
  <c r="G366" s="1"/>
  <c r="C366"/>
  <c r="T365"/>
  <c r="S365"/>
  <c r="R365"/>
  <c r="Q365"/>
  <c r="N365"/>
  <c r="M365"/>
  <c r="L365"/>
  <c r="G365" s="1"/>
  <c r="C365"/>
  <c r="T364"/>
  <c r="S364"/>
  <c r="R364"/>
  <c r="Q364"/>
  <c r="N364"/>
  <c r="M364"/>
  <c r="L364"/>
  <c r="G364" s="1"/>
  <c r="C364"/>
  <c r="T363"/>
  <c r="S363"/>
  <c r="R363"/>
  <c r="Q363"/>
  <c r="N363"/>
  <c r="M363"/>
  <c r="L363"/>
  <c r="G363" s="1"/>
  <c r="C363"/>
  <c r="T362"/>
  <c r="S362"/>
  <c r="R362"/>
  <c r="Q362"/>
  <c r="N362"/>
  <c r="M362"/>
  <c r="L362"/>
  <c r="G362" s="1"/>
  <c r="C362"/>
  <c r="T361"/>
  <c r="S361"/>
  <c r="R361"/>
  <c r="Q361"/>
  <c r="N361"/>
  <c r="M361"/>
  <c r="L361"/>
  <c r="G361" s="1"/>
  <c r="C361"/>
  <c r="T360"/>
  <c r="S360"/>
  <c r="R360"/>
  <c r="Q360"/>
  <c r="N360"/>
  <c r="M360"/>
  <c r="L360"/>
  <c r="G360" s="1"/>
  <c r="C360"/>
  <c r="T359"/>
  <c r="S359"/>
  <c r="R359"/>
  <c r="Q359"/>
  <c r="N359"/>
  <c r="M359"/>
  <c r="L359"/>
  <c r="G359" s="1"/>
  <c r="C359"/>
  <c r="T358"/>
  <c r="S358"/>
  <c r="R358"/>
  <c r="Q358"/>
  <c r="N358"/>
  <c r="M358"/>
  <c r="L358"/>
  <c r="G358" s="1"/>
  <c r="C358"/>
  <c r="T357"/>
  <c r="S357"/>
  <c r="R357"/>
  <c r="Q357"/>
  <c r="N357"/>
  <c r="M357"/>
  <c r="L357"/>
  <c r="G357" s="1"/>
  <c r="C357"/>
  <c r="T356"/>
  <c r="S356"/>
  <c r="R356"/>
  <c r="Q356"/>
  <c r="N356"/>
  <c r="M356"/>
  <c r="L356"/>
  <c r="G356" s="1"/>
  <c r="C356"/>
  <c r="T355"/>
  <c r="S355"/>
  <c r="R355"/>
  <c r="Q355"/>
  <c r="N355"/>
  <c r="M355"/>
  <c r="L355"/>
  <c r="G355" s="1"/>
  <c r="C355"/>
  <c r="T354"/>
  <c r="S354"/>
  <c r="R354"/>
  <c r="Q354"/>
  <c r="N354"/>
  <c r="M354"/>
  <c r="L354"/>
  <c r="G354" s="1"/>
  <c r="C354"/>
  <c r="T353"/>
  <c r="S353"/>
  <c r="R353"/>
  <c r="Q353"/>
  <c r="N353"/>
  <c r="M353"/>
  <c r="L353"/>
  <c r="G353" s="1"/>
  <c r="C353"/>
  <c r="T352"/>
  <c r="S352"/>
  <c r="R352"/>
  <c r="Q352"/>
  <c r="N352"/>
  <c r="M352"/>
  <c r="L352"/>
  <c r="G352" s="1"/>
  <c r="C352"/>
  <c r="T351"/>
  <c r="S351"/>
  <c r="R351"/>
  <c r="Q351"/>
  <c r="N351"/>
  <c r="M351"/>
  <c r="L351"/>
  <c r="G351" s="1"/>
  <c r="C351"/>
  <c r="T350"/>
  <c r="S350"/>
  <c r="R350"/>
  <c r="Q350"/>
  <c r="N350"/>
  <c r="M350"/>
  <c r="L350"/>
  <c r="G350" s="1"/>
  <c r="C350"/>
  <c r="T349"/>
  <c r="S349"/>
  <c r="R349"/>
  <c r="Q349"/>
  <c r="N349"/>
  <c r="M349"/>
  <c r="L349"/>
  <c r="G349" s="1"/>
  <c r="C349"/>
  <c r="T348"/>
  <c r="S348"/>
  <c r="R348"/>
  <c r="Q348"/>
  <c r="N348"/>
  <c r="M348"/>
  <c r="L348"/>
  <c r="G348" s="1"/>
  <c r="C348"/>
  <c r="T347"/>
  <c r="S347"/>
  <c r="R347"/>
  <c r="Q347"/>
  <c r="N347"/>
  <c r="M347"/>
  <c r="L347"/>
  <c r="G347" s="1"/>
  <c r="C347"/>
  <c r="T346"/>
  <c r="S346"/>
  <c r="R346"/>
  <c r="Q346"/>
  <c r="N346"/>
  <c r="M346"/>
  <c r="L346"/>
  <c r="G346" s="1"/>
  <c r="C346"/>
  <c r="T345"/>
  <c r="S345"/>
  <c r="R345"/>
  <c r="Q345"/>
  <c r="N345"/>
  <c r="M345"/>
  <c r="L345"/>
  <c r="G345" s="1"/>
  <c r="C345"/>
  <c r="T344"/>
  <c r="S344"/>
  <c r="R344"/>
  <c r="Q344"/>
  <c r="N344"/>
  <c r="M344"/>
  <c r="L344"/>
  <c r="G344" s="1"/>
  <c r="C344"/>
  <c r="T343"/>
  <c r="S343"/>
  <c r="R343"/>
  <c r="Q343"/>
  <c r="N343"/>
  <c r="M343"/>
  <c r="L343"/>
  <c r="G343" s="1"/>
  <c r="C343"/>
  <c r="T342"/>
  <c r="S342"/>
  <c r="R342"/>
  <c r="Q342"/>
  <c r="N342"/>
  <c r="M342"/>
  <c r="L342"/>
  <c r="G342" s="1"/>
  <c r="C342"/>
  <c r="T341"/>
  <c r="S341"/>
  <c r="R341"/>
  <c r="Q341"/>
  <c r="N341"/>
  <c r="M341"/>
  <c r="L341"/>
  <c r="G341" s="1"/>
  <c r="C341"/>
  <c r="T340"/>
  <c r="S340"/>
  <c r="R340"/>
  <c r="Q340"/>
  <c r="N340"/>
  <c r="M340"/>
  <c r="L340"/>
  <c r="G340" s="1"/>
  <c r="C340"/>
  <c r="T339"/>
  <c r="S339"/>
  <c r="R339"/>
  <c r="Q339"/>
  <c r="N339"/>
  <c r="M339"/>
  <c r="L339"/>
  <c r="G339" s="1"/>
  <c r="C339"/>
  <c r="T338"/>
  <c r="S338"/>
  <c r="R338"/>
  <c r="Q338"/>
  <c r="N338"/>
  <c r="M338"/>
  <c r="L338"/>
  <c r="G338" s="1"/>
  <c r="C338"/>
  <c r="T337"/>
  <c r="S337"/>
  <c r="R337"/>
  <c r="Q337"/>
  <c r="N337"/>
  <c r="M337"/>
  <c r="L337"/>
  <c r="G337" s="1"/>
  <c r="C337"/>
  <c r="T336"/>
  <c r="S336"/>
  <c r="R336"/>
  <c r="Q336"/>
  <c r="N336"/>
  <c r="M336"/>
  <c r="L336"/>
  <c r="G336" s="1"/>
  <c r="C336"/>
  <c r="T335"/>
  <c r="S335"/>
  <c r="R335"/>
  <c r="Q335"/>
  <c r="N335"/>
  <c r="M335"/>
  <c r="L335"/>
  <c r="G335" s="1"/>
  <c r="C335"/>
  <c r="T334"/>
  <c r="S334"/>
  <c r="R334"/>
  <c r="Q334"/>
  <c r="N334"/>
  <c r="M334"/>
  <c r="L334"/>
  <c r="G334" s="1"/>
  <c r="C334"/>
  <c r="T333"/>
  <c r="S333"/>
  <c r="R333"/>
  <c r="Q333"/>
  <c r="N333"/>
  <c r="M333"/>
  <c r="L333"/>
  <c r="G333" s="1"/>
  <c r="C333"/>
  <c r="T332"/>
  <c r="S332"/>
  <c r="R332"/>
  <c r="Q332"/>
  <c r="N332"/>
  <c r="M332"/>
  <c r="L332"/>
  <c r="G332" s="1"/>
  <c r="C332"/>
  <c r="T331"/>
  <c r="S331"/>
  <c r="R331"/>
  <c r="Q331"/>
  <c r="N331"/>
  <c r="M331"/>
  <c r="L331"/>
  <c r="G331" s="1"/>
  <c r="C331"/>
  <c r="T330"/>
  <c r="S330"/>
  <c r="R330"/>
  <c r="Q330"/>
  <c r="N330"/>
  <c r="M330"/>
  <c r="L330"/>
  <c r="G330" s="1"/>
  <c r="C330"/>
  <c r="T329"/>
  <c r="S329"/>
  <c r="R329"/>
  <c r="Q329"/>
  <c r="N329"/>
  <c r="M329"/>
  <c r="L329"/>
  <c r="G329" s="1"/>
  <c r="C329"/>
  <c r="T328"/>
  <c r="S328"/>
  <c r="R328"/>
  <c r="Q328"/>
  <c r="N328"/>
  <c r="M328"/>
  <c r="L328"/>
  <c r="G328" s="1"/>
  <c r="C328"/>
  <c r="T327"/>
  <c r="S327"/>
  <c r="R327"/>
  <c r="Q327"/>
  <c r="N327"/>
  <c r="M327"/>
  <c r="L327"/>
  <c r="G327" s="1"/>
  <c r="C327"/>
  <c r="T326"/>
  <c r="S326"/>
  <c r="R326"/>
  <c r="Q326"/>
  <c r="N326"/>
  <c r="M326"/>
  <c r="L326"/>
  <c r="G326" s="1"/>
  <c r="C326"/>
  <c r="T325"/>
  <c r="S325"/>
  <c r="R325"/>
  <c r="Q325"/>
  <c r="N325"/>
  <c r="M325"/>
  <c r="L325"/>
  <c r="G325" s="1"/>
  <c r="C325"/>
  <c r="T324"/>
  <c r="S324"/>
  <c r="R324"/>
  <c r="Q324"/>
  <c r="N324"/>
  <c r="M324"/>
  <c r="L324"/>
  <c r="G324" s="1"/>
  <c r="C324"/>
  <c r="T323"/>
  <c r="S323"/>
  <c r="R323"/>
  <c r="Q323"/>
  <c r="N323"/>
  <c r="M323"/>
  <c r="L323"/>
  <c r="G323" s="1"/>
  <c r="C323"/>
  <c r="T322"/>
  <c r="S322"/>
  <c r="R322"/>
  <c r="Q322"/>
  <c r="N322"/>
  <c r="M322"/>
  <c r="L322"/>
  <c r="G322" s="1"/>
  <c r="C322"/>
  <c r="T321"/>
  <c r="S321"/>
  <c r="R321"/>
  <c r="Q321"/>
  <c r="N321"/>
  <c r="M321"/>
  <c r="L321"/>
  <c r="G321" s="1"/>
  <c r="C321"/>
  <c r="T320"/>
  <c r="S320"/>
  <c r="R320"/>
  <c r="Q320"/>
  <c r="N320"/>
  <c r="M320"/>
  <c r="L320"/>
  <c r="G320" s="1"/>
  <c r="C320"/>
  <c r="T319"/>
  <c r="S319"/>
  <c r="R319"/>
  <c r="Q319"/>
  <c r="N319"/>
  <c r="M319"/>
  <c r="L319"/>
  <c r="G319" s="1"/>
  <c r="C319"/>
  <c r="T318"/>
  <c r="S318"/>
  <c r="R318"/>
  <c r="Q318"/>
  <c r="N318"/>
  <c r="M318"/>
  <c r="L318"/>
  <c r="G318" s="1"/>
  <c r="C318"/>
  <c r="T317"/>
  <c r="S317"/>
  <c r="R317"/>
  <c r="Q317"/>
  <c r="N317"/>
  <c r="M317"/>
  <c r="L317"/>
  <c r="G317" s="1"/>
  <c r="C317"/>
  <c r="T316"/>
  <c r="S316"/>
  <c r="R316"/>
  <c r="Q316"/>
  <c r="N316"/>
  <c r="M316"/>
  <c r="L316"/>
  <c r="G316" s="1"/>
  <c r="C316"/>
  <c r="T315"/>
  <c r="S315"/>
  <c r="R315"/>
  <c r="Q315"/>
  <c r="N315"/>
  <c r="M315"/>
  <c r="L315"/>
  <c r="G315" s="1"/>
  <c r="C315"/>
  <c r="T314"/>
  <c r="S314"/>
  <c r="R314"/>
  <c r="Q314"/>
  <c r="N314"/>
  <c r="M314"/>
  <c r="L314"/>
  <c r="G314" s="1"/>
  <c r="C314"/>
  <c r="T313"/>
  <c r="S313"/>
  <c r="R313"/>
  <c r="Q313"/>
  <c r="N313"/>
  <c r="M313"/>
  <c r="L313"/>
  <c r="G313" s="1"/>
  <c r="C313"/>
  <c r="T312"/>
  <c r="S312"/>
  <c r="R312"/>
  <c r="Q312"/>
  <c r="N312"/>
  <c r="M312"/>
  <c r="L312"/>
  <c r="G312" s="1"/>
  <c r="C312"/>
  <c r="T311"/>
  <c r="S311"/>
  <c r="R311"/>
  <c r="Q311"/>
  <c r="N311"/>
  <c r="M311"/>
  <c r="L311"/>
  <c r="G311" s="1"/>
  <c r="C311"/>
  <c r="T310"/>
  <c r="S310"/>
  <c r="R310"/>
  <c r="Q310"/>
  <c r="N310"/>
  <c r="M310"/>
  <c r="L310"/>
  <c r="G310" s="1"/>
  <c r="C310"/>
  <c r="T309"/>
  <c r="S309"/>
  <c r="R309"/>
  <c r="Q309"/>
  <c r="N309"/>
  <c r="M309"/>
  <c r="L309"/>
  <c r="G309" s="1"/>
  <c r="C309"/>
  <c r="T308"/>
  <c r="S308"/>
  <c r="R308"/>
  <c r="Q308"/>
  <c r="N308"/>
  <c r="M308"/>
  <c r="L308"/>
  <c r="G308" s="1"/>
  <c r="C308"/>
  <c r="T307"/>
  <c r="S307"/>
  <c r="R307"/>
  <c r="Q307"/>
  <c r="N307"/>
  <c r="M307"/>
  <c r="L307"/>
  <c r="G307" s="1"/>
  <c r="C307"/>
  <c r="T306"/>
  <c r="S306"/>
  <c r="R306"/>
  <c r="Q306"/>
  <c r="N306"/>
  <c r="M306"/>
  <c r="L306"/>
  <c r="G306" s="1"/>
  <c r="C306"/>
  <c r="T305"/>
  <c r="S305"/>
  <c r="R305"/>
  <c r="Q305"/>
  <c r="N305"/>
  <c r="M305"/>
  <c r="L305"/>
  <c r="G305" s="1"/>
  <c r="C305"/>
  <c r="T304"/>
  <c r="S304"/>
  <c r="R304"/>
  <c r="Q304"/>
  <c r="N304"/>
  <c r="M304"/>
  <c r="L304"/>
  <c r="G304" s="1"/>
  <c r="C304"/>
  <c r="T303"/>
  <c r="S303"/>
  <c r="R303"/>
  <c r="Q303"/>
  <c r="N303"/>
  <c r="M303"/>
  <c r="L303"/>
  <c r="G303" s="1"/>
  <c r="C303"/>
  <c r="T302"/>
  <c r="S302"/>
  <c r="R302"/>
  <c r="Q302"/>
  <c r="N302"/>
  <c r="M302"/>
  <c r="L302"/>
  <c r="G302" s="1"/>
  <c r="C302"/>
  <c r="T301"/>
  <c r="S301"/>
  <c r="R301"/>
  <c r="Q301"/>
  <c r="N301"/>
  <c r="M301"/>
  <c r="L301"/>
  <c r="G301" s="1"/>
  <c r="C301"/>
  <c r="T300"/>
  <c r="S300"/>
  <c r="R300"/>
  <c r="Q300"/>
  <c r="N300"/>
  <c r="M300"/>
  <c r="L300"/>
  <c r="G300" s="1"/>
  <c r="C300"/>
  <c r="T299"/>
  <c r="S299"/>
  <c r="R299"/>
  <c r="Q299"/>
  <c r="N299"/>
  <c r="M299"/>
  <c r="L299"/>
  <c r="G299" s="1"/>
  <c r="C299"/>
  <c r="T298"/>
  <c r="S298"/>
  <c r="R298"/>
  <c r="Q298"/>
  <c r="N298"/>
  <c r="M298"/>
  <c r="L298"/>
  <c r="G298" s="1"/>
  <c r="C298"/>
  <c r="T297"/>
  <c r="S297"/>
  <c r="R297"/>
  <c r="Q297"/>
  <c r="N297"/>
  <c r="M297"/>
  <c r="L297"/>
  <c r="G297" s="1"/>
  <c r="C297"/>
  <c r="T296"/>
  <c r="S296"/>
  <c r="R296"/>
  <c r="Q296"/>
  <c r="N296"/>
  <c r="M296"/>
  <c r="L296"/>
  <c r="G296" s="1"/>
  <c r="C296"/>
  <c r="T295"/>
  <c r="S295"/>
  <c r="R295"/>
  <c r="Q295"/>
  <c r="N295"/>
  <c r="M295"/>
  <c r="L295"/>
  <c r="G295" s="1"/>
  <c r="C295"/>
  <c r="T294"/>
  <c r="S294"/>
  <c r="R294"/>
  <c r="Q294"/>
  <c r="N294"/>
  <c r="M294"/>
  <c r="L294"/>
  <c r="G294" s="1"/>
  <c r="C294"/>
  <c r="T293"/>
  <c r="S293"/>
  <c r="R293"/>
  <c r="Q293"/>
  <c r="N293"/>
  <c r="M293"/>
  <c r="L293"/>
  <c r="G293" s="1"/>
  <c r="C293"/>
  <c r="T292"/>
  <c r="S292"/>
  <c r="R292"/>
  <c r="Q292"/>
  <c r="N292"/>
  <c r="M292"/>
  <c r="L292"/>
  <c r="G292" s="1"/>
  <c r="C292"/>
  <c r="T291"/>
  <c r="S291"/>
  <c r="R291"/>
  <c r="Q291"/>
  <c r="N291"/>
  <c r="M291"/>
  <c r="L291"/>
  <c r="G291" s="1"/>
  <c r="C291"/>
  <c r="T290"/>
  <c r="S290"/>
  <c r="R290"/>
  <c r="Q290"/>
  <c r="N290"/>
  <c r="M290"/>
  <c r="L290"/>
  <c r="G290" s="1"/>
  <c r="C290"/>
  <c r="T289"/>
  <c r="S289"/>
  <c r="R289"/>
  <c r="Q289"/>
  <c r="N289"/>
  <c r="M289"/>
  <c r="L289"/>
  <c r="G289" s="1"/>
  <c r="C289"/>
  <c r="T288"/>
  <c r="S288"/>
  <c r="R288"/>
  <c r="Q288"/>
  <c r="N288"/>
  <c r="M288"/>
  <c r="L288"/>
  <c r="G288" s="1"/>
  <c r="C288"/>
  <c r="T287"/>
  <c r="S287"/>
  <c r="R287"/>
  <c r="Q287"/>
  <c r="N287"/>
  <c r="M287"/>
  <c r="L287"/>
  <c r="G287" s="1"/>
  <c r="C287"/>
  <c r="T286"/>
  <c r="S286"/>
  <c r="R286"/>
  <c r="Q286"/>
  <c r="N286"/>
  <c r="M286"/>
  <c r="L286"/>
  <c r="G286" s="1"/>
  <c r="C286"/>
  <c r="T285"/>
  <c r="S285"/>
  <c r="R285"/>
  <c r="Q285"/>
  <c r="N285"/>
  <c r="M285"/>
  <c r="L285"/>
  <c r="G285" s="1"/>
  <c r="C285"/>
  <c r="T284"/>
  <c r="S284"/>
  <c r="R284"/>
  <c r="Q284"/>
  <c r="N284"/>
  <c r="M284"/>
  <c r="L284"/>
  <c r="G284" s="1"/>
  <c r="C284"/>
  <c r="T283"/>
  <c r="S283"/>
  <c r="R283"/>
  <c r="Q283"/>
  <c r="N283"/>
  <c r="M283"/>
  <c r="L283"/>
  <c r="G283" s="1"/>
  <c r="C283"/>
  <c r="T282"/>
  <c r="S282"/>
  <c r="R282"/>
  <c r="Q282"/>
  <c r="N282"/>
  <c r="M282"/>
  <c r="L282"/>
  <c r="G282" s="1"/>
  <c r="C282"/>
  <c r="T281"/>
  <c r="S281"/>
  <c r="R281"/>
  <c r="Q281"/>
  <c r="N281"/>
  <c r="M281"/>
  <c r="L281"/>
  <c r="G281" s="1"/>
  <c r="C281"/>
  <c r="T280"/>
  <c r="S280"/>
  <c r="R280"/>
  <c r="Q280"/>
  <c r="N280"/>
  <c r="M280"/>
  <c r="L280"/>
  <c r="G280" s="1"/>
  <c r="C280"/>
  <c r="T279"/>
  <c r="S279"/>
  <c r="R279"/>
  <c r="Q279"/>
  <c r="N279"/>
  <c r="M279"/>
  <c r="L279"/>
  <c r="G279" s="1"/>
  <c r="C279"/>
  <c r="T278"/>
  <c r="S278"/>
  <c r="R278"/>
  <c r="Q278"/>
  <c r="N278"/>
  <c r="M278"/>
  <c r="L278"/>
  <c r="G278" s="1"/>
  <c r="C278"/>
  <c r="T277"/>
  <c r="S277"/>
  <c r="R277"/>
  <c r="Q277"/>
  <c r="N277"/>
  <c r="M277"/>
  <c r="L277"/>
  <c r="G277" s="1"/>
  <c r="C277"/>
  <c r="T276"/>
  <c r="S276"/>
  <c r="R276"/>
  <c r="Q276"/>
  <c r="N276"/>
  <c r="M276"/>
  <c r="L276"/>
  <c r="G276" s="1"/>
  <c r="C276"/>
  <c r="T275"/>
  <c r="S275"/>
  <c r="R275"/>
  <c r="Q275"/>
  <c r="N275"/>
  <c r="M275"/>
  <c r="L275"/>
  <c r="G275" s="1"/>
  <c r="C275"/>
  <c r="T274"/>
  <c r="S274"/>
  <c r="R274"/>
  <c r="Q274"/>
  <c r="N274"/>
  <c r="M274"/>
  <c r="L274"/>
  <c r="G274" s="1"/>
  <c r="C274"/>
  <c r="T273"/>
  <c r="S273"/>
  <c r="R273"/>
  <c r="Q273"/>
  <c r="N273"/>
  <c r="M273"/>
  <c r="L273"/>
  <c r="G273" s="1"/>
  <c r="C273"/>
  <c r="T272"/>
  <c r="S272"/>
  <c r="R272"/>
  <c r="Q272"/>
  <c r="N272"/>
  <c r="M272"/>
  <c r="L272"/>
  <c r="G272" s="1"/>
  <c r="C272"/>
  <c r="T271"/>
  <c r="S271"/>
  <c r="R271"/>
  <c r="Q271"/>
  <c r="N271"/>
  <c r="M271"/>
  <c r="L271"/>
  <c r="G271" s="1"/>
  <c r="C271"/>
  <c r="T270"/>
  <c r="S270"/>
  <c r="R270"/>
  <c r="Q270"/>
  <c r="N270"/>
  <c r="M270"/>
  <c r="L270"/>
  <c r="G270" s="1"/>
  <c r="C270"/>
  <c r="T269"/>
  <c r="S269"/>
  <c r="R269"/>
  <c r="Q269"/>
  <c r="N269"/>
  <c r="M269"/>
  <c r="L269"/>
  <c r="G269" s="1"/>
  <c r="C269"/>
  <c r="T268"/>
  <c r="S268"/>
  <c r="R268"/>
  <c r="Q268"/>
  <c r="N268"/>
  <c r="M268"/>
  <c r="L268"/>
  <c r="G268" s="1"/>
  <c r="C268"/>
  <c r="T267"/>
  <c r="S267"/>
  <c r="R267"/>
  <c r="Q267"/>
  <c r="N267"/>
  <c r="M267"/>
  <c r="L267"/>
  <c r="G267" s="1"/>
  <c r="C267"/>
  <c r="T266"/>
  <c r="S266"/>
  <c r="R266"/>
  <c r="Q266"/>
  <c r="N266"/>
  <c r="M266"/>
  <c r="L266"/>
  <c r="G266" s="1"/>
  <c r="C266"/>
  <c r="T265"/>
  <c r="S265"/>
  <c r="R265"/>
  <c r="Q265"/>
  <c r="N265"/>
  <c r="M265"/>
  <c r="L265"/>
  <c r="G265" s="1"/>
  <c r="C265"/>
  <c r="T264"/>
  <c r="S264"/>
  <c r="R264"/>
  <c r="Q264"/>
  <c r="N264"/>
  <c r="M264"/>
  <c r="L264"/>
  <c r="G264" s="1"/>
  <c r="C264"/>
  <c r="T263"/>
  <c r="S263"/>
  <c r="R263"/>
  <c r="Q263"/>
  <c r="N263"/>
  <c r="M263"/>
  <c r="L263"/>
  <c r="G263" s="1"/>
  <c r="C263"/>
  <c r="T262"/>
  <c r="S262"/>
  <c r="R262"/>
  <c r="Q262"/>
  <c r="N262"/>
  <c r="M262"/>
  <c r="L262"/>
  <c r="G262" s="1"/>
  <c r="C262"/>
  <c r="T261"/>
  <c r="S261"/>
  <c r="R261"/>
  <c r="Q261"/>
  <c r="N261"/>
  <c r="M261"/>
  <c r="L261"/>
  <c r="G261" s="1"/>
  <c r="C261"/>
  <c r="T260"/>
  <c r="S260"/>
  <c r="R260"/>
  <c r="Q260"/>
  <c r="N260"/>
  <c r="M260"/>
  <c r="L260"/>
  <c r="G260" s="1"/>
  <c r="C260"/>
  <c r="T259"/>
  <c r="S259"/>
  <c r="R259"/>
  <c r="Q259"/>
  <c r="N259"/>
  <c r="M259"/>
  <c r="L259"/>
  <c r="G259" s="1"/>
  <c r="C259"/>
  <c r="T258"/>
  <c r="S258"/>
  <c r="R258"/>
  <c r="Q258"/>
  <c r="N258"/>
  <c r="M258"/>
  <c r="L258"/>
  <c r="G258" s="1"/>
  <c r="C258"/>
  <c r="T257"/>
  <c r="S257"/>
  <c r="R257"/>
  <c r="Q257"/>
  <c r="N257"/>
  <c r="M257"/>
  <c r="L257"/>
  <c r="G257" s="1"/>
  <c r="C257"/>
  <c r="T256"/>
  <c r="S256"/>
  <c r="R256"/>
  <c r="Q256"/>
  <c r="N256"/>
  <c r="M256"/>
  <c r="L256"/>
  <c r="G256" s="1"/>
  <c r="C256"/>
  <c r="T255"/>
  <c r="S255"/>
  <c r="R255"/>
  <c r="Q255"/>
  <c r="N255"/>
  <c r="M255"/>
  <c r="L255"/>
  <c r="G255" s="1"/>
  <c r="C255"/>
  <c r="T254"/>
  <c r="S254"/>
  <c r="R254"/>
  <c r="Q254"/>
  <c r="N254"/>
  <c r="M254"/>
  <c r="L254"/>
  <c r="G254" s="1"/>
  <c r="C254"/>
  <c r="T253"/>
  <c r="S253"/>
  <c r="R253"/>
  <c r="Q253"/>
  <c r="N253"/>
  <c r="M253"/>
  <c r="L253"/>
  <c r="G253" s="1"/>
  <c r="C253"/>
  <c r="T252"/>
  <c r="S252"/>
  <c r="R252"/>
  <c r="Q252"/>
  <c r="N252"/>
  <c r="M252"/>
  <c r="L252"/>
  <c r="G252" s="1"/>
  <c r="C252"/>
  <c r="T251"/>
  <c r="S251"/>
  <c r="R251"/>
  <c r="Q251"/>
  <c r="N251"/>
  <c r="M251"/>
  <c r="L251"/>
  <c r="G251" s="1"/>
  <c r="C251"/>
  <c r="T250"/>
  <c r="S250"/>
  <c r="R250"/>
  <c r="Q250"/>
  <c r="N250"/>
  <c r="M250"/>
  <c r="L250"/>
  <c r="G250" s="1"/>
  <c r="C250"/>
  <c r="T249"/>
  <c r="S249"/>
  <c r="R249"/>
  <c r="Q249"/>
  <c r="N249"/>
  <c r="M249"/>
  <c r="L249"/>
  <c r="G249" s="1"/>
  <c r="C249"/>
  <c r="T248"/>
  <c r="S248"/>
  <c r="R248"/>
  <c r="Q248"/>
  <c r="N248"/>
  <c r="M248"/>
  <c r="L248"/>
  <c r="G248" s="1"/>
  <c r="C248"/>
  <c r="T247"/>
  <c r="S247"/>
  <c r="R247"/>
  <c r="Q247"/>
  <c r="N247"/>
  <c r="M247"/>
  <c r="L247"/>
  <c r="G247" s="1"/>
  <c r="C247"/>
  <c r="T246"/>
  <c r="S246"/>
  <c r="R246"/>
  <c r="Q246"/>
  <c r="N246"/>
  <c r="M246"/>
  <c r="L246"/>
  <c r="G246" s="1"/>
  <c r="C246"/>
  <c r="T245"/>
  <c r="S245"/>
  <c r="R245"/>
  <c r="Q245"/>
  <c r="N245"/>
  <c r="M245"/>
  <c r="L245"/>
  <c r="G245" s="1"/>
  <c r="C245"/>
  <c r="T244"/>
  <c r="S244"/>
  <c r="R244"/>
  <c r="Q244"/>
  <c r="N244"/>
  <c r="M244"/>
  <c r="L244"/>
  <c r="G244" s="1"/>
  <c r="C244"/>
  <c r="T243"/>
  <c r="S243"/>
  <c r="R243"/>
  <c r="Q243"/>
  <c r="N243"/>
  <c r="M243"/>
  <c r="L243"/>
  <c r="G243" s="1"/>
  <c r="C243"/>
  <c r="T242"/>
  <c r="S242"/>
  <c r="R242"/>
  <c r="Q242"/>
  <c r="N242"/>
  <c r="M242"/>
  <c r="L242"/>
  <c r="G242" s="1"/>
  <c r="C242"/>
  <c r="T241"/>
  <c r="S241"/>
  <c r="R241"/>
  <c r="Q241"/>
  <c r="N241"/>
  <c r="M241"/>
  <c r="L241"/>
  <c r="G241" s="1"/>
  <c r="C241"/>
  <c r="T240"/>
  <c r="S240"/>
  <c r="R240"/>
  <c r="Q240"/>
  <c r="N240"/>
  <c r="M240"/>
  <c r="L240"/>
  <c r="G240" s="1"/>
  <c r="C240"/>
  <c r="T239"/>
  <c r="S239"/>
  <c r="R239"/>
  <c r="Q239"/>
  <c r="N239"/>
  <c r="M239"/>
  <c r="L239"/>
  <c r="G239" s="1"/>
  <c r="C239"/>
  <c r="T238"/>
  <c r="S238"/>
  <c r="R238"/>
  <c r="Q238"/>
  <c r="N238"/>
  <c r="M238"/>
  <c r="L238"/>
  <c r="G238" s="1"/>
  <c r="C238"/>
  <c r="T237"/>
  <c r="S237"/>
  <c r="R237"/>
  <c r="Q237"/>
  <c r="N237"/>
  <c r="M237"/>
  <c r="L237"/>
  <c r="G237" s="1"/>
  <c r="C237"/>
  <c r="T236"/>
  <c r="S236"/>
  <c r="R236"/>
  <c r="Q236"/>
  <c r="N236"/>
  <c r="M236"/>
  <c r="L236"/>
  <c r="G236" s="1"/>
  <c r="C236"/>
  <c r="T235"/>
  <c r="S235"/>
  <c r="R235"/>
  <c r="Q235"/>
  <c r="N235"/>
  <c r="M235"/>
  <c r="L235"/>
  <c r="G235" s="1"/>
  <c r="C235"/>
  <c r="T234"/>
  <c r="S234"/>
  <c r="R234"/>
  <c r="Q234"/>
  <c r="N234"/>
  <c r="M234"/>
  <c r="L234"/>
  <c r="G234" s="1"/>
  <c r="C234"/>
  <c r="T233"/>
  <c r="S233"/>
  <c r="R233"/>
  <c r="Q233"/>
  <c r="N233"/>
  <c r="M233"/>
  <c r="L233"/>
  <c r="G233" s="1"/>
  <c r="C233"/>
  <c r="T232"/>
  <c r="S232"/>
  <c r="R232"/>
  <c r="Q232"/>
  <c r="N232"/>
  <c r="M232"/>
  <c r="L232"/>
  <c r="G232" s="1"/>
  <c r="C232"/>
  <c r="T231"/>
  <c r="S231"/>
  <c r="R231"/>
  <c r="Q231"/>
  <c r="N231"/>
  <c r="M231"/>
  <c r="L231"/>
  <c r="G231" s="1"/>
  <c r="C231"/>
  <c r="T230"/>
  <c r="S230"/>
  <c r="R230"/>
  <c r="Q230"/>
  <c r="N230"/>
  <c r="M230"/>
  <c r="L230"/>
  <c r="G230" s="1"/>
  <c r="C230"/>
  <c r="T229"/>
  <c r="S229"/>
  <c r="R229"/>
  <c r="Q229"/>
  <c r="N229"/>
  <c r="M229"/>
  <c r="L229"/>
  <c r="G229" s="1"/>
  <c r="C229"/>
  <c r="T228"/>
  <c r="S228"/>
  <c r="R228"/>
  <c r="Q228"/>
  <c r="N228"/>
  <c r="M228"/>
  <c r="L228"/>
  <c r="G228" s="1"/>
  <c r="C228"/>
  <c r="T227"/>
  <c r="S227"/>
  <c r="R227"/>
  <c r="Q227"/>
  <c r="N227"/>
  <c r="M227"/>
  <c r="L227"/>
  <c r="G227" s="1"/>
  <c r="C227"/>
  <c r="T226"/>
  <c r="S226"/>
  <c r="R226"/>
  <c r="Q226"/>
  <c r="N226"/>
  <c r="M226"/>
  <c r="L226"/>
  <c r="G226" s="1"/>
  <c r="C226"/>
  <c r="T225"/>
  <c r="S225"/>
  <c r="R225"/>
  <c r="Q225"/>
  <c r="N225"/>
  <c r="M225"/>
  <c r="L225"/>
  <c r="G225" s="1"/>
  <c r="C225"/>
  <c r="T224"/>
  <c r="S224"/>
  <c r="R224"/>
  <c r="Q224"/>
  <c r="N224"/>
  <c r="M224"/>
  <c r="L224"/>
  <c r="G224" s="1"/>
  <c r="C224"/>
  <c r="T223"/>
  <c r="S223"/>
  <c r="R223"/>
  <c r="Q223"/>
  <c r="N223"/>
  <c r="M223"/>
  <c r="L223"/>
  <c r="G223" s="1"/>
  <c r="C223"/>
  <c r="T222"/>
  <c r="S222"/>
  <c r="R222"/>
  <c r="Q222"/>
  <c r="N222"/>
  <c r="M222"/>
  <c r="L222"/>
  <c r="G222" s="1"/>
  <c r="C222"/>
  <c r="T221"/>
  <c r="S221"/>
  <c r="R221"/>
  <c r="Q221"/>
  <c r="N221"/>
  <c r="M221"/>
  <c r="L221"/>
  <c r="G221" s="1"/>
  <c r="C221"/>
  <c r="T220"/>
  <c r="S220"/>
  <c r="R220"/>
  <c r="Q220"/>
  <c r="N220"/>
  <c r="M220"/>
  <c r="L220"/>
  <c r="G220" s="1"/>
  <c r="C220"/>
  <c r="T219"/>
  <c r="S219"/>
  <c r="R219"/>
  <c r="Q219"/>
  <c r="N219"/>
  <c r="M219"/>
  <c r="L219"/>
  <c r="G219" s="1"/>
  <c r="C219"/>
  <c r="T218"/>
  <c r="S218"/>
  <c r="R218"/>
  <c r="Q218"/>
  <c r="N218"/>
  <c r="M218"/>
  <c r="L218"/>
  <c r="G218" s="1"/>
  <c r="C218"/>
  <c r="T217"/>
  <c r="S217"/>
  <c r="R217"/>
  <c r="Q217"/>
  <c r="N217"/>
  <c r="M217"/>
  <c r="L217"/>
  <c r="G217" s="1"/>
  <c r="C217"/>
  <c r="T216"/>
  <c r="S216"/>
  <c r="R216"/>
  <c r="Q216"/>
  <c r="N216"/>
  <c r="M216"/>
  <c r="L216"/>
  <c r="G216" s="1"/>
  <c r="C216"/>
  <c r="T215"/>
  <c r="S215"/>
  <c r="R215"/>
  <c r="Q215"/>
  <c r="N215"/>
  <c r="M215"/>
  <c r="L215"/>
  <c r="G215" s="1"/>
  <c r="C215"/>
  <c r="T214"/>
  <c r="S214"/>
  <c r="R214"/>
  <c r="Q214"/>
  <c r="N214"/>
  <c r="M214"/>
  <c r="L214"/>
  <c r="G214" s="1"/>
  <c r="C214"/>
  <c r="T213"/>
  <c r="S213"/>
  <c r="R213"/>
  <c r="Q213"/>
  <c r="N213"/>
  <c r="M213"/>
  <c r="L213"/>
  <c r="G213" s="1"/>
  <c r="C213"/>
  <c r="T212"/>
  <c r="S212"/>
  <c r="R212"/>
  <c r="Q212"/>
  <c r="N212"/>
  <c r="M212"/>
  <c r="L212"/>
  <c r="G212" s="1"/>
  <c r="C212"/>
  <c r="T211"/>
  <c r="S211"/>
  <c r="R211"/>
  <c r="Q211"/>
  <c r="N211"/>
  <c r="M211"/>
  <c r="L211"/>
  <c r="G211" s="1"/>
  <c r="C211"/>
  <c r="T210"/>
  <c r="S210"/>
  <c r="R210"/>
  <c r="Q210"/>
  <c r="N210"/>
  <c r="M210"/>
  <c r="L210"/>
  <c r="G210" s="1"/>
  <c r="C210"/>
  <c r="T209"/>
  <c r="S209"/>
  <c r="R209"/>
  <c r="Q209"/>
  <c r="N209"/>
  <c r="M209"/>
  <c r="L209"/>
  <c r="G209" s="1"/>
  <c r="C209"/>
  <c r="T208"/>
  <c r="S208"/>
  <c r="R208"/>
  <c r="Q208"/>
  <c r="N208"/>
  <c r="M208"/>
  <c r="L208"/>
  <c r="G208" s="1"/>
  <c r="C208"/>
  <c r="T207"/>
  <c r="S207"/>
  <c r="R207"/>
  <c r="Q207"/>
  <c r="N207"/>
  <c r="M207"/>
  <c r="L207"/>
  <c r="G207" s="1"/>
  <c r="C207"/>
  <c r="T206"/>
  <c r="S206"/>
  <c r="R206"/>
  <c r="Q206"/>
  <c r="N206"/>
  <c r="M206"/>
  <c r="L206"/>
  <c r="G206" s="1"/>
  <c r="C206"/>
  <c r="T205"/>
  <c r="S205"/>
  <c r="R205"/>
  <c r="Q205"/>
  <c r="N205"/>
  <c r="M205"/>
  <c r="L205"/>
  <c r="G205" s="1"/>
  <c r="C205"/>
  <c r="T204"/>
  <c r="S204"/>
  <c r="R204"/>
  <c r="Q204"/>
  <c r="N204"/>
  <c r="M204"/>
  <c r="L204"/>
  <c r="G204" s="1"/>
  <c r="C204"/>
  <c r="T203"/>
  <c r="S203"/>
  <c r="R203"/>
  <c r="Q203"/>
  <c r="N203"/>
  <c r="M203"/>
  <c r="L203"/>
  <c r="G203" s="1"/>
  <c r="C203"/>
  <c r="T202"/>
  <c r="S202"/>
  <c r="R202"/>
  <c r="Q202"/>
  <c r="N202"/>
  <c r="M202"/>
  <c r="L202"/>
  <c r="G202" s="1"/>
  <c r="C202"/>
  <c r="T201"/>
  <c r="S201"/>
  <c r="R201"/>
  <c r="Q201"/>
  <c r="N201"/>
  <c r="M201"/>
  <c r="L201"/>
  <c r="G201" s="1"/>
  <c r="C201"/>
  <c r="T200"/>
  <c r="S200"/>
  <c r="R200"/>
  <c r="Q200"/>
  <c r="N200"/>
  <c r="M200"/>
  <c r="L200"/>
  <c r="G200" s="1"/>
  <c r="C200"/>
  <c r="T199"/>
  <c r="S199"/>
  <c r="R199"/>
  <c r="Q199"/>
  <c r="N199"/>
  <c r="M199"/>
  <c r="L199"/>
  <c r="G199" s="1"/>
  <c r="C199"/>
  <c r="T198"/>
  <c r="S198"/>
  <c r="R198"/>
  <c r="Q198"/>
  <c r="N198"/>
  <c r="M198"/>
  <c r="L198"/>
  <c r="G198" s="1"/>
  <c r="C198"/>
  <c r="T197"/>
  <c r="S197"/>
  <c r="R197"/>
  <c r="Q197"/>
  <c r="N197"/>
  <c r="M197"/>
  <c r="L197"/>
  <c r="G197" s="1"/>
  <c r="C197"/>
  <c r="T196"/>
  <c r="S196"/>
  <c r="R196"/>
  <c r="Q196"/>
  <c r="N196"/>
  <c r="M196"/>
  <c r="L196"/>
  <c r="G196" s="1"/>
  <c r="C196"/>
  <c r="T195"/>
  <c r="S195"/>
  <c r="R195"/>
  <c r="Q195"/>
  <c r="N195"/>
  <c r="M195"/>
  <c r="L195"/>
  <c r="G195" s="1"/>
  <c r="C195"/>
  <c r="T194"/>
  <c r="S194"/>
  <c r="R194"/>
  <c r="Q194"/>
  <c r="N194"/>
  <c r="M194"/>
  <c r="L194"/>
  <c r="G194" s="1"/>
  <c r="C194"/>
  <c r="T193"/>
  <c r="S193"/>
  <c r="R193"/>
  <c r="Q193"/>
  <c r="N193"/>
  <c r="M193"/>
  <c r="L193"/>
  <c r="G193" s="1"/>
  <c r="C193"/>
  <c r="T192"/>
  <c r="S192"/>
  <c r="R192"/>
  <c r="Q192"/>
  <c r="N192"/>
  <c r="M192"/>
  <c r="L192"/>
  <c r="G192" s="1"/>
  <c r="C192"/>
  <c r="T191"/>
  <c r="S191"/>
  <c r="R191"/>
  <c r="Q191"/>
  <c r="N191"/>
  <c r="M191"/>
  <c r="L191"/>
  <c r="G191" s="1"/>
  <c r="C191"/>
  <c r="T190"/>
  <c r="S190"/>
  <c r="R190"/>
  <c r="Q190"/>
  <c r="N190"/>
  <c r="M190"/>
  <c r="L190"/>
  <c r="G190" s="1"/>
  <c r="C190"/>
  <c r="T189"/>
  <c r="S189"/>
  <c r="R189"/>
  <c r="Q189"/>
  <c r="N189"/>
  <c r="M189"/>
  <c r="L189"/>
  <c r="G189" s="1"/>
  <c r="C189"/>
  <c r="T188"/>
  <c r="S188"/>
  <c r="R188"/>
  <c r="Q188"/>
  <c r="N188"/>
  <c r="M188"/>
  <c r="L188"/>
  <c r="G188" s="1"/>
  <c r="C188"/>
  <c r="T187"/>
  <c r="S187"/>
  <c r="R187"/>
  <c r="Q187"/>
  <c r="N187"/>
  <c r="M187"/>
  <c r="L187"/>
  <c r="G187" s="1"/>
  <c r="C187"/>
  <c r="T186"/>
  <c r="S186"/>
  <c r="R186"/>
  <c r="Q186"/>
  <c r="N186"/>
  <c r="M186"/>
  <c r="L186"/>
  <c r="G186" s="1"/>
  <c r="C186"/>
  <c r="T185"/>
  <c r="S185"/>
  <c r="R185"/>
  <c r="Q185"/>
  <c r="N185"/>
  <c r="M185"/>
  <c r="L185"/>
  <c r="G185" s="1"/>
  <c r="C185"/>
  <c r="T184"/>
  <c r="S184"/>
  <c r="R184"/>
  <c r="Q184"/>
  <c r="N184"/>
  <c r="M184"/>
  <c r="L184"/>
  <c r="G184" s="1"/>
  <c r="C184"/>
  <c r="T183"/>
  <c r="S183"/>
  <c r="R183"/>
  <c r="Q183"/>
  <c r="N183"/>
  <c r="M183"/>
  <c r="L183"/>
  <c r="G183" s="1"/>
  <c r="C183"/>
  <c r="T182"/>
  <c r="S182"/>
  <c r="R182"/>
  <c r="Q182"/>
  <c r="N182"/>
  <c r="M182"/>
  <c r="L182"/>
  <c r="G182" s="1"/>
  <c r="C182"/>
  <c r="T181"/>
  <c r="S181"/>
  <c r="R181"/>
  <c r="Q181"/>
  <c r="N181"/>
  <c r="M181"/>
  <c r="L181"/>
  <c r="G181" s="1"/>
  <c r="C181"/>
  <c r="T180"/>
  <c r="S180"/>
  <c r="R180"/>
  <c r="Q180"/>
  <c r="N180"/>
  <c r="M180"/>
  <c r="L180"/>
  <c r="G180" s="1"/>
  <c r="C180"/>
  <c r="T179"/>
  <c r="S179"/>
  <c r="R179"/>
  <c r="Q179"/>
  <c r="N179"/>
  <c r="M179"/>
  <c r="L179"/>
  <c r="G179" s="1"/>
  <c r="C179"/>
  <c r="T178"/>
  <c r="S178"/>
  <c r="R178"/>
  <c r="Q178"/>
  <c r="N178"/>
  <c r="M178"/>
  <c r="L178"/>
  <c r="G178" s="1"/>
  <c r="C178"/>
  <c r="T177"/>
  <c r="S177"/>
  <c r="R177"/>
  <c r="Q177"/>
  <c r="N177"/>
  <c r="M177"/>
  <c r="L177"/>
  <c r="G177" s="1"/>
  <c r="C177"/>
  <c r="T176"/>
  <c r="S176"/>
  <c r="R176"/>
  <c r="Q176"/>
  <c r="N176"/>
  <c r="M176"/>
  <c r="L176"/>
  <c r="G176" s="1"/>
  <c r="C176"/>
  <c r="T175"/>
  <c r="S175"/>
  <c r="R175"/>
  <c r="Q175"/>
  <c r="N175"/>
  <c r="M175"/>
  <c r="L175"/>
  <c r="G175" s="1"/>
  <c r="C175"/>
  <c r="T174"/>
  <c r="S174"/>
  <c r="R174"/>
  <c r="Q174"/>
  <c r="N174"/>
  <c r="M174"/>
  <c r="L174"/>
  <c r="G174" s="1"/>
  <c r="C174"/>
  <c r="T173"/>
  <c r="S173"/>
  <c r="R173"/>
  <c r="Q173"/>
  <c r="N173"/>
  <c r="M173"/>
  <c r="L173"/>
  <c r="G173" s="1"/>
  <c r="C173"/>
  <c r="T172"/>
  <c r="S172"/>
  <c r="R172"/>
  <c r="Q172"/>
  <c r="N172"/>
  <c r="M172"/>
  <c r="L172"/>
  <c r="G172" s="1"/>
  <c r="C172"/>
  <c r="T171"/>
  <c r="S171"/>
  <c r="R171"/>
  <c r="Q171"/>
  <c r="N171"/>
  <c r="M171"/>
  <c r="L171"/>
  <c r="G171" s="1"/>
  <c r="C171"/>
  <c r="T170"/>
  <c r="S170"/>
  <c r="R170"/>
  <c r="Q170"/>
  <c r="N170"/>
  <c r="M170"/>
  <c r="L170"/>
  <c r="G170" s="1"/>
  <c r="C170"/>
  <c r="T169"/>
  <c r="S169"/>
  <c r="R169"/>
  <c r="Q169"/>
  <c r="N169"/>
  <c r="M169"/>
  <c r="L169"/>
  <c r="G169" s="1"/>
  <c r="C169"/>
  <c r="T168"/>
  <c r="S168"/>
  <c r="R168"/>
  <c r="Q168"/>
  <c r="N168"/>
  <c r="M168"/>
  <c r="L168"/>
  <c r="G168" s="1"/>
  <c r="C168"/>
  <c r="T167"/>
  <c r="S167"/>
  <c r="R167"/>
  <c r="Q167"/>
  <c r="N167"/>
  <c r="M167"/>
  <c r="L167"/>
  <c r="G167" s="1"/>
  <c r="C167"/>
  <c r="T166"/>
  <c r="S166"/>
  <c r="R166"/>
  <c r="Q166"/>
  <c r="N166"/>
  <c r="M166"/>
  <c r="L166"/>
  <c r="G166" s="1"/>
  <c r="C166"/>
  <c r="T165"/>
  <c r="S165"/>
  <c r="R165"/>
  <c r="Q165"/>
  <c r="N165"/>
  <c r="M165"/>
  <c r="L165"/>
  <c r="G165" s="1"/>
  <c r="C165"/>
  <c r="T164"/>
  <c r="S164"/>
  <c r="R164"/>
  <c r="Q164"/>
  <c r="N164"/>
  <c r="M164"/>
  <c r="L164"/>
  <c r="G164" s="1"/>
  <c r="C164"/>
  <c r="T163"/>
  <c r="S163"/>
  <c r="R163"/>
  <c r="Q163"/>
  <c r="N163"/>
  <c r="M163"/>
  <c r="L163"/>
  <c r="G163" s="1"/>
  <c r="C163"/>
  <c r="T162"/>
  <c r="S162"/>
  <c r="R162"/>
  <c r="Q162"/>
  <c r="N162"/>
  <c r="M162"/>
  <c r="L162"/>
  <c r="G162" s="1"/>
  <c r="C162"/>
  <c r="T161"/>
  <c r="S161"/>
  <c r="R161"/>
  <c r="Q161"/>
  <c r="N161"/>
  <c r="M161"/>
  <c r="L161"/>
  <c r="G161" s="1"/>
  <c r="C161"/>
  <c r="T160"/>
  <c r="S160"/>
  <c r="R160"/>
  <c r="Q160"/>
  <c r="N160"/>
  <c r="M160"/>
  <c r="L160"/>
  <c r="G160" s="1"/>
  <c r="C160"/>
  <c r="T159"/>
  <c r="S159"/>
  <c r="R159"/>
  <c r="Q159"/>
  <c r="N159"/>
  <c r="M159"/>
  <c r="L159"/>
  <c r="G159" s="1"/>
  <c r="C159"/>
  <c r="T158"/>
  <c r="S158"/>
  <c r="R158"/>
  <c r="Q158"/>
  <c r="N158"/>
  <c r="M158"/>
  <c r="L158"/>
  <c r="G158" s="1"/>
  <c r="C158"/>
  <c r="T157"/>
  <c r="S157"/>
  <c r="R157"/>
  <c r="Q157"/>
  <c r="N157"/>
  <c r="M157"/>
  <c r="L157"/>
  <c r="G157" s="1"/>
  <c r="C157"/>
  <c r="T156"/>
  <c r="S156"/>
  <c r="R156"/>
  <c r="Q156"/>
  <c r="N156"/>
  <c r="M156"/>
  <c r="L156"/>
  <c r="G156" s="1"/>
  <c r="C156"/>
  <c r="T155"/>
  <c r="S155"/>
  <c r="R155"/>
  <c r="Q155"/>
  <c r="N155"/>
  <c r="M155"/>
  <c r="L155"/>
  <c r="G155" s="1"/>
  <c r="C155"/>
  <c r="T154"/>
  <c r="S154"/>
  <c r="R154"/>
  <c r="Q154"/>
  <c r="N154"/>
  <c r="M154"/>
  <c r="L154"/>
  <c r="G154" s="1"/>
  <c r="C154"/>
  <c r="T153"/>
  <c r="S153"/>
  <c r="R153"/>
  <c r="Q153"/>
  <c r="N153"/>
  <c r="M153"/>
  <c r="L153"/>
  <c r="G153" s="1"/>
  <c r="C153"/>
  <c r="T152"/>
  <c r="S152"/>
  <c r="R152"/>
  <c r="Q152"/>
  <c r="N152"/>
  <c r="M152"/>
  <c r="L152"/>
  <c r="G152" s="1"/>
  <c r="C152"/>
  <c r="T151"/>
  <c r="S151"/>
  <c r="R151"/>
  <c r="Q151"/>
  <c r="N151"/>
  <c r="M151"/>
  <c r="L151"/>
  <c r="G151" s="1"/>
  <c r="C151"/>
  <c r="T150"/>
  <c r="S150"/>
  <c r="R150"/>
  <c r="Q150"/>
  <c r="N150"/>
  <c r="M150"/>
  <c r="L150"/>
  <c r="G150" s="1"/>
  <c r="C150"/>
  <c r="T149"/>
  <c r="S149"/>
  <c r="R149"/>
  <c r="Q149"/>
  <c r="N149"/>
  <c r="M149"/>
  <c r="L149"/>
  <c r="G149" s="1"/>
  <c r="C149"/>
  <c r="T148"/>
  <c r="S148"/>
  <c r="R148"/>
  <c r="Q148"/>
  <c r="N148"/>
  <c r="M148"/>
  <c r="L148"/>
  <c r="G148" s="1"/>
  <c r="C148"/>
  <c r="T147"/>
  <c r="S147"/>
  <c r="R147"/>
  <c r="Q147"/>
  <c r="N147"/>
  <c r="M147"/>
  <c r="L147"/>
  <c r="G147" s="1"/>
  <c r="C147"/>
  <c r="T146"/>
  <c r="S146"/>
  <c r="R146"/>
  <c r="Q146"/>
  <c r="N146"/>
  <c r="M146"/>
  <c r="L146"/>
  <c r="G146" s="1"/>
  <c r="C146"/>
  <c r="T145"/>
  <c r="S145"/>
  <c r="R145"/>
  <c r="Q145"/>
  <c r="N145"/>
  <c r="M145"/>
  <c r="L145"/>
  <c r="G145" s="1"/>
  <c r="C145"/>
  <c r="T144"/>
  <c r="S144"/>
  <c r="R144"/>
  <c r="Q144"/>
  <c r="N144"/>
  <c r="M144"/>
  <c r="L144"/>
  <c r="G144" s="1"/>
  <c r="C144"/>
  <c r="T143"/>
  <c r="S143"/>
  <c r="R143"/>
  <c r="Q143"/>
  <c r="N143"/>
  <c r="M143"/>
  <c r="L143"/>
  <c r="G143" s="1"/>
  <c r="C143"/>
  <c r="T142"/>
  <c r="S142"/>
  <c r="R142"/>
  <c r="Q142"/>
  <c r="N142"/>
  <c r="M142"/>
  <c r="L142"/>
  <c r="G142" s="1"/>
  <c r="C142"/>
  <c r="T141"/>
  <c r="S141"/>
  <c r="R141"/>
  <c r="Q141"/>
  <c r="N141"/>
  <c r="M141"/>
  <c r="L141"/>
  <c r="G141" s="1"/>
  <c r="C141"/>
  <c r="T140"/>
  <c r="S140"/>
  <c r="R140"/>
  <c r="Q140"/>
  <c r="N140"/>
  <c r="M140"/>
  <c r="L140"/>
  <c r="G140" s="1"/>
  <c r="C140"/>
  <c r="T139"/>
  <c r="S139"/>
  <c r="R139"/>
  <c r="Q139"/>
  <c r="N139"/>
  <c r="M139"/>
  <c r="L139"/>
  <c r="G139" s="1"/>
  <c r="C139"/>
  <c r="T138"/>
  <c r="S138"/>
  <c r="R138"/>
  <c r="Q138"/>
  <c r="N138"/>
  <c r="M138"/>
  <c r="L138"/>
  <c r="G138" s="1"/>
  <c r="C138"/>
  <c r="T137"/>
  <c r="S137"/>
  <c r="R137"/>
  <c r="Q137"/>
  <c r="N137"/>
  <c r="M137"/>
  <c r="L137"/>
  <c r="G137" s="1"/>
  <c r="C137"/>
  <c r="T136"/>
  <c r="S136"/>
  <c r="R136"/>
  <c r="Q136"/>
  <c r="N136"/>
  <c r="M136"/>
  <c r="L136"/>
  <c r="G136" s="1"/>
  <c r="C136"/>
  <c r="T135"/>
  <c r="S135"/>
  <c r="R135"/>
  <c r="Q135"/>
  <c r="N135"/>
  <c r="M135"/>
  <c r="L135"/>
  <c r="G135" s="1"/>
  <c r="C135"/>
  <c r="T134"/>
  <c r="S134"/>
  <c r="R134"/>
  <c r="Q134"/>
  <c r="N134"/>
  <c r="M134"/>
  <c r="L134"/>
  <c r="G134" s="1"/>
  <c r="C134"/>
  <c r="T133"/>
  <c r="S133"/>
  <c r="R133"/>
  <c r="Q133"/>
  <c r="N133"/>
  <c r="M133"/>
  <c r="L133"/>
  <c r="G133" s="1"/>
  <c r="C133"/>
  <c r="T132"/>
  <c r="S132"/>
  <c r="R132"/>
  <c r="Q132"/>
  <c r="N132"/>
  <c r="M132"/>
  <c r="L132"/>
  <c r="G132" s="1"/>
  <c r="C132"/>
  <c r="T131"/>
  <c r="S131"/>
  <c r="R131"/>
  <c r="Q131"/>
  <c r="N131"/>
  <c r="M131"/>
  <c r="L131"/>
  <c r="G131" s="1"/>
  <c r="C131"/>
  <c r="T130"/>
  <c r="S130"/>
  <c r="R130"/>
  <c r="Q130"/>
  <c r="N130"/>
  <c r="M130"/>
  <c r="L130"/>
  <c r="G130" s="1"/>
  <c r="C130"/>
  <c r="T129"/>
  <c r="S129"/>
  <c r="R129"/>
  <c r="Q129"/>
  <c r="N129"/>
  <c r="M129"/>
  <c r="L129"/>
  <c r="G129" s="1"/>
  <c r="C129"/>
  <c r="T128"/>
  <c r="S128"/>
  <c r="R128"/>
  <c r="Q128"/>
  <c r="N128"/>
  <c r="M128"/>
  <c r="L128"/>
  <c r="G128" s="1"/>
  <c r="C128"/>
  <c r="T127"/>
  <c r="S127"/>
  <c r="R127"/>
  <c r="Q127"/>
  <c r="N127"/>
  <c r="M127"/>
  <c r="L127"/>
  <c r="G127" s="1"/>
  <c r="C127"/>
  <c r="T126"/>
  <c r="S126"/>
  <c r="R126"/>
  <c r="Q126"/>
  <c r="N126"/>
  <c r="M126"/>
  <c r="L126"/>
  <c r="G126" s="1"/>
  <c r="C126"/>
  <c r="T125"/>
  <c r="S125"/>
  <c r="R125"/>
  <c r="Q125"/>
  <c r="N125"/>
  <c r="M125"/>
  <c r="L125"/>
  <c r="G125" s="1"/>
  <c r="C125"/>
  <c r="T124"/>
  <c r="S124"/>
  <c r="R124"/>
  <c r="Q124"/>
  <c r="N124"/>
  <c r="M124"/>
  <c r="L124"/>
  <c r="G124" s="1"/>
  <c r="C124"/>
  <c r="T123"/>
  <c r="S123"/>
  <c r="R123"/>
  <c r="Q123"/>
  <c r="N123"/>
  <c r="M123"/>
  <c r="L123"/>
  <c r="G123" s="1"/>
  <c r="C123"/>
  <c r="T122"/>
  <c r="S122"/>
  <c r="R122"/>
  <c r="Q122"/>
  <c r="N122"/>
  <c r="M122"/>
  <c r="L122"/>
  <c r="G122" s="1"/>
  <c r="C122"/>
  <c r="T121"/>
  <c r="S121"/>
  <c r="R121"/>
  <c r="Q121"/>
  <c r="N121"/>
  <c r="M121"/>
  <c r="L121"/>
  <c r="G121" s="1"/>
  <c r="C121"/>
  <c r="T120"/>
  <c r="S120"/>
  <c r="R120"/>
  <c r="Q120"/>
  <c r="N120"/>
  <c r="M120"/>
  <c r="L120"/>
  <c r="G120" s="1"/>
  <c r="C120"/>
  <c r="T119"/>
  <c r="S119"/>
  <c r="R119"/>
  <c r="Q119"/>
  <c r="N119"/>
  <c r="M119"/>
  <c r="L119"/>
  <c r="G119" s="1"/>
  <c r="C119"/>
  <c r="T118"/>
  <c r="S118"/>
  <c r="R118"/>
  <c r="Q118"/>
  <c r="N118"/>
  <c r="M118"/>
  <c r="L118"/>
  <c r="G118" s="1"/>
  <c r="C118"/>
  <c r="T117"/>
  <c r="S117"/>
  <c r="R117"/>
  <c r="Q117"/>
  <c r="N117"/>
  <c r="M117"/>
  <c r="L117"/>
  <c r="G117" s="1"/>
  <c r="C117"/>
  <c r="T116"/>
  <c r="S116"/>
  <c r="R116"/>
  <c r="Q116"/>
  <c r="N116"/>
  <c r="M116"/>
  <c r="L116"/>
  <c r="G116" s="1"/>
  <c r="C116"/>
  <c r="T115"/>
  <c r="S115"/>
  <c r="R115"/>
  <c r="Q115"/>
  <c r="N115"/>
  <c r="M115"/>
  <c r="L115"/>
  <c r="G115" s="1"/>
  <c r="C115"/>
  <c r="T114"/>
  <c r="S114"/>
  <c r="R114"/>
  <c r="Q114"/>
  <c r="N114"/>
  <c r="M114"/>
  <c r="L114"/>
  <c r="G114" s="1"/>
  <c r="C114"/>
  <c r="T113"/>
  <c r="S113"/>
  <c r="R113"/>
  <c r="Q113"/>
  <c r="N113"/>
  <c r="M113"/>
  <c r="L113"/>
  <c r="G113" s="1"/>
  <c r="C113"/>
  <c r="T112"/>
  <c r="S112"/>
  <c r="R112"/>
  <c r="Q112"/>
  <c r="N112"/>
  <c r="M112"/>
  <c r="L112"/>
  <c r="G112" s="1"/>
  <c r="C112"/>
  <c r="T111"/>
  <c r="S111"/>
  <c r="R111"/>
  <c r="Q111"/>
  <c r="N111"/>
  <c r="M111"/>
  <c r="L111"/>
  <c r="G111" s="1"/>
  <c r="C111"/>
  <c r="T110"/>
  <c r="S110"/>
  <c r="R110"/>
  <c r="Q110"/>
  <c r="N110"/>
  <c r="M110"/>
  <c r="L110"/>
  <c r="G110" s="1"/>
  <c r="C110"/>
  <c r="T109"/>
  <c r="S109"/>
  <c r="R109"/>
  <c r="Q109"/>
  <c r="N109"/>
  <c r="M109"/>
  <c r="L109"/>
  <c r="G109" s="1"/>
  <c r="C109"/>
  <c r="T108"/>
  <c r="S108"/>
  <c r="R108"/>
  <c r="Q108"/>
  <c r="N108"/>
  <c r="M108"/>
  <c r="L108"/>
  <c r="G108" s="1"/>
  <c r="C108"/>
  <c r="T107"/>
  <c r="S107"/>
  <c r="R107"/>
  <c r="Q107"/>
  <c r="N107"/>
  <c r="M107"/>
  <c r="L107"/>
  <c r="G107" s="1"/>
  <c r="C107"/>
  <c r="T106"/>
  <c r="S106"/>
  <c r="R106"/>
  <c r="Q106"/>
  <c r="N106"/>
  <c r="M106"/>
  <c r="L106"/>
  <c r="G106" s="1"/>
  <c r="C106"/>
  <c r="T105"/>
  <c r="S105"/>
  <c r="R105"/>
  <c r="Q105"/>
  <c r="N105"/>
  <c r="M105"/>
  <c r="L105"/>
  <c r="G105" s="1"/>
  <c r="C105"/>
  <c r="T104"/>
  <c r="S104"/>
  <c r="R104"/>
  <c r="Q104"/>
  <c r="N104"/>
  <c r="M104"/>
  <c r="L104"/>
  <c r="G104" s="1"/>
  <c r="C104"/>
  <c r="T103"/>
  <c r="S103"/>
  <c r="R103"/>
  <c r="Q103"/>
  <c r="N103"/>
  <c r="M103"/>
  <c r="L103"/>
  <c r="G103" s="1"/>
  <c r="C103"/>
  <c r="T102"/>
  <c r="S102"/>
  <c r="R102"/>
  <c r="Q102"/>
  <c r="N102"/>
  <c r="M102"/>
  <c r="L102"/>
  <c r="G102" s="1"/>
  <c r="C102"/>
  <c r="T101"/>
  <c r="S101"/>
  <c r="R101"/>
  <c r="Q101"/>
  <c r="N101"/>
  <c r="M101"/>
  <c r="L101"/>
  <c r="G101" s="1"/>
  <c r="C101"/>
  <c r="T100"/>
  <c r="S100"/>
  <c r="R100"/>
  <c r="Q100"/>
  <c r="N100"/>
  <c r="M100"/>
  <c r="L100"/>
  <c r="G100" s="1"/>
  <c r="C100"/>
  <c r="T99"/>
  <c r="S99"/>
  <c r="R99"/>
  <c r="Q99"/>
  <c r="N99"/>
  <c r="M99"/>
  <c r="L99"/>
  <c r="G99" s="1"/>
  <c r="C99"/>
  <c r="T98"/>
  <c r="S98"/>
  <c r="R98"/>
  <c r="Q98"/>
  <c r="N98"/>
  <c r="M98"/>
  <c r="L98"/>
  <c r="G98" s="1"/>
  <c r="C98"/>
  <c r="T97"/>
  <c r="S97"/>
  <c r="R97"/>
  <c r="Q97"/>
  <c r="N97"/>
  <c r="M97"/>
  <c r="L97"/>
  <c r="G97" s="1"/>
  <c r="C97"/>
  <c r="T96"/>
  <c r="S96"/>
  <c r="R96"/>
  <c r="Q96"/>
  <c r="N96"/>
  <c r="M96"/>
  <c r="L96"/>
  <c r="G96" s="1"/>
  <c r="C96"/>
  <c r="T95"/>
  <c r="S95"/>
  <c r="R95"/>
  <c r="Q95"/>
  <c r="N95"/>
  <c r="M95"/>
  <c r="L95"/>
  <c r="G95" s="1"/>
  <c r="C95"/>
  <c r="T94"/>
  <c r="S94"/>
  <c r="R94"/>
  <c r="Q94"/>
  <c r="N94"/>
  <c r="M94"/>
  <c r="L94"/>
  <c r="G94" s="1"/>
  <c r="C94"/>
  <c r="T93"/>
  <c r="S93"/>
  <c r="R93"/>
  <c r="Q93"/>
  <c r="N93"/>
  <c r="M93"/>
  <c r="L93"/>
  <c r="G93" s="1"/>
  <c r="C93"/>
  <c r="T92"/>
  <c r="S92"/>
  <c r="R92"/>
  <c r="Q92"/>
  <c r="N92"/>
  <c r="M92"/>
  <c r="L92"/>
  <c r="G92" s="1"/>
  <c r="C92"/>
  <c r="T91"/>
  <c r="S91"/>
  <c r="R91"/>
  <c r="Q91"/>
  <c r="N91"/>
  <c r="M91"/>
  <c r="L91"/>
  <c r="G91" s="1"/>
  <c r="C91"/>
  <c r="T90"/>
  <c r="S90"/>
  <c r="R90"/>
  <c r="Q90"/>
  <c r="N90"/>
  <c r="M90"/>
  <c r="L90"/>
  <c r="G90" s="1"/>
  <c r="C90"/>
  <c r="T89"/>
  <c r="S89"/>
  <c r="R89"/>
  <c r="Q89"/>
  <c r="N89"/>
  <c r="M89"/>
  <c r="L89"/>
  <c r="G89" s="1"/>
  <c r="C89"/>
  <c r="T88"/>
  <c r="S88"/>
  <c r="R88"/>
  <c r="Q88"/>
  <c r="N88"/>
  <c r="M88"/>
  <c r="L88"/>
  <c r="G88" s="1"/>
  <c r="C88"/>
  <c r="T87"/>
  <c r="S87"/>
  <c r="R87"/>
  <c r="Q87"/>
  <c r="N87"/>
  <c r="M87"/>
  <c r="L87"/>
  <c r="G87" s="1"/>
  <c r="C87"/>
  <c r="T86"/>
  <c r="S86"/>
  <c r="R86"/>
  <c r="Q86"/>
  <c r="N86"/>
  <c r="M86"/>
  <c r="L86"/>
  <c r="G86" s="1"/>
  <c r="C86"/>
  <c r="T85"/>
  <c r="S85"/>
  <c r="R85"/>
  <c r="Q85"/>
  <c r="N85"/>
  <c r="M85"/>
  <c r="L85"/>
  <c r="G85" s="1"/>
  <c r="C85"/>
  <c r="T84"/>
  <c r="S84"/>
  <c r="R84"/>
  <c r="Q84"/>
  <c r="N84"/>
  <c r="M84"/>
  <c r="L84"/>
  <c r="G84" s="1"/>
  <c r="C84"/>
  <c r="T83"/>
  <c r="S83"/>
  <c r="R83"/>
  <c r="Q83"/>
  <c r="N83"/>
  <c r="M83"/>
  <c r="L83"/>
  <c r="G83" s="1"/>
  <c r="C83"/>
  <c r="T82"/>
  <c r="S82"/>
  <c r="R82"/>
  <c r="Q82"/>
  <c r="N82"/>
  <c r="M82"/>
  <c r="L82"/>
  <c r="G82" s="1"/>
  <c r="C82"/>
  <c r="T81"/>
  <c r="S81"/>
  <c r="R81"/>
  <c r="Q81"/>
  <c r="N81"/>
  <c r="M81"/>
  <c r="L81"/>
  <c r="G81" s="1"/>
  <c r="C81"/>
  <c r="T80"/>
  <c r="S80"/>
  <c r="R80"/>
  <c r="Q80"/>
  <c r="N80"/>
  <c r="M80"/>
  <c r="L80"/>
  <c r="G80" s="1"/>
  <c r="C80"/>
  <c r="T79"/>
  <c r="S79"/>
  <c r="R79"/>
  <c r="Q79"/>
  <c r="N79"/>
  <c r="M79"/>
  <c r="L79"/>
  <c r="G79" s="1"/>
  <c r="C79"/>
  <c r="T78"/>
  <c r="S78"/>
  <c r="R78"/>
  <c r="Q78"/>
  <c r="N78"/>
  <c r="M78"/>
  <c r="L78"/>
  <c r="G78" s="1"/>
  <c r="C78"/>
  <c r="T77"/>
  <c r="S77"/>
  <c r="R77"/>
  <c r="Q77"/>
  <c r="N77"/>
  <c r="M77"/>
  <c r="L77"/>
  <c r="G77" s="1"/>
  <c r="C77"/>
  <c r="T76"/>
  <c r="S76"/>
  <c r="R76"/>
  <c r="Q76"/>
  <c r="N76"/>
  <c r="M76"/>
  <c r="L76"/>
  <c r="G76" s="1"/>
  <c r="C76"/>
  <c r="T75"/>
  <c r="S75"/>
  <c r="R75"/>
  <c r="Q75"/>
  <c r="N75"/>
  <c r="M75"/>
  <c r="L75"/>
  <c r="G75" s="1"/>
  <c r="C75"/>
  <c r="T74"/>
  <c r="S74"/>
  <c r="R74"/>
  <c r="Q74"/>
  <c r="N74"/>
  <c r="M74"/>
  <c r="L74"/>
  <c r="G74" s="1"/>
  <c r="C74"/>
  <c r="T73"/>
  <c r="S73"/>
  <c r="R73"/>
  <c r="Q73"/>
  <c r="N73"/>
  <c r="M73"/>
  <c r="L73"/>
  <c r="G73" s="1"/>
  <c r="C73"/>
  <c r="T72"/>
  <c r="S72"/>
  <c r="R72"/>
  <c r="Q72"/>
  <c r="N72"/>
  <c r="M72"/>
  <c r="L72"/>
  <c r="G72" s="1"/>
  <c r="C72"/>
  <c r="T71"/>
  <c r="S71"/>
  <c r="R71"/>
  <c r="Q71"/>
  <c r="N71"/>
  <c r="M71"/>
  <c r="L71"/>
  <c r="G71" s="1"/>
  <c r="C71"/>
  <c r="T70"/>
  <c r="S70"/>
  <c r="R70"/>
  <c r="Q70"/>
  <c r="N70"/>
  <c r="M70"/>
  <c r="L70"/>
  <c r="G70" s="1"/>
  <c r="C70"/>
  <c r="T69"/>
  <c r="S69"/>
  <c r="R69"/>
  <c r="Q69"/>
  <c r="N69"/>
  <c r="M69"/>
  <c r="L69"/>
  <c r="G69" s="1"/>
  <c r="C69"/>
  <c r="T68"/>
  <c r="S68"/>
  <c r="R68"/>
  <c r="Q68"/>
  <c r="N68"/>
  <c r="M68"/>
  <c r="L68"/>
  <c r="G68" s="1"/>
  <c r="C68"/>
  <c r="T67"/>
  <c r="S67"/>
  <c r="R67"/>
  <c r="Q67"/>
  <c r="N67"/>
  <c r="M67"/>
  <c r="L67"/>
  <c r="G67" s="1"/>
  <c r="C67"/>
  <c r="T66"/>
  <c r="S66"/>
  <c r="R66"/>
  <c r="Q66"/>
  <c r="N66"/>
  <c r="M66"/>
  <c r="L66"/>
  <c r="G66" s="1"/>
  <c r="C66"/>
  <c r="T65"/>
  <c r="S65"/>
  <c r="R65"/>
  <c r="Q65"/>
  <c r="N65"/>
  <c r="M65"/>
  <c r="L65"/>
  <c r="G65" s="1"/>
  <c r="C65"/>
  <c r="T64"/>
  <c r="S64"/>
  <c r="R64"/>
  <c r="Q64"/>
  <c r="N64"/>
  <c r="M64"/>
  <c r="L64"/>
  <c r="G64" s="1"/>
  <c r="C64"/>
  <c r="T63"/>
  <c r="S63"/>
  <c r="R63"/>
  <c r="Q63"/>
  <c r="N63"/>
  <c r="M63"/>
  <c r="L63"/>
  <c r="G63" s="1"/>
  <c r="C63"/>
  <c r="T62"/>
  <c r="S62"/>
  <c r="R62"/>
  <c r="Q62"/>
  <c r="N62"/>
  <c r="M62"/>
  <c r="L62"/>
  <c r="G62" s="1"/>
  <c r="C62"/>
  <c r="T61"/>
  <c r="S61"/>
  <c r="R61"/>
  <c r="Q61"/>
  <c r="N61"/>
  <c r="M61"/>
  <c r="L61"/>
  <c r="G61" s="1"/>
  <c r="C61"/>
  <c r="T60"/>
  <c r="S60"/>
  <c r="R60"/>
  <c r="Q60"/>
  <c r="N60"/>
  <c r="M60"/>
  <c r="L60"/>
  <c r="G60" s="1"/>
  <c r="C60"/>
  <c r="T59"/>
  <c r="S59"/>
  <c r="R59"/>
  <c r="Q59"/>
  <c r="N59"/>
  <c r="M59"/>
  <c r="L59"/>
  <c r="G59" s="1"/>
  <c r="C59"/>
  <c r="T58"/>
  <c r="S58"/>
  <c r="R58"/>
  <c r="Q58"/>
  <c r="N58"/>
  <c r="M58"/>
  <c r="L58"/>
  <c r="G58" s="1"/>
  <c r="C58"/>
  <c r="T57"/>
  <c r="S57"/>
  <c r="R57"/>
  <c r="Q57"/>
  <c r="N57"/>
  <c r="M57"/>
  <c r="L57"/>
  <c r="G57" s="1"/>
  <c r="C57"/>
  <c r="T56"/>
  <c r="S56"/>
  <c r="R56"/>
  <c r="Q56"/>
  <c r="N56"/>
  <c r="M56"/>
  <c r="L56"/>
  <c r="G56" s="1"/>
  <c r="C56"/>
  <c r="T55"/>
  <c r="S55"/>
  <c r="R55"/>
  <c r="Q55"/>
  <c r="N55"/>
  <c r="M55"/>
  <c r="L55"/>
  <c r="G55" s="1"/>
  <c r="C55"/>
  <c r="T54"/>
  <c r="S54"/>
  <c r="R54"/>
  <c r="Q54"/>
  <c r="N54"/>
  <c r="M54"/>
  <c r="L54"/>
  <c r="G54" s="1"/>
  <c r="C54"/>
  <c r="T53"/>
  <c r="S53"/>
  <c r="R53"/>
  <c r="Q53"/>
  <c r="N53"/>
  <c r="M53"/>
  <c r="L53"/>
  <c r="G53" s="1"/>
  <c r="C53"/>
  <c r="T52"/>
  <c r="S52"/>
  <c r="R52"/>
  <c r="Q52"/>
  <c r="N52"/>
  <c r="M52"/>
  <c r="L52"/>
  <c r="G52" s="1"/>
  <c r="C52"/>
  <c r="T51"/>
  <c r="S51"/>
  <c r="R51"/>
  <c r="Q51"/>
  <c r="N51"/>
  <c r="M51"/>
  <c r="L51"/>
  <c r="G51" s="1"/>
  <c r="C51"/>
  <c r="T50"/>
  <c r="S50"/>
  <c r="R50"/>
  <c r="Q50"/>
  <c r="N50"/>
  <c r="M50"/>
  <c r="L50"/>
  <c r="G50" s="1"/>
  <c r="C50"/>
  <c r="T49"/>
  <c r="S49"/>
  <c r="R49"/>
  <c r="Q49"/>
  <c r="N49"/>
  <c r="M49"/>
  <c r="L49"/>
  <c r="G49" s="1"/>
  <c r="C49"/>
  <c r="T48"/>
  <c r="S48"/>
  <c r="R48"/>
  <c r="Q48"/>
  <c r="N48"/>
  <c r="M48"/>
  <c r="L48"/>
  <c r="G48" s="1"/>
  <c r="C48"/>
  <c r="T47"/>
  <c r="S47"/>
  <c r="R47"/>
  <c r="Q47"/>
  <c r="N47"/>
  <c r="M47"/>
  <c r="L47"/>
  <c r="G47" s="1"/>
  <c r="C47"/>
  <c r="T46"/>
  <c r="S46"/>
  <c r="R46"/>
  <c r="Q46"/>
  <c r="N46"/>
  <c r="M46"/>
  <c r="L46"/>
  <c r="G46" s="1"/>
  <c r="C46"/>
  <c r="T45"/>
  <c r="S45"/>
  <c r="R45"/>
  <c r="Q45"/>
  <c r="N45"/>
  <c r="M45"/>
  <c r="L45"/>
  <c r="G45" s="1"/>
  <c r="C45"/>
  <c r="T44"/>
  <c r="S44"/>
  <c r="R44"/>
  <c r="Q44"/>
  <c r="N44"/>
  <c r="M44"/>
  <c r="L44"/>
  <c r="G44" s="1"/>
  <c r="C44"/>
  <c r="T43"/>
  <c r="S43"/>
  <c r="R43"/>
  <c r="Q43"/>
  <c r="N43"/>
  <c r="M43"/>
  <c r="L43"/>
  <c r="G43" s="1"/>
  <c r="C43"/>
  <c r="T42"/>
  <c r="S42"/>
  <c r="R42"/>
  <c r="Q42"/>
  <c r="N42"/>
  <c r="M42"/>
  <c r="L42"/>
  <c r="G42" s="1"/>
  <c r="C42"/>
  <c r="T41"/>
  <c r="S41"/>
  <c r="R41"/>
  <c r="Q41"/>
  <c r="N41"/>
  <c r="M41"/>
  <c r="L41"/>
  <c r="G41" s="1"/>
  <c r="C41"/>
  <c r="T40"/>
  <c r="S40"/>
  <c r="R40"/>
  <c r="Q40"/>
  <c r="N40"/>
  <c r="M40"/>
  <c r="L40"/>
  <c r="G40" s="1"/>
  <c r="C40"/>
  <c r="T39"/>
  <c r="S39"/>
  <c r="R39"/>
  <c r="Q39"/>
  <c r="N39"/>
  <c r="M39"/>
  <c r="L39"/>
  <c r="G39" s="1"/>
  <c r="C39"/>
  <c r="T38"/>
  <c r="S38"/>
  <c r="R38"/>
  <c r="Q38"/>
  <c r="N38"/>
  <c r="M38"/>
  <c r="L38"/>
  <c r="G38" s="1"/>
  <c r="C38"/>
  <c r="T37"/>
  <c r="S37"/>
  <c r="R37"/>
  <c r="Q37"/>
  <c r="N37"/>
  <c r="M37"/>
  <c r="L37"/>
  <c r="G37" s="1"/>
  <c r="C37"/>
  <c r="T36"/>
  <c r="S36"/>
  <c r="R36"/>
  <c r="Q36"/>
  <c r="N36"/>
  <c r="M36"/>
  <c r="L36"/>
  <c r="G36" s="1"/>
  <c r="C36"/>
  <c r="T35"/>
  <c r="S35"/>
  <c r="R35"/>
  <c r="Q35"/>
  <c r="N35"/>
  <c r="M35"/>
  <c r="L35"/>
  <c r="G35" s="1"/>
  <c r="C35"/>
  <c r="T34"/>
  <c r="S34"/>
  <c r="R34"/>
  <c r="Q34"/>
  <c r="N34"/>
  <c r="M34"/>
  <c r="L34"/>
  <c r="G34" s="1"/>
  <c r="C34"/>
  <c r="T33"/>
  <c r="S33"/>
  <c r="R33"/>
  <c r="Q33"/>
  <c r="N33"/>
  <c r="M33"/>
  <c r="L33"/>
  <c r="G33" s="1"/>
  <c r="C33"/>
  <c r="T32"/>
  <c r="S32"/>
  <c r="R32"/>
  <c r="Q32"/>
  <c r="N32"/>
  <c r="M32"/>
  <c r="L32"/>
  <c r="G32" s="1"/>
  <c r="C32"/>
  <c r="T31"/>
  <c r="S31"/>
  <c r="R31"/>
  <c r="Q31"/>
  <c r="N31"/>
  <c r="M31"/>
  <c r="L31"/>
  <c r="G31" s="1"/>
  <c r="C31"/>
  <c r="T30"/>
  <c r="S30"/>
  <c r="R30"/>
  <c r="Q30"/>
  <c r="N30"/>
  <c r="M30"/>
  <c r="L30"/>
  <c r="G30" s="1"/>
  <c r="C30"/>
  <c r="T29"/>
  <c r="S29"/>
  <c r="R29"/>
  <c r="Q29"/>
  <c r="N29"/>
  <c r="M29"/>
  <c r="L29"/>
  <c r="G29" s="1"/>
  <c r="C29"/>
  <c r="T28"/>
  <c r="S28"/>
  <c r="R28"/>
  <c r="Q28"/>
  <c r="N28"/>
  <c r="M28"/>
  <c r="L28"/>
  <c r="G28" s="1"/>
  <c r="C28"/>
  <c r="T27"/>
  <c r="S27"/>
  <c r="R27"/>
  <c r="Q27"/>
  <c r="N27"/>
  <c r="M27"/>
  <c r="L27"/>
  <c r="G27" s="1"/>
  <c r="C27"/>
  <c r="T26"/>
  <c r="S26"/>
  <c r="R26"/>
  <c r="Q26"/>
  <c r="N26"/>
  <c r="M26"/>
  <c r="L26"/>
  <c r="G26" s="1"/>
  <c r="C26"/>
  <c r="T25"/>
  <c r="S25"/>
  <c r="R25"/>
  <c r="Q25"/>
  <c r="N25"/>
  <c r="M25"/>
  <c r="L25"/>
  <c r="G25" s="1"/>
  <c r="C25"/>
  <c r="T24"/>
  <c r="S24"/>
  <c r="R24"/>
  <c r="Q24"/>
  <c r="N24"/>
  <c r="M24"/>
  <c r="L24"/>
  <c r="T23"/>
  <c r="S23"/>
  <c r="R23"/>
  <c r="Q23"/>
  <c r="N23"/>
  <c r="M23"/>
  <c r="L23"/>
  <c r="G23" s="1"/>
  <c r="C23"/>
  <c r="T22"/>
  <c r="S22"/>
  <c r="R22"/>
  <c r="Q22"/>
  <c r="N22"/>
  <c r="M22"/>
  <c r="L22"/>
  <c r="G22" s="1"/>
  <c r="C22"/>
  <c r="T21"/>
  <c r="S21"/>
  <c r="R21"/>
  <c r="Q21"/>
  <c r="N21"/>
  <c r="M21"/>
  <c r="L21"/>
  <c r="G21" s="1"/>
  <c r="C21"/>
  <c r="N20"/>
  <c r="M20"/>
  <c r="L20"/>
  <c r="G20" s="1"/>
  <c r="T20"/>
  <c r="T16" s="1"/>
  <c r="J50" i="2" s="1"/>
  <c r="C20" i="8"/>
  <c r="M16" l="1"/>
  <c r="N16"/>
  <c r="G24"/>
  <c r="G16" s="1"/>
  <c r="L16"/>
  <c r="S20"/>
  <c r="S16" s="1"/>
  <c r="I50" i="2" s="1"/>
  <c r="R20" i="8" l="1"/>
  <c r="R16" s="1"/>
  <c r="H50" i="2" s="1"/>
  <c r="Q20" i="8"/>
  <c r="Q16" s="1"/>
  <c r="G50" i="2" s="1"/>
  <c r="B1019" i="3" l="1"/>
  <c r="B1018"/>
  <c r="B1017"/>
  <c r="B1016"/>
  <c r="B1015"/>
  <c r="B1014"/>
  <c r="B1013"/>
  <c r="B1012"/>
  <c r="B1011"/>
  <c r="B1010"/>
  <c r="B1009"/>
  <c r="B1008"/>
  <c r="B1007"/>
  <c r="B1006"/>
  <c r="B1005"/>
  <c r="B1004"/>
  <c r="B1003"/>
  <c r="B1002"/>
  <c r="B1001"/>
  <c r="B1000"/>
  <c r="B999"/>
  <c r="B998"/>
  <c r="B997"/>
  <c r="B996"/>
  <c r="B995"/>
  <c r="B994"/>
  <c r="B993"/>
  <c r="B992"/>
  <c r="B991"/>
  <c r="B990"/>
  <c r="B989"/>
  <c r="B988"/>
  <c r="B987"/>
  <c r="B986"/>
  <c r="B985"/>
  <c r="B984"/>
  <c r="B983"/>
  <c r="B982"/>
  <c r="B981"/>
  <c r="B980"/>
  <c r="B979"/>
  <c r="B978"/>
  <c r="B977"/>
  <c r="B976"/>
  <c r="B975"/>
  <c r="B974"/>
  <c r="B973"/>
  <c r="B972"/>
  <c r="B971"/>
  <c r="B970"/>
  <c r="B969"/>
  <c r="B968"/>
  <c r="B967"/>
  <c r="B966"/>
  <c r="B965"/>
  <c r="B964"/>
  <c r="B963"/>
  <c r="B962"/>
  <c r="B961"/>
  <c r="B960"/>
  <c r="B959"/>
  <c r="B958"/>
  <c r="B957"/>
  <c r="B956"/>
  <c r="B955"/>
  <c r="B954"/>
  <c r="B953"/>
  <c r="B952"/>
  <c r="B951"/>
  <c r="B950"/>
  <c r="B949"/>
  <c r="B948"/>
  <c r="B947"/>
  <c r="B946"/>
  <c r="B945"/>
  <c r="B944"/>
  <c r="B943"/>
  <c r="B942"/>
  <c r="B941"/>
  <c r="B940"/>
  <c r="B939"/>
  <c r="B938"/>
  <c r="B937"/>
  <c r="B936"/>
  <c r="B935"/>
  <c r="B934"/>
  <c r="B933"/>
  <c r="B932"/>
  <c r="B931"/>
  <c r="B930"/>
  <c r="B929"/>
  <c r="B928"/>
  <c r="B927"/>
  <c r="B926"/>
  <c r="B925"/>
  <c r="B924"/>
  <c r="B923"/>
  <c r="B922"/>
  <c r="B921"/>
  <c r="B920"/>
  <c r="B919"/>
  <c r="B918"/>
  <c r="B917"/>
  <c r="B916"/>
  <c r="B915"/>
  <c r="B914"/>
  <c r="B913"/>
  <c r="B912"/>
  <c r="B911"/>
  <c r="B910"/>
  <c r="B909"/>
  <c r="B908"/>
  <c r="B907"/>
  <c r="B906"/>
  <c r="B905"/>
  <c r="B904"/>
  <c r="B903"/>
  <c r="B902"/>
  <c r="B901"/>
  <c r="B900"/>
  <c r="B899"/>
  <c r="B898"/>
  <c r="B897"/>
  <c r="B896"/>
  <c r="B895"/>
  <c r="B894"/>
  <c r="B893"/>
  <c r="B892"/>
  <c r="B891"/>
  <c r="B890"/>
  <c r="B889"/>
  <c r="B888"/>
  <c r="B887"/>
  <c r="B886"/>
  <c r="B885"/>
  <c r="B884"/>
  <c r="B883"/>
  <c r="B882"/>
  <c r="B881"/>
  <c r="B880"/>
  <c r="B879"/>
  <c r="B878"/>
  <c r="B877"/>
  <c r="B876"/>
  <c r="B875"/>
  <c r="B874"/>
  <c r="B873"/>
  <c r="B872"/>
  <c r="B871"/>
  <c r="B870"/>
  <c r="B869"/>
  <c r="B868"/>
  <c r="B867"/>
  <c r="B866"/>
  <c r="B865"/>
  <c r="B864"/>
  <c r="B863"/>
  <c r="B862"/>
  <c r="B861"/>
  <c r="B860"/>
  <c r="B859"/>
  <c r="B858"/>
  <c r="B857"/>
  <c r="B856"/>
  <c r="B855"/>
  <c r="B854"/>
  <c r="B853"/>
  <c r="B852"/>
  <c r="B851"/>
  <c r="B850"/>
  <c r="B849"/>
  <c r="B848"/>
  <c r="B847"/>
  <c r="B846"/>
  <c r="B845"/>
  <c r="B844"/>
  <c r="B843"/>
  <c r="B842"/>
  <c r="B841"/>
  <c r="B840"/>
  <c r="B839"/>
  <c r="B838"/>
  <c r="B837"/>
  <c r="B836"/>
  <c r="B835"/>
  <c r="B834"/>
  <c r="B833"/>
  <c r="B832"/>
  <c r="B831"/>
  <c r="B830"/>
  <c r="B829"/>
  <c r="B828"/>
  <c r="B827"/>
  <c r="B826"/>
  <c r="B825"/>
  <c r="B824"/>
  <c r="B823"/>
  <c r="B822"/>
  <c r="B821"/>
  <c r="B820"/>
  <c r="B819"/>
  <c r="B818"/>
  <c r="B817"/>
  <c r="B816"/>
  <c r="B815"/>
  <c r="B814"/>
  <c r="B813"/>
  <c r="B812"/>
  <c r="B811"/>
  <c r="B810"/>
  <c r="B809"/>
  <c r="B808"/>
  <c r="B807"/>
  <c r="B806"/>
  <c r="B805"/>
  <c r="B804"/>
  <c r="B803"/>
  <c r="B802"/>
  <c r="B801"/>
  <c r="B800"/>
  <c r="B799"/>
  <c r="B798"/>
  <c r="B797"/>
  <c r="B796"/>
  <c r="B795"/>
  <c r="B794"/>
  <c r="B793"/>
  <c r="B792"/>
  <c r="B791"/>
  <c r="B790"/>
  <c r="B789"/>
  <c r="B788"/>
  <c r="B787"/>
  <c r="B786"/>
  <c r="B785"/>
  <c r="B784"/>
  <c r="B783"/>
  <c r="B782"/>
  <c r="B781"/>
  <c r="B780"/>
  <c r="B779"/>
  <c r="B778"/>
  <c r="B777"/>
  <c r="B776"/>
  <c r="B775"/>
  <c r="B774"/>
  <c r="B773"/>
  <c r="B772"/>
  <c r="B771"/>
  <c r="B770"/>
  <c r="B769"/>
  <c r="B768"/>
  <c r="B767"/>
  <c r="B766"/>
  <c r="B765"/>
  <c r="B764"/>
  <c r="B763"/>
  <c r="B762"/>
  <c r="B761"/>
  <c r="B760"/>
  <c r="B759"/>
  <c r="B758"/>
  <c r="B757"/>
  <c r="B756"/>
  <c r="B755"/>
  <c r="B754"/>
  <c r="B753"/>
  <c r="B752"/>
  <c r="B751"/>
  <c r="B750"/>
  <c r="B749"/>
  <c r="B748"/>
  <c r="B747"/>
  <c r="B746"/>
  <c r="B745"/>
  <c r="B744"/>
  <c r="B743"/>
  <c r="B742"/>
  <c r="B741"/>
  <c r="B740"/>
  <c r="B739"/>
  <c r="B738"/>
  <c r="B737"/>
  <c r="B736"/>
  <c r="B735"/>
  <c r="B734"/>
  <c r="B733"/>
  <c r="B732"/>
  <c r="B731"/>
  <c r="B730"/>
  <c r="B729"/>
  <c r="B728"/>
  <c r="B727"/>
  <c r="B726"/>
  <c r="B725"/>
  <c r="B724"/>
  <c r="B723"/>
  <c r="B722"/>
  <c r="B721"/>
  <c r="B720"/>
  <c r="B719"/>
  <c r="B718"/>
  <c r="B717"/>
  <c r="B716"/>
  <c r="B715"/>
  <c r="B714"/>
  <c r="B713"/>
  <c r="B712"/>
  <c r="B711"/>
  <c r="B710"/>
  <c r="B709"/>
  <c r="B708"/>
  <c r="B707"/>
  <c r="B706"/>
  <c r="B705"/>
  <c r="B704"/>
  <c r="B703"/>
  <c r="B702"/>
  <c r="B701"/>
  <c r="B700"/>
  <c r="B699"/>
  <c r="B698"/>
  <c r="B697"/>
  <c r="B696"/>
  <c r="B695"/>
  <c r="B694"/>
  <c r="B693"/>
  <c r="B692"/>
  <c r="B691"/>
  <c r="B690"/>
  <c r="B689"/>
  <c r="B688"/>
  <c r="B687"/>
  <c r="B686"/>
  <c r="B685"/>
  <c r="B684"/>
  <c r="B683"/>
  <c r="B682"/>
  <c r="B681"/>
  <c r="B680"/>
  <c r="B679"/>
  <c r="B678"/>
  <c r="B677"/>
  <c r="B676"/>
  <c r="B675"/>
  <c r="B674"/>
  <c r="B673"/>
  <c r="B672"/>
  <c r="B671"/>
  <c r="B670"/>
  <c r="B669"/>
  <c r="B668"/>
  <c r="B667"/>
  <c r="B666"/>
  <c r="B665"/>
  <c r="B664"/>
  <c r="B663"/>
  <c r="B662"/>
  <c r="B661"/>
  <c r="B660"/>
  <c r="B659"/>
  <c r="B658"/>
  <c r="B657"/>
  <c r="B656"/>
  <c r="B655"/>
  <c r="B654"/>
  <c r="B653"/>
  <c r="B652"/>
  <c r="B651"/>
  <c r="B650"/>
  <c r="B649"/>
  <c r="B648"/>
  <c r="B647"/>
  <c r="B646"/>
  <c r="B645"/>
  <c r="B644"/>
  <c r="B643"/>
  <c r="B642"/>
  <c r="B641"/>
  <c r="B640"/>
  <c r="B639"/>
  <c r="B638"/>
  <c r="B637"/>
  <c r="B636"/>
  <c r="B635"/>
  <c r="B634"/>
  <c r="B633"/>
  <c r="B632"/>
  <c r="B631"/>
  <c r="B630"/>
  <c r="B629"/>
  <c r="B628"/>
  <c r="B627"/>
  <c r="B626"/>
  <c r="B625"/>
  <c r="B624"/>
  <c r="B623"/>
  <c r="B622"/>
  <c r="B621"/>
  <c r="B620"/>
  <c r="B619"/>
  <c r="B618"/>
  <c r="B617"/>
  <c r="B616"/>
  <c r="B615"/>
  <c r="B614"/>
  <c r="B613"/>
  <c r="B612"/>
  <c r="B611"/>
  <c r="B610"/>
  <c r="B609"/>
  <c r="B608"/>
  <c r="B607"/>
  <c r="B606"/>
  <c r="B605"/>
  <c r="B604"/>
  <c r="B603"/>
  <c r="B602"/>
  <c r="B601"/>
  <c r="B600"/>
  <c r="B599"/>
  <c r="B598"/>
  <c r="B597"/>
  <c r="B596"/>
  <c r="B595"/>
  <c r="B594"/>
  <c r="B593"/>
  <c r="B592"/>
  <c r="B591"/>
  <c r="B590"/>
  <c r="B589"/>
  <c r="B588"/>
  <c r="B587"/>
  <c r="B586"/>
  <c r="B585"/>
  <c r="B584"/>
  <c r="B583"/>
  <c r="B582"/>
  <c r="B581"/>
  <c r="B580"/>
  <c r="B579"/>
  <c r="B578"/>
  <c r="B577"/>
  <c r="B576"/>
  <c r="B575"/>
  <c r="B574"/>
  <c r="B573"/>
  <c r="B572"/>
  <c r="B571"/>
  <c r="B570"/>
  <c r="B569"/>
  <c r="B568"/>
  <c r="B567"/>
  <c r="B566"/>
  <c r="B565"/>
  <c r="B564"/>
  <c r="B563"/>
  <c r="B562"/>
  <c r="B561"/>
  <c r="B560"/>
  <c r="B559"/>
  <c r="B558"/>
  <c r="B557"/>
  <c r="B556"/>
  <c r="B555"/>
  <c r="B554"/>
  <c r="B553"/>
  <c r="B552"/>
  <c r="B551"/>
  <c r="B550"/>
  <c r="B549"/>
  <c r="B548"/>
  <c r="B547"/>
  <c r="B546"/>
  <c r="B545"/>
  <c r="B544"/>
  <c r="B543"/>
  <c r="B542"/>
  <c r="B541"/>
  <c r="B540"/>
  <c r="B539"/>
  <c r="B538"/>
  <c r="B537"/>
  <c r="B536"/>
  <c r="B535"/>
  <c r="B534"/>
  <c r="B533"/>
  <c r="B532"/>
  <c r="B531"/>
  <c r="B530"/>
  <c r="B529"/>
  <c r="B528"/>
  <c r="B527"/>
  <c r="B526"/>
  <c r="B525"/>
  <c r="B524"/>
  <c r="B523"/>
  <c r="B522"/>
  <c r="B521"/>
  <c r="B520"/>
  <c r="B519"/>
  <c r="B518"/>
  <c r="B517"/>
  <c r="B516"/>
  <c r="B515"/>
  <c r="B514"/>
  <c r="B513"/>
  <c r="B512"/>
  <c r="B511"/>
  <c r="B510"/>
  <c r="B509"/>
  <c r="B508"/>
  <c r="B507"/>
  <c r="B506"/>
  <c r="B505"/>
  <c r="B504"/>
  <c r="B503"/>
  <c r="B502"/>
  <c r="B501"/>
  <c r="B500"/>
  <c r="B499"/>
  <c r="B498"/>
  <c r="B497"/>
  <c r="B496"/>
  <c r="B495"/>
  <c r="B494"/>
  <c r="B493"/>
  <c r="B492"/>
  <c r="B491"/>
  <c r="B490"/>
  <c r="B489"/>
  <c r="B488"/>
  <c r="B487"/>
  <c r="B486"/>
  <c r="B485"/>
  <c r="B484"/>
  <c r="B483"/>
  <c r="B482"/>
  <c r="B481"/>
  <c r="B480"/>
  <c r="B479"/>
  <c r="B478"/>
  <c r="B477"/>
  <c r="B476"/>
  <c r="B475"/>
  <c r="B474"/>
  <c r="B473"/>
  <c r="B472"/>
  <c r="B471"/>
  <c r="B470"/>
  <c r="B469"/>
  <c r="B468"/>
  <c r="B467"/>
  <c r="B466"/>
  <c r="B465"/>
  <c r="B464"/>
  <c r="B463"/>
  <c r="B462"/>
  <c r="B461"/>
  <c r="B460"/>
  <c r="B459"/>
  <c r="B458"/>
  <c r="B457"/>
  <c r="B456"/>
  <c r="B455"/>
  <c r="B454"/>
  <c r="B453"/>
  <c r="B452"/>
  <c r="B451"/>
  <c r="B450"/>
  <c r="B449"/>
  <c r="B448"/>
  <c r="B447"/>
  <c r="B446"/>
  <c r="B445"/>
  <c r="B444"/>
  <c r="B443"/>
  <c r="B442"/>
  <c r="B441"/>
  <c r="B440"/>
  <c r="B439"/>
  <c r="B438"/>
  <c r="B437"/>
  <c r="B436"/>
  <c r="B435"/>
  <c r="B434"/>
  <c r="B433"/>
  <c r="B432"/>
  <c r="B431"/>
  <c r="B430"/>
  <c r="B429"/>
  <c r="B428"/>
  <c r="B427"/>
  <c r="B426"/>
  <c r="B425"/>
  <c r="B424"/>
  <c r="B423"/>
  <c r="B422"/>
  <c r="B421"/>
  <c r="B420"/>
  <c r="B419"/>
  <c r="B418"/>
  <c r="B417"/>
  <c r="B416"/>
  <c r="B415"/>
  <c r="B414"/>
  <c r="B413"/>
  <c r="B412"/>
  <c r="B411"/>
  <c r="B410"/>
  <c r="B409"/>
  <c r="B408"/>
  <c r="B407"/>
  <c r="B406"/>
  <c r="B405"/>
  <c r="B404"/>
  <c r="B403"/>
  <c r="B402"/>
  <c r="B401"/>
  <c r="B400"/>
  <c r="B399"/>
  <c r="B398"/>
  <c r="B397"/>
  <c r="B396"/>
  <c r="B395"/>
  <c r="B394"/>
  <c r="B393"/>
  <c r="B392"/>
  <c r="B391"/>
  <c r="B390"/>
  <c r="B389"/>
  <c r="B388"/>
  <c r="B387"/>
  <c r="B386"/>
  <c r="B385"/>
  <c r="B384"/>
  <c r="B383"/>
  <c r="B382"/>
  <c r="B381"/>
  <c r="B380"/>
  <c r="B379"/>
  <c r="B378"/>
  <c r="B377"/>
  <c r="B376"/>
  <c r="B375"/>
  <c r="B374"/>
  <c r="B373"/>
  <c r="B372"/>
  <c r="B371"/>
  <c r="B370"/>
  <c r="B369"/>
  <c r="B368"/>
  <c r="B367"/>
  <c r="B366"/>
  <c r="B365"/>
  <c r="B364"/>
  <c r="B363"/>
  <c r="B362"/>
  <c r="B361"/>
  <c r="B360"/>
  <c r="B359"/>
  <c r="B358"/>
  <c r="B357"/>
  <c r="B356"/>
  <c r="B355"/>
  <c r="B354"/>
  <c r="B353"/>
  <c r="B352"/>
  <c r="B351"/>
  <c r="B350"/>
  <c r="B349"/>
  <c r="B348"/>
  <c r="B347"/>
  <c r="B346"/>
  <c r="B345"/>
  <c r="B344"/>
  <c r="B343"/>
  <c r="B342"/>
  <c r="B341"/>
  <c r="B340"/>
  <c r="B339"/>
  <c r="B338"/>
  <c r="B337"/>
  <c r="B336"/>
  <c r="B335"/>
  <c r="B334"/>
  <c r="B333"/>
  <c r="B332"/>
  <c r="B331"/>
  <c r="B330"/>
  <c r="B329"/>
  <c r="B328"/>
  <c r="B327"/>
  <c r="B326"/>
  <c r="B325"/>
  <c r="B324"/>
  <c r="B323"/>
  <c r="B322"/>
  <c r="B321"/>
  <c r="B320"/>
  <c r="B319"/>
  <c r="B318"/>
  <c r="B317"/>
  <c r="B316"/>
  <c r="B315"/>
  <c r="B314"/>
  <c r="B313"/>
  <c r="B312"/>
  <c r="B311"/>
  <c r="B310"/>
  <c r="B309"/>
  <c r="B308"/>
  <c r="B307"/>
  <c r="B306"/>
  <c r="B305"/>
  <c r="B304"/>
  <c r="B303"/>
  <c r="B302"/>
  <c r="B301"/>
  <c r="B300"/>
  <c r="B299"/>
  <c r="B298"/>
  <c r="B297"/>
  <c r="B296"/>
  <c r="B295"/>
  <c r="B294"/>
  <c r="B293"/>
  <c r="B292"/>
  <c r="B291"/>
  <c r="B290"/>
  <c r="B289"/>
  <c r="B288"/>
  <c r="B287"/>
  <c r="B286"/>
  <c r="B285"/>
  <c r="B284"/>
  <c r="B283"/>
  <c r="B282"/>
  <c r="B281"/>
  <c r="B280"/>
  <c r="B279"/>
  <c r="B278"/>
  <c r="B277"/>
  <c r="B276"/>
  <c r="B275"/>
  <c r="B274"/>
  <c r="B273"/>
  <c r="B272"/>
  <c r="B271"/>
  <c r="B270"/>
  <c r="B269"/>
  <c r="B268"/>
  <c r="B267"/>
  <c r="B266"/>
  <c r="B265"/>
  <c r="B264"/>
  <c r="B263"/>
  <c r="B262"/>
  <c r="B261"/>
  <c r="B260"/>
  <c r="B259"/>
  <c r="B258"/>
  <c r="B257"/>
  <c r="B256"/>
  <c r="B255"/>
  <c r="B254"/>
  <c r="B253"/>
  <c r="B252"/>
  <c r="B251"/>
  <c r="B250"/>
  <c r="B249"/>
  <c r="B248"/>
  <c r="B247"/>
  <c r="B246"/>
  <c r="B245"/>
  <c r="B244"/>
  <c r="B243"/>
  <c r="B242"/>
  <c r="B241"/>
  <c r="B240"/>
  <c r="B239"/>
  <c r="B238"/>
  <c r="B237"/>
  <c r="B236"/>
  <c r="B235"/>
  <c r="B234"/>
  <c r="B233"/>
  <c r="B232"/>
  <c r="B231"/>
  <c r="B230"/>
  <c r="B229"/>
  <c r="B228"/>
  <c r="B227"/>
  <c r="B226"/>
  <c r="B225"/>
  <c r="B224"/>
  <c r="B223"/>
  <c r="B222"/>
  <c r="B221"/>
  <c r="B220"/>
  <c r="B219"/>
  <c r="B218"/>
  <c r="B217"/>
  <c r="B216"/>
  <c r="B215"/>
  <c r="B214"/>
  <c r="B213"/>
  <c r="B212"/>
  <c r="B211"/>
  <c r="B210"/>
  <c r="B209"/>
  <c r="B208"/>
  <c r="B207"/>
  <c r="B206"/>
  <c r="B205"/>
  <c r="B204"/>
  <c r="B203"/>
  <c r="B202"/>
  <c r="B201"/>
  <c r="B200"/>
  <c r="B199"/>
  <c r="B198"/>
  <c r="B197"/>
  <c r="B196"/>
  <c r="B195"/>
  <c r="B194"/>
  <c r="B193"/>
  <c r="B192"/>
  <c r="B191"/>
  <c r="B190"/>
  <c r="B189"/>
  <c r="B188"/>
  <c r="B187"/>
  <c r="B186"/>
  <c r="B185"/>
  <c r="B184"/>
  <c r="B183"/>
  <c r="B182"/>
  <c r="B181"/>
  <c r="B180"/>
  <c r="B179"/>
  <c r="B178"/>
  <c r="B177"/>
  <c r="B176"/>
  <c r="B175"/>
  <c r="B174"/>
  <c r="B173"/>
  <c r="B172"/>
  <c r="B171"/>
  <c r="B170"/>
  <c r="B169"/>
  <c r="B168"/>
  <c r="B167"/>
  <c r="B166"/>
  <c r="B165"/>
  <c r="B164"/>
  <c r="B163"/>
  <c r="B162"/>
  <c r="B161"/>
  <c r="B160"/>
  <c r="B159"/>
  <c r="B158"/>
  <c r="B157"/>
  <c r="B156"/>
  <c r="B155"/>
  <c r="B154"/>
  <c r="B153"/>
  <c r="B152"/>
  <c r="B151"/>
  <c r="B150"/>
  <c r="B149"/>
  <c r="B148"/>
  <c r="B147"/>
  <c r="B146"/>
  <c r="B145"/>
  <c r="B144"/>
  <c r="B143"/>
  <c r="B142"/>
  <c r="B141"/>
  <c r="B140"/>
  <c r="B139"/>
  <c r="B138"/>
  <c r="B137"/>
  <c r="B136"/>
  <c r="B135"/>
  <c r="B134"/>
  <c r="B133"/>
  <c r="B132"/>
  <c r="B131"/>
  <c r="B130"/>
  <c r="B129"/>
  <c r="B128"/>
  <c r="B127"/>
  <c r="B126"/>
  <c r="B125"/>
  <c r="B124"/>
  <c r="B123"/>
  <c r="B122"/>
  <c r="B121"/>
  <c r="B120"/>
  <c r="B119"/>
  <c r="B118"/>
  <c r="B117"/>
  <c r="B116"/>
  <c r="B115"/>
  <c r="B114"/>
  <c r="B113"/>
  <c r="B112"/>
  <c r="B111"/>
  <c r="B110"/>
  <c r="B109"/>
  <c r="B108"/>
  <c r="B107"/>
  <c r="B106"/>
  <c r="B105"/>
  <c r="B104"/>
  <c r="B103"/>
  <c r="B102"/>
  <c r="B101"/>
  <c r="B100"/>
  <c r="B99"/>
  <c r="B98"/>
  <c r="B97"/>
  <c r="B96"/>
  <c r="B95"/>
  <c r="B94"/>
  <c r="B93"/>
  <c r="B92"/>
  <c r="B91"/>
  <c r="B90"/>
  <c r="B89"/>
  <c r="B88"/>
  <c r="B87"/>
  <c r="B86"/>
  <c r="B85"/>
  <c r="B84"/>
  <c r="B83"/>
  <c r="B82"/>
  <c r="B81"/>
  <c r="B80"/>
  <c r="B79"/>
  <c r="B78"/>
  <c r="B77"/>
  <c r="B76"/>
  <c r="B75"/>
  <c r="B74"/>
  <c r="B73"/>
  <c r="B72"/>
  <c r="B71"/>
  <c r="B70"/>
  <c r="B69"/>
  <c r="B68"/>
  <c r="B67"/>
  <c r="B66"/>
  <c r="B65"/>
  <c r="B64"/>
  <c r="B63"/>
  <c r="B62"/>
  <c r="B61"/>
  <c r="B60"/>
  <c r="B59"/>
  <c r="B58"/>
  <c r="B57"/>
  <c r="B56"/>
  <c r="B55"/>
  <c r="B54"/>
  <c r="B53"/>
  <c r="B52"/>
  <c r="B51"/>
  <c r="B50"/>
  <c r="B49"/>
  <c r="B48"/>
  <c r="B47"/>
  <c r="B46"/>
  <c r="B45"/>
  <c r="B44"/>
  <c r="B43"/>
  <c r="B42"/>
  <c r="B41"/>
  <c r="B40"/>
  <c r="B39"/>
  <c r="B38"/>
  <c r="B37"/>
  <c r="B36"/>
  <c r="B35"/>
  <c r="B34"/>
  <c r="B33"/>
  <c r="B32"/>
  <c r="B31"/>
  <c r="B30"/>
  <c r="B29"/>
  <c r="B28"/>
  <c r="B27"/>
  <c r="B26"/>
  <c r="B25"/>
  <c r="B24"/>
  <c r="B23"/>
  <c r="B22"/>
  <c r="B21"/>
  <c r="B20"/>
  <c r="A5037"/>
  <c r="A5036"/>
  <c r="A5035"/>
  <c r="A5034"/>
  <c r="A5033"/>
  <c r="A5032"/>
  <c r="A5031"/>
  <c r="A5030"/>
  <c r="A5029"/>
  <c r="A5028"/>
  <c r="A5027"/>
  <c r="A5026"/>
  <c r="A5025"/>
  <c r="A5024"/>
  <c r="A5023"/>
  <c r="A5022"/>
  <c r="A5021"/>
  <c r="A5020"/>
  <c r="A5019"/>
  <c r="A5018"/>
  <c r="A5017"/>
  <c r="A5016"/>
  <c r="A5015"/>
  <c r="A5014"/>
  <c r="A5013"/>
  <c r="A5012"/>
  <c r="A5011"/>
  <c r="A5010"/>
  <c r="A5009"/>
  <c r="A5008"/>
  <c r="A5007"/>
  <c r="A5006"/>
  <c r="A5005"/>
  <c r="A5004"/>
  <c r="A5003"/>
  <c r="A5002"/>
  <c r="A5001"/>
  <c r="F9" i="8" l="1"/>
  <c r="F8"/>
  <c r="F7"/>
  <c r="H97" i="6"/>
  <c r="E100" i="2" l="1"/>
  <c r="J35"/>
  <c r="I35"/>
  <c r="H35"/>
  <c r="G35"/>
  <c r="F35"/>
  <c r="L118" i="6"/>
  <c r="H118"/>
  <c r="F27" i="2" s="1"/>
  <c r="F52" s="1"/>
  <c r="F26"/>
  <c r="F51" s="1"/>
  <c r="L97" i="6"/>
  <c r="J26" i="2" s="1"/>
  <c r="J51" s="1"/>
  <c r="C100" s="1"/>
  <c r="H87" i="6"/>
  <c r="F23" i="2" s="1"/>
  <c r="I75" i="6"/>
  <c r="I74"/>
  <c r="I73"/>
  <c r="I72"/>
  <c r="I71"/>
  <c r="L67"/>
  <c r="H67"/>
  <c r="F21" i="2" s="1"/>
  <c r="H50" i="6"/>
  <c r="F20" i="2" s="1"/>
  <c r="L33" i="6"/>
  <c r="J19" i="2" s="1"/>
  <c r="H33" i="6"/>
  <c r="F19" i="2" s="1"/>
  <c r="L16" i="6"/>
  <c r="J17" i="2" s="1"/>
  <c r="H16" i="6"/>
  <c r="F17" i="2" s="1"/>
  <c r="J18"/>
  <c r="H15" i="3"/>
  <c r="F18" i="2" s="1"/>
  <c r="L15" i="3"/>
  <c r="E7"/>
  <c r="J24" i="2" l="1"/>
  <c r="F24"/>
  <c r="E6"/>
  <c r="H117"/>
  <c r="B117"/>
  <c r="H176" i="6"/>
  <c r="B176"/>
  <c r="K146"/>
  <c r="J146"/>
  <c r="I146"/>
  <c r="K145"/>
  <c r="J145"/>
  <c r="I145"/>
  <c r="K144"/>
  <c r="J144"/>
  <c r="I144"/>
  <c r="K143"/>
  <c r="J143"/>
  <c r="I143"/>
  <c r="K142"/>
  <c r="J142"/>
  <c r="I142"/>
  <c r="K136"/>
  <c r="J136"/>
  <c r="I136"/>
  <c r="K135"/>
  <c r="J135"/>
  <c r="I135"/>
  <c r="K134"/>
  <c r="J134"/>
  <c r="I134"/>
  <c r="K133"/>
  <c r="J133"/>
  <c r="I133"/>
  <c r="K132"/>
  <c r="J132"/>
  <c r="I132"/>
  <c r="I126"/>
  <c r="F126" s="1"/>
  <c r="I125"/>
  <c r="F125" s="1"/>
  <c r="I124"/>
  <c r="F124" s="1"/>
  <c r="I123"/>
  <c r="F123" s="1"/>
  <c r="I122"/>
  <c r="K105"/>
  <c r="J105"/>
  <c r="I105"/>
  <c r="K104"/>
  <c r="J104"/>
  <c r="I104"/>
  <c r="K103"/>
  <c r="J103"/>
  <c r="I103"/>
  <c r="F94"/>
  <c r="F93"/>
  <c r="F92"/>
  <c r="F84"/>
  <c r="F83"/>
  <c r="F82"/>
  <c r="F81"/>
  <c r="F75"/>
  <c r="F74"/>
  <c r="F73"/>
  <c r="F72"/>
  <c r="F64"/>
  <c r="F63"/>
  <c r="F62"/>
  <c r="F61"/>
  <c r="F60"/>
  <c r="F59"/>
  <c r="F58"/>
  <c r="F57"/>
  <c r="F56"/>
  <c r="F55"/>
  <c r="F54"/>
  <c r="I47"/>
  <c r="F47" s="1"/>
  <c r="I46"/>
  <c r="F46" s="1"/>
  <c r="I45"/>
  <c r="F45" s="1"/>
  <c r="I44"/>
  <c r="F44" s="1"/>
  <c r="I43"/>
  <c r="F43" s="1"/>
  <c r="I42"/>
  <c r="F42" s="1"/>
  <c r="I41"/>
  <c r="F41" s="1"/>
  <c r="I40"/>
  <c r="F40" s="1"/>
  <c r="I39"/>
  <c r="F39" s="1"/>
  <c r="I38"/>
  <c r="F38" s="1"/>
  <c r="I37"/>
  <c r="K30"/>
  <c r="J30"/>
  <c r="I30"/>
  <c r="K29"/>
  <c r="J29"/>
  <c r="I29"/>
  <c r="K28"/>
  <c r="J28"/>
  <c r="I28"/>
  <c r="K27"/>
  <c r="J27"/>
  <c r="I27"/>
  <c r="K26"/>
  <c r="J26"/>
  <c r="I26"/>
  <c r="K25"/>
  <c r="J25"/>
  <c r="I25"/>
  <c r="K24"/>
  <c r="J24"/>
  <c r="I24"/>
  <c r="K23"/>
  <c r="J23"/>
  <c r="I23"/>
  <c r="K22"/>
  <c r="J22"/>
  <c r="I22"/>
  <c r="E8"/>
  <c r="E7"/>
  <c r="E6"/>
  <c r="I21" s="1"/>
  <c r="K1019" i="3"/>
  <c r="J1019"/>
  <c r="I1019"/>
  <c r="K1018"/>
  <c r="J1018"/>
  <c r="I1018"/>
  <c r="K1017"/>
  <c r="J1017"/>
  <c r="I1017"/>
  <c r="K1016"/>
  <c r="J1016"/>
  <c r="I1016"/>
  <c r="K1015"/>
  <c r="J1015"/>
  <c r="I1015"/>
  <c r="K1014"/>
  <c r="J1014"/>
  <c r="I1014"/>
  <c r="K1013"/>
  <c r="J1013"/>
  <c r="I1013"/>
  <c r="K1012"/>
  <c r="J1012"/>
  <c r="I1012"/>
  <c r="K1011"/>
  <c r="J1011"/>
  <c r="I1011"/>
  <c r="K1010"/>
  <c r="J1010"/>
  <c r="I1010"/>
  <c r="K1009"/>
  <c r="J1009"/>
  <c r="I1009"/>
  <c r="K1008"/>
  <c r="J1008"/>
  <c r="I1008"/>
  <c r="K1007"/>
  <c r="J1007"/>
  <c r="I1007"/>
  <c r="K1006"/>
  <c r="J1006"/>
  <c r="I1006"/>
  <c r="K1005"/>
  <c r="J1005"/>
  <c r="I1005"/>
  <c r="K1004"/>
  <c r="J1004"/>
  <c r="I1004"/>
  <c r="K1003"/>
  <c r="J1003"/>
  <c r="I1003"/>
  <c r="K1002"/>
  <c r="J1002"/>
  <c r="I1002"/>
  <c r="K1001"/>
  <c r="J1001"/>
  <c r="I1001"/>
  <c r="K1000"/>
  <c r="J1000"/>
  <c r="I1000"/>
  <c r="K999"/>
  <c r="J999"/>
  <c r="I999"/>
  <c r="K998"/>
  <c r="J998"/>
  <c r="I998"/>
  <c r="K997"/>
  <c r="J997"/>
  <c r="I997"/>
  <c r="K996"/>
  <c r="J996"/>
  <c r="I996"/>
  <c r="K995"/>
  <c r="J995"/>
  <c r="I995"/>
  <c r="K994"/>
  <c r="J994"/>
  <c r="I994"/>
  <c r="K993"/>
  <c r="J993"/>
  <c r="I993"/>
  <c r="K992"/>
  <c r="J992"/>
  <c r="I992"/>
  <c r="K991"/>
  <c r="J991"/>
  <c r="I991"/>
  <c r="K990"/>
  <c r="J990"/>
  <c r="I990"/>
  <c r="K989"/>
  <c r="J989"/>
  <c r="I989"/>
  <c r="K988"/>
  <c r="J988"/>
  <c r="I988"/>
  <c r="K987"/>
  <c r="J987"/>
  <c r="I987"/>
  <c r="K986"/>
  <c r="J986"/>
  <c r="I986"/>
  <c r="K985"/>
  <c r="J985"/>
  <c r="I985"/>
  <c r="K984"/>
  <c r="J984"/>
  <c r="I984"/>
  <c r="K983"/>
  <c r="J983"/>
  <c r="I983"/>
  <c r="K982"/>
  <c r="J982"/>
  <c r="I982"/>
  <c r="K981"/>
  <c r="J981"/>
  <c r="I981"/>
  <c r="K980"/>
  <c r="J980"/>
  <c r="I980"/>
  <c r="K979"/>
  <c r="J979"/>
  <c r="I979"/>
  <c r="K978"/>
  <c r="J978"/>
  <c r="I978"/>
  <c r="K977"/>
  <c r="J977"/>
  <c r="I977"/>
  <c r="K976"/>
  <c r="J976"/>
  <c r="I976"/>
  <c r="K975"/>
  <c r="J975"/>
  <c r="I975"/>
  <c r="K974"/>
  <c r="J974"/>
  <c r="I974"/>
  <c r="K973"/>
  <c r="J973"/>
  <c r="I973"/>
  <c r="K972"/>
  <c r="J972"/>
  <c r="I972"/>
  <c r="K971"/>
  <c r="J971"/>
  <c r="I971"/>
  <c r="K970"/>
  <c r="J970"/>
  <c r="I970"/>
  <c r="K969"/>
  <c r="J969"/>
  <c r="I969"/>
  <c r="K968"/>
  <c r="J968"/>
  <c r="I968"/>
  <c r="K967"/>
  <c r="J967"/>
  <c r="I967"/>
  <c r="K966"/>
  <c r="J966"/>
  <c r="I966"/>
  <c r="K965"/>
  <c r="J965"/>
  <c r="I965"/>
  <c r="K964"/>
  <c r="J964"/>
  <c r="I964"/>
  <c r="K963"/>
  <c r="J963"/>
  <c r="I963"/>
  <c r="K962"/>
  <c r="J962"/>
  <c r="I962"/>
  <c r="K961"/>
  <c r="J961"/>
  <c r="I961"/>
  <c r="K960"/>
  <c r="J960"/>
  <c r="I960"/>
  <c r="K959"/>
  <c r="J959"/>
  <c r="I959"/>
  <c r="K958"/>
  <c r="J958"/>
  <c r="I958"/>
  <c r="K957"/>
  <c r="J957"/>
  <c r="I957"/>
  <c r="K956"/>
  <c r="J956"/>
  <c r="I956"/>
  <c r="K955"/>
  <c r="J955"/>
  <c r="I955"/>
  <c r="K954"/>
  <c r="J954"/>
  <c r="I954"/>
  <c r="K953"/>
  <c r="J953"/>
  <c r="I953"/>
  <c r="K952"/>
  <c r="J952"/>
  <c r="I952"/>
  <c r="K951"/>
  <c r="J951"/>
  <c r="I951"/>
  <c r="K950"/>
  <c r="J950"/>
  <c r="I950"/>
  <c r="K949"/>
  <c r="J949"/>
  <c r="I949"/>
  <c r="K948"/>
  <c r="J948"/>
  <c r="I948"/>
  <c r="K947"/>
  <c r="J947"/>
  <c r="I947"/>
  <c r="K946"/>
  <c r="J946"/>
  <c r="I946"/>
  <c r="K945"/>
  <c r="J945"/>
  <c r="I945"/>
  <c r="K944"/>
  <c r="J944"/>
  <c r="I944"/>
  <c r="K943"/>
  <c r="J943"/>
  <c r="I943"/>
  <c r="K942"/>
  <c r="J942"/>
  <c r="I942"/>
  <c r="K941"/>
  <c r="J941"/>
  <c r="I941"/>
  <c r="K940"/>
  <c r="J940"/>
  <c r="I940"/>
  <c r="K939"/>
  <c r="J939"/>
  <c r="I939"/>
  <c r="K938"/>
  <c r="J938"/>
  <c r="I938"/>
  <c r="K937"/>
  <c r="J937"/>
  <c r="I937"/>
  <c r="K936"/>
  <c r="J936"/>
  <c r="I936"/>
  <c r="K935"/>
  <c r="J935"/>
  <c r="I935"/>
  <c r="K934"/>
  <c r="J934"/>
  <c r="I934"/>
  <c r="K933"/>
  <c r="J933"/>
  <c r="I933"/>
  <c r="K932"/>
  <c r="J932"/>
  <c r="I932"/>
  <c r="K931"/>
  <c r="J931"/>
  <c r="I931"/>
  <c r="K930"/>
  <c r="J930"/>
  <c r="I930"/>
  <c r="K929"/>
  <c r="J929"/>
  <c r="I929"/>
  <c r="K928"/>
  <c r="J928"/>
  <c r="I928"/>
  <c r="K927"/>
  <c r="J927"/>
  <c r="I927"/>
  <c r="K926"/>
  <c r="J926"/>
  <c r="I926"/>
  <c r="K925"/>
  <c r="J925"/>
  <c r="I925"/>
  <c r="K924"/>
  <c r="J924"/>
  <c r="I924"/>
  <c r="K923"/>
  <c r="J923"/>
  <c r="I923"/>
  <c r="K922"/>
  <c r="J922"/>
  <c r="I922"/>
  <c r="K921"/>
  <c r="J921"/>
  <c r="I921"/>
  <c r="K920"/>
  <c r="J920"/>
  <c r="I920"/>
  <c r="K919"/>
  <c r="J919"/>
  <c r="I919"/>
  <c r="K918"/>
  <c r="J918"/>
  <c r="I918"/>
  <c r="K917"/>
  <c r="J917"/>
  <c r="I917"/>
  <c r="K916"/>
  <c r="J916"/>
  <c r="I916"/>
  <c r="K915"/>
  <c r="J915"/>
  <c r="I915"/>
  <c r="K914"/>
  <c r="J914"/>
  <c r="I914"/>
  <c r="K913"/>
  <c r="J913"/>
  <c r="I913"/>
  <c r="K912"/>
  <c r="J912"/>
  <c r="I912"/>
  <c r="K911"/>
  <c r="J911"/>
  <c r="I911"/>
  <c r="K910"/>
  <c r="J910"/>
  <c r="I910"/>
  <c r="K909"/>
  <c r="J909"/>
  <c r="I909"/>
  <c r="K908"/>
  <c r="J908"/>
  <c r="I908"/>
  <c r="K907"/>
  <c r="J907"/>
  <c r="I907"/>
  <c r="K906"/>
  <c r="J906"/>
  <c r="I906"/>
  <c r="K905"/>
  <c r="J905"/>
  <c r="I905"/>
  <c r="K904"/>
  <c r="J904"/>
  <c r="I904"/>
  <c r="K903"/>
  <c r="J903"/>
  <c r="I903"/>
  <c r="K902"/>
  <c r="J902"/>
  <c r="I902"/>
  <c r="K901"/>
  <c r="J901"/>
  <c r="I901"/>
  <c r="K900"/>
  <c r="J900"/>
  <c r="I900"/>
  <c r="K899"/>
  <c r="J899"/>
  <c r="I899"/>
  <c r="K898"/>
  <c r="J898"/>
  <c r="I898"/>
  <c r="K897"/>
  <c r="J897"/>
  <c r="I897"/>
  <c r="K896"/>
  <c r="J896"/>
  <c r="I896"/>
  <c r="K895"/>
  <c r="J895"/>
  <c r="I895"/>
  <c r="K894"/>
  <c r="J894"/>
  <c r="I894"/>
  <c r="K893"/>
  <c r="J893"/>
  <c r="I893"/>
  <c r="K892"/>
  <c r="J892"/>
  <c r="I892"/>
  <c r="K891"/>
  <c r="J891"/>
  <c r="I891"/>
  <c r="K890"/>
  <c r="J890"/>
  <c r="I890"/>
  <c r="K889"/>
  <c r="J889"/>
  <c r="I889"/>
  <c r="K888"/>
  <c r="J888"/>
  <c r="I888"/>
  <c r="K887"/>
  <c r="J887"/>
  <c r="I887"/>
  <c r="K886"/>
  <c r="J886"/>
  <c r="I886"/>
  <c r="K885"/>
  <c r="J885"/>
  <c r="I885"/>
  <c r="K884"/>
  <c r="J884"/>
  <c r="I884"/>
  <c r="K883"/>
  <c r="J883"/>
  <c r="I883"/>
  <c r="K882"/>
  <c r="J882"/>
  <c r="I882"/>
  <c r="K881"/>
  <c r="J881"/>
  <c r="I881"/>
  <c r="K880"/>
  <c r="J880"/>
  <c r="I880"/>
  <c r="K879"/>
  <c r="J879"/>
  <c r="I879"/>
  <c r="K878"/>
  <c r="J878"/>
  <c r="I878"/>
  <c r="K877"/>
  <c r="J877"/>
  <c r="I877"/>
  <c r="K876"/>
  <c r="J876"/>
  <c r="I876"/>
  <c r="K875"/>
  <c r="J875"/>
  <c r="I875"/>
  <c r="K874"/>
  <c r="J874"/>
  <c r="I874"/>
  <c r="K873"/>
  <c r="J873"/>
  <c r="I873"/>
  <c r="K872"/>
  <c r="J872"/>
  <c r="I872"/>
  <c r="K871"/>
  <c r="J871"/>
  <c r="I871"/>
  <c r="K870"/>
  <c r="J870"/>
  <c r="I870"/>
  <c r="K869"/>
  <c r="J869"/>
  <c r="I869"/>
  <c r="K868"/>
  <c r="J868"/>
  <c r="I868"/>
  <c r="K867"/>
  <c r="J867"/>
  <c r="I867"/>
  <c r="K866"/>
  <c r="J866"/>
  <c r="I866"/>
  <c r="K865"/>
  <c r="J865"/>
  <c r="I865"/>
  <c r="K864"/>
  <c r="J864"/>
  <c r="I864"/>
  <c r="K863"/>
  <c r="J863"/>
  <c r="I863"/>
  <c r="K862"/>
  <c r="J862"/>
  <c r="I862"/>
  <c r="K861"/>
  <c r="J861"/>
  <c r="I861"/>
  <c r="K860"/>
  <c r="J860"/>
  <c r="I860"/>
  <c r="K859"/>
  <c r="J859"/>
  <c r="I859"/>
  <c r="K858"/>
  <c r="J858"/>
  <c r="I858"/>
  <c r="K857"/>
  <c r="J857"/>
  <c r="I857"/>
  <c r="K856"/>
  <c r="J856"/>
  <c r="I856"/>
  <c r="K855"/>
  <c r="J855"/>
  <c r="I855"/>
  <c r="K854"/>
  <c r="J854"/>
  <c r="I854"/>
  <c r="K853"/>
  <c r="J853"/>
  <c r="I853"/>
  <c r="K852"/>
  <c r="J852"/>
  <c r="I852"/>
  <c r="K851"/>
  <c r="J851"/>
  <c r="I851"/>
  <c r="K850"/>
  <c r="J850"/>
  <c r="I850"/>
  <c r="K849"/>
  <c r="J849"/>
  <c r="I849"/>
  <c r="K848"/>
  <c r="J848"/>
  <c r="I848"/>
  <c r="K847"/>
  <c r="J847"/>
  <c r="I847"/>
  <c r="K846"/>
  <c r="J846"/>
  <c r="I846"/>
  <c r="K845"/>
  <c r="J845"/>
  <c r="I845"/>
  <c r="K844"/>
  <c r="J844"/>
  <c r="I844"/>
  <c r="K843"/>
  <c r="J843"/>
  <c r="I843"/>
  <c r="K842"/>
  <c r="J842"/>
  <c r="I842"/>
  <c r="K841"/>
  <c r="J841"/>
  <c r="I841"/>
  <c r="K840"/>
  <c r="J840"/>
  <c r="I840"/>
  <c r="K839"/>
  <c r="J839"/>
  <c r="I839"/>
  <c r="K838"/>
  <c r="J838"/>
  <c r="I838"/>
  <c r="K837"/>
  <c r="J837"/>
  <c r="I837"/>
  <c r="K836"/>
  <c r="J836"/>
  <c r="I836"/>
  <c r="K835"/>
  <c r="J835"/>
  <c r="I835"/>
  <c r="K834"/>
  <c r="J834"/>
  <c r="I834"/>
  <c r="K833"/>
  <c r="J833"/>
  <c r="I833"/>
  <c r="K832"/>
  <c r="J832"/>
  <c r="I832"/>
  <c r="K831"/>
  <c r="J831"/>
  <c r="I831"/>
  <c r="K830"/>
  <c r="J830"/>
  <c r="I830"/>
  <c r="K829"/>
  <c r="J829"/>
  <c r="I829"/>
  <c r="K828"/>
  <c r="J828"/>
  <c r="I828"/>
  <c r="K827"/>
  <c r="J827"/>
  <c r="I827"/>
  <c r="K826"/>
  <c r="J826"/>
  <c r="I826"/>
  <c r="K825"/>
  <c r="J825"/>
  <c r="I825"/>
  <c r="K824"/>
  <c r="J824"/>
  <c r="I824"/>
  <c r="K823"/>
  <c r="J823"/>
  <c r="I823"/>
  <c r="K822"/>
  <c r="J822"/>
  <c r="I822"/>
  <c r="K821"/>
  <c r="J821"/>
  <c r="I821"/>
  <c r="K820"/>
  <c r="J820"/>
  <c r="I820"/>
  <c r="K819"/>
  <c r="J819"/>
  <c r="I819"/>
  <c r="K818"/>
  <c r="J818"/>
  <c r="I818"/>
  <c r="K817"/>
  <c r="J817"/>
  <c r="I817"/>
  <c r="K816"/>
  <c r="J816"/>
  <c r="I816"/>
  <c r="K815"/>
  <c r="J815"/>
  <c r="I815"/>
  <c r="K814"/>
  <c r="J814"/>
  <c r="I814"/>
  <c r="K813"/>
  <c r="J813"/>
  <c r="I813"/>
  <c r="K812"/>
  <c r="J812"/>
  <c r="I812"/>
  <c r="K811"/>
  <c r="J811"/>
  <c r="I811"/>
  <c r="K810"/>
  <c r="J810"/>
  <c r="I810"/>
  <c r="K809"/>
  <c r="J809"/>
  <c r="I809"/>
  <c r="K808"/>
  <c r="J808"/>
  <c r="I808"/>
  <c r="K807"/>
  <c r="J807"/>
  <c r="I807"/>
  <c r="K806"/>
  <c r="J806"/>
  <c r="I806"/>
  <c r="K805"/>
  <c r="J805"/>
  <c r="I805"/>
  <c r="K804"/>
  <c r="J804"/>
  <c r="I804"/>
  <c r="K803"/>
  <c r="J803"/>
  <c r="I803"/>
  <c r="K802"/>
  <c r="J802"/>
  <c r="I802"/>
  <c r="K801"/>
  <c r="J801"/>
  <c r="I801"/>
  <c r="K800"/>
  <c r="J800"/>
  <c r="I800"/>
  <c r="K799"/>
  <c r="J799"/>
  <c r="I799"/>
  <c r="K798"/>
  <c r="J798"/>
  <c r="I798"/>
  <c r="K797"/>
  <c r="J797"/>
  <c r="I797"/>
  <c r="K796"/>
  <c r="J796"/>
  <c r="I796"/>
  <c r="K795"/>
  <c r="J795"/>
  <c r="I795"/>
  <c r="K794"/>
  <c r="J794"/>
  <c r="I794"/>
  <c r="K793"/>
  <c r="J793"/>
  <c r="I793"/>
  <c r="K792"/>
  <c r="J792"/>
  <c r="I792"/>
  <c r="K791"/>
  <c r="J791"/>
  <c r="I791"/>
  <c r="K790"/>
  <c r="J790"/>
  <c r="I790"/>
  <c r="K789"/>
  <c r="J789"/>
  <c r="I789"/>
  <c r="K788"/>
  <c r="J788"/>
  <c r="I788"/>
  <c r="K787"/>
  <c r="J787"/>
  <c r="I787"/>
  <c r="K786"/>
  <c r="J786"/>
  <c r="I786"/>
  <c r="K785"/>
  <c r="J785"/>
  <c r="I785"/>
  <c r="K784"/>
  <c r="J784"/>
  <c r="I784"/>
  <c r="K783"/>
  <c r="J783"/>
  <c r="I783"/>
  <c r="K782"/>
  <c r="J782"/>
  <c r="I782"/>
  <c r="K781"/>
  <c r="J781"/>
  <c r="I781"/>
  <c r="K780"/>
  <c r="J780"/>
  <c r="I780"/>
  <c r="K779"/>
  <c r="J779"/>
  <c r="I779"/>
  <c r="K778"/>
  <c r="J778"/>
  <c r="I778"/>
  <c r="K777"/>
  <c r="J777"/>
  <c r="I777"/>
  <c r="K776"/>
  <c r="J776"/>
  <c r="I776"/>
  <c r="K775"/>
  <c r="J775"/>
  <c r="I775"/>
  <c r="K774"/>
  <c r="J774"/>
  <c r="I774"/>
  <c r="K773"/>
  <c r="J773"/>
  <c r="I773"/>
  <c r="K772"/>
  <c r="J772"/>
  <c r="I772"/>
  <c r="K771"/>
  <c r="J771"/>
  <c r="I771"/>
  <c r="K770"/>
  <c r="J770"/>
  <c r="I770"/>
  <c r="K769"/>
  <c r="J769"/>
  <c r="I769"/>
  <c r="K768"/>
  <c r="J768"/>
  <c r="I768"/>
  <c r="K767"/>
  <c r="J767"/>
  <c r="I767"/>
  <c r="K766"/>
  <c r="J766"/>
  <c r="I766"/>
  <c r="K765"/>
  <c r="J765"/>
  <c r="I765"/>
  <c r="K764"/>
  <c r="J764"/>
  <c r="I764"/>
  <c r="K763"/>
  <c r="J763"/>
  <c r="I763"/>
  <c r="K762"/>
  <c r="J762"/>
  <c r="I762"/>
  <c r="K761"/>
  <c r="J761"/>
  <c r="I761"/>
  <c r="K760"/>
  <c r="J760"/>
  <c r="I760"/>
  <c r="K759"/>
  <c r="J759"/>
  <c r="I759"/>
  <c r="K758"/>
  <c r="J758"/>
  <c r="I758"/>
  <c r="K757"/>
  <c r="J757"/>
  <c r="I757"/>
  <c r="K756"/>
  <c r="J756"/>
  <c r="I756"/>
  <c r="K755"/>
  <c r="J755"/>
  <c r="I755"/>
  <c r="K754"/>
  <c r="J754"/>
  <c r="I754"/>
  <c r="K753"/>
  <c r="J753"/>
  <c r="I753"/>
  <c r="K752"/>
  <c r="J752"/>
  <c r="I752"/>
  <c r="K751"/>
  <c r="J751"/>
  <c r="I751"/>
  <c r="K750"/>
  <c r="J750"/>
  <c r="I750"/>
  <c r="K749"/>
  <c r="J749"/>
  <c r="I749"/>
  <c r="K748"/>
  <c r="J748"/>
  <c r="I748"/>
  <c r="K747"/>
  <c r="J747"/>
  <c r="I747"/>
  <c r="K746"/>
  <c r="J746"/>
  <c r="I746"/>
  <c r="K745"/>
  <c r="J745"/>
  <c r="I745"/>
  <c r="K744"/>
  <c r="J744"/>
  <c r="I744"/>
  <c r="K743"/>
  <c r="J743"/>
  <c r="I743"/>
  <c r="K742"/>
  <c r="J742"/>
  <c r="I742"/>
  <c r="K741"/>
  <c r="J741"/>
  <c r="I741"/>
  <c r="K740"/>
  <c r="J740"/>
  <c r="I740"/>
  <c r="K739"/>
  <c r="J739"/>
  <c r="I739"/>
  <c r="K738"/>
  <c r="J738"/>
  <c r="I738"/>
  <c r="K737"/>
  <c r="J737"/>
  <c r="I737"/>
  <c r="K736"/>
  <c r="J736"/>
  <c r="I736"/>
  <c r="K735"/>
  <c r="J735"/>
  <c r="I735"/>
  <c r="K734"/>
  <c r="J734"/>
  <c r="I734"/>
  <c r="K733"/>
  <c r="J733"/>
  <c r="I733"/>
  <c r="K732"/>
  <c r="J732"/>
  <c r="I732"/>
  <c r="K731"/>
  <c r="J731"/>
  <c r="I731"/>
  <c r="K730"/>
  <c r="J730"/>
  <c r="I730"/>
  <c r="K729"/>
  <c r="J729"/>
  <c r="I729"/>
  <c r="K728"/>
  <c r="J728"/>
  <c r="I728"/>
  <c r="K727"/>
  <c r="J727"/>
  <c r="I727"/>
  <c r="K726"/>
  <c r="J726"/>
  <c r="I726"/>
  <c r="K725"/>
  <c r="J725"/>
  <c r="I725"/>
  <c r="K724"/>
  <c r="J724"/>
  <c r="I724"/>
  <c r="K723"/>
  <c r="J723"/>
  <c r="I723"/>
  <c r="K722"/>
  <c r="J722"/>
  <c r="I722"/>
  <c r="K721"/>
  <c r="J721"/>
  <c r="I721"/>
  <c r="K720"/>
  <c r="J720"/>
  <c r="I720"/>
  <c r="K719"/>
  <c r="J719"/>
  <c r="I719"/>
  <c r="K718"/>
  <c r="J718"/>
  <c r="I718"/>
  <c r="K717"/>
  <c r="J717"/>
  <c r="I717"/>
  <c r="K716"/>
  <c r="J716"/>
  <c r="I716"/>
  <c r="K715"/>
  <c r="J715"/>
  <c r="I715"/>
  <c r="K714"/>
  <c r="J714"/>
  <c r="I714"/>
  <c r="K713"/>
  <c r="J713"/>
  <c r="I713"/>
  <c r="K712"/>
  <c r="J712"/>
  <c r="I712"/>
  <c r="K711"/>
  <c r="J711"/>
  <c r="I711"/>
  <c r="K710"/>
  <c r="J710"/>
  <c r="I710"/>
  <c r="K709"/>
  <c r="J709"/>
  <c r="I709"/>
  <c r="K708"/>
  <c r="J708"/>
  <c r="I708"/>
  <c r="K707"/>
  <c r="J707"/>
  <c r="I707"/>
  <c r="K706"/>
  <c r="J706"/>
  <c r="I706"/>
  <c r="K705"/>
  <c r="J705"/>
  <c r="I705"/>
  <c r="K704"/>
  <c r="J704"/>
  <c r="I704"/>
  <c r="K703"/>
  <c r="J703"/>
  <c r="I703"/>
  <c r="K702"/>
  <c r="J702"/>
  <c r="I702"/>
  <c r="K701"/>
  <c r="J701"/>
  <c r="I701"/>
  <c r="K700"/>
  <c r="J700"/>
  <c r="I700"/>
  <c r="K699"/>
  <c r="J699"/>
  <c r="I699"/>
  <c r="K698"/>
  <c r="J698"/>
  <c r="I698"/>
  <c r="K697"/>
  <c r="J697"/>
  <c r="I697"/>
  <c r="K696"/>
  <c r="J696"/>
  <c r="I696"/>
  <c r="K695"/>
  <c r="J695"/>
  <c r="I695"/>
  <c r="K694"/>
  <c r="J694"/>
  <c r="I694"/>
  <c r="K693"/>
  <c r="J693"/>
  <c r="I693"/>
  <c r="K692"/>
  <c r="J692"/>
  <c r="I692"/>
  <c r="K691"/>
  <c r="J691"/>
  <c r="I691"/>
  <c r="K690"/>
  <c r="J690"/>
  <c r="I690"/>
  <c r="K689"/>
  <c r="J689"/>
  <c r="I689"/>
  <c r="K688"/>
  <c r="J688"/>
  <c r="I688"/>
  <c r="K687"/>
  <c r="J687"/>
  <c r="I687"/>
  <c r="K686"/>
  <c r="J686"/>
  <c r="I686"/>
  <c r="K685"/>
  <c r="J685"/>
  <c r="I685"/>
  <c r="K684"/>
  <c r="J684"/>
  <c r="I684"/>
  <c r="K683"/>
  <c r="J683"/>
  <c r="I683"/>
  <c r="K682"/>
  <c r="J682"/>
  <c r="I682"/>
  <c r="K681"/>
  <c r="J681"/>
  <c r="I681"/>
  <c r="K680"/>
  <c r="J680"/>
  <c r="I680"/>
  <c r="K679"/>
  <c r="J679"/>
  <c r="I679"/>
  <c r="K678"/>
  <c r="J678"/>
  <c r="I678"/>
  <c r="K677"/>
  <c r="J677"/>
  <c r="I677"/>
  <c r="K676"/>
  <c r="J676"/>
  <c r="I676"/>
  <c r="K675"/>
  <c r="J675"/>
  <c r="I675"/>
  <c r="K674"/>
  <c r="J674"/>
  <c r="I674"/>
  <c r="K673"/>
  <c r="J673"/>
  <c r="I673"/>
  <c r="K672"/>
  <c r="J672"/>
  <c r="I672"/>
  <c r="K671"/>
  <c r="J671"/>
  <c r="I671"/>
  <c r="K670"/>
  <c r="J670"/>
  <c r="I670"/>
  <c r="K669"/>
  <c r="J669"/>
  <c r="I669"/>
  <c r="K668"/>
  <c r="J668"/>
  <c r="I668"/>
  <c r="K667"/>
  <c r="J667"/>
  <c r="I667"/>
  <c r="K666"/>
  <c r="J666"/>
  <c r="I666"/>
  <c r="K665"/>
  <c r="J665"/>
  <c r="I665"/>
  <c r="K664"/>
  <c r="J664"/>
  <c r="I664"/>
  <c r="K663"/>
  <c r="J663"/>
  <c r="I663"/>
  <c r="K662"/>
  <c r="J662"/>
  <c r="I662"/>
  <c r="K661"/>
  <c r="J661"/>
  <c r="I661"/>
  <c r="K660"/>
  <c r="J660"/>
  <c r="I660"/>
  <c r="K659"/>
  <c r="J659"/>
  <c r="I659"/>
  <c r="K658"/>
  <c r="J658"/>
  <c r="I658"/>
  <c r="K657"/>
  <c r="J657"/>
  <c r="I657"/>
  <c r="K656"/>
  <c r="J656"/>
  <c r="I656"/>
  <c r="K655"/>
  <c r="J655"/>
  <c r="I655"/>
  <c r="K654"/>
  <c r="J654"/>
  <c r="I654"/>
  <c r="K653"/>
  <c r="J653"/>
  <c r="I653"/>
  <c r="K652"/>
  <c r="J652"/>
  <c r="I652"/>
  <c r="K651"/>
  <c r="J651"/>
  <c r="I651"/>
  <c r="K650"/>
  <c r="J650"/>
  <c r="I650"/>
  <c r="K649"/>
  <c r="J649"/>
  <c r="I649"/>
  <c r="K648"/>
  <c r="J648"/>
  <c r="I648"/>
  <c r="K647"/>
  <c r="J647"/>
  <c r="I647"/>
  <c r="K646"/>
  <c r="J646"/>
  <c r="I646"/>
  <c r="K645"/>
  <c r="J645"/>
  <c r="I645"/>
  <c r="K644"/>
  <c r="J644"/>
  <c r="I644"/>
  <c r="K643"/>
  <c r="J643"/>
  <c r="I643"/>
  <c r="K642"/>
  <c r="J642"/>
  <c r="I642"/>
  <c r="K641"/>
  <c r="J641"/>
  <c r="I641"/>
  <c r="K640"/>
  <c r="J640"/>
  <c r="I640"/>
  <c r="K639"/>
  <c r="J639"/>
  <c r="I639"/>
  <c r="K638"/>
  <c r="J638"/>
  <c r="I638"/>
  <c r="K637"/>
  <c r="J637"/>
  <c r="I637"/>
  <c r="K636"/>
  <c r="J636"/>
  <c r="I636"/>
  <c r="K635"/>
  <c r="J635"/>
  <c r="I635"/>
  <c r="K634"/>
  <c r="J634"/>
  <c r="I634"/>
  <c r="K633"/>
  <c r="J633"/>
  <c r="I633"/>
  <c r="K632"/>
  <c r="J632"/>
  <c r="I632"/>
  <c r="K631"/>
  <c r="J631"/>
  <c r="I631"/>
  <c r="K630"/>
  <c r="J630"/>
  <c r="I630"/>
  <c r="K629"/>
  <c r="J629"/>
  <c r="I629"/>
  <c r="K628"/>
  <c r="J628"/>
  <c r="I628"/>
  <c r="K627"/>
  <c r="J627"/>
  <c r="I627"/>
  <c r="K626"/>
  <c r="J626"/>
  <c r="I626"/>
  <c r="K625"/>
  <c r="J625"/>
  <c r="I625"/>
  <c r="K624"/>
  <c r="J624"/>
  <c r="I624"/>
  <c r="K623"/>
  <c r="J623"/>
  <c r="I623"/>
  <c r="K622"/>
  <c r="J622"/>
  <c r="I622"/>
  <c r="K621"/>
  <c r="J621"/>
  <c r="I621"/>
  <c r="K620"/>
  <c r="J620"/>
  <c r="I620"/>
  <c r="K619"/>
  <c r="J619"/>
  <c r="I619"/>
  <c r="K618"/>
  <c r="J618"/>
  <c r="I618"/>
  <c r="K617"/>
  <c r="J617"/>
  <c r="I617"/>
  <c r="K616"/>
  <c r="J616"/>
  <c r="I616"/>
  <c r="K615"/>
  <c r="J615"/>
  <c r="I615"/>
  <c r="K614"/>
  <c r="J614"/>
  <c r="I614"/>
  <c r="K613"/>
  <c r="J613"/>
  <c r="I613"/>
  <c r="K612"/>
  <c r="J612"/>
  <c r="I612"/>
  <c r="K611"/>
  <c r="J611"/>
  <c r="I611"/>
  <c r="K610"/>
  <c r="J610"/>
  <c r="I610"/>
  <c r="K609"/>
  <c r="J609"/>
  <c r="I609"/>
  <c r="K608"/>
  <c r="J608"/>
  <c r="I608"/>
  <c r="K607"/>
  <c r="J607"/>
  <c r="I607"/>
  <c r="K606"/>
  <c r="J606"/>
  <c r="I606"/>
  <c r="K605"/>
  <c r="J605"/>
  <c r="I605"/>
  <c r="K604"/>
  <c r="J604"/>
  <c r="I604"/>
  <c r="K603"/>
  <c r="J603"/>
  <c r="I603"/>
  <c r="K602"/>
  <c r="J602"/>
  <c r="I602"/>
  <c r="K601"/>
  <c r="J601"/>
  <c r="I601"/>
  <c r="K600"/>
  <c r="J600"/>
  <c r="I600"/>
  <c r="K599"/>
  <c r="J599"/>
  <c r="I599"/>
  <c r="K598"/>
  <c r="J598"/>
  <c r="I598"/>
  <c r="K597"/>
  <c r="J597"/>
  <c r="I597"/>
  <c r="K596"/>
  <c r="J596"/>
  <c r="I596"/>
  <c r="K595"/>
  <c r="J595"/>
  <c r="I595"/>
  <c r="K594"/>
  <c r="J594"/>
  <c r="I594"/>
  <c r="K593"/>
  <c r="J593"/>
  <c r="I593"/>
  <c r="K592"/>
  <c r="J592"/>
  <c r="I592"/>
  <c r="K591"/>
  <c r="J591"/>
  <c r="I591"/>
  <c r="K590"/>
  <c r="J590"/>
  <c r="I590"/>
  <c r="K589"/>
  <c r="J589"/>
  <c r="I589"/>
  <c r="K588"/>
  <c r="J588"/>
  <c r="I588"/>
  <c r="K587"/>
  <c r="J587"/>
  <c r="I587"/>
  <c r="K586"/>
  <c r="J586"/>
  <c r="I586"/>
  <c r="K585"/>
  <c r="J585"/>
  <c r="I585"/>
  <c r="K584"/>
  <c r="J584"/>
  <c r="I584"/>
  <c r="K583"/>
  <c r="J583"/>
  <c r="I583"/>
  <c r="K582"/>
  <c r="J582"/>
  <c r="I582"/>
  <c r="K581"/>
  <c r="J581"/>
  <c r="I581"/>
  <c r="K580"/>
  <c r="J580"/>
  <c r="I580"/>
  <c r="K579"/>
  <c r="J579"/>
  <c r="I579"/>
  <c r="K578"/>
  <c r="J578"/>
  <c r="I578"/>
  <c r="K577"/>
  <c r="J577"/>
  <c r="I577"/>
  <c r="K576"/>
  <c r="J576"/>
  <c r="I576"/>
  <c r="K575"/>
  <c r="J575"/>
  <c r="I575"/>
  <c r="K574"/>
  <c r="J574"/>
  <c r="I574"/>
  <c r="K573"/>
  <c r="J573"/>
  <c r="I573"/>
  <c r="K572"/>
  <c r="J572"/>
  <c r="I572"/>
  <c r="K571"/>
  <c r="J571"/>
  <c r="I571"/>
  <c r="K570"/>
  <c r="J570"/>
  <c r="I570"/>
  <c r="K569"/>
  <c r="J569"/>
  <c r="I569"/>
  <c r="K568"/>
  <c r="J568"/>
  <c r="I568"/>
  <c r="K567"/>
  <c r="J567"/>
  <c r="I567"/>
  <c r="K566"/>
  <c r="J566"/>
  <c r="I566"/>
  <c r="K565"/>
  <c r="J565"/>
  <c r="I565"/>
  <c r="K564"/>
  <c r="J564"/>
  <c r="I564"/>
  <c r="K563"/>
  <c r="J563"/>
  <c r="I563"/>
  <c r="K562"/>
  <c r="J562"/>
  <c r="I562"/>
  <c r="K561"/>
  <c r="J561"/>
  <c r="I561"/>
  <c r="K560"/>
  <c r="J560"/>
  <c r="I560"/>
  <c r="K559"/>
  <c r="J559"/>
  <c r="I559"/>
  <c r="K558"/>
  <c r="J558"/>
  <c r="I558"/>
  <c r="K557"/>
  <c r="J557"/>
  <c r="I557"/>
  <c r="K556"/>
  <c r="J556"/>
  <c r="I556"/>
  <c r="K555"/>
  <c r="J555"/>
  <c r="I555"/>
  <c r="K554"/>
  <c r="J554"/>
  <c r="I554"/>
  <c r="K553"/>
  <c r="J553"/>
  <c r="I553"/>
  <c r="K552"/>
  <c r="J552"/>
  <c r="I552"/>
  <c r="K551"/>
  <c r="J551"/>
  <c r="I551"/>
  <c r="K550"/>
  <c r="J550"/>
  <c r="I550"/>
  <c r="K549"/>
  <c r="J549"/>
  <c r="I549"/>
  <c r="K548"/>
  <c r="J548"/>
  <c r="I548"/>
  <c r="K547"/>
  <c r="J547"/>
  <c r="I547"/>
  <c r="K546"/>
  <c r="J546"/>
  <c r="I546"/>
  <c r="K545"/>
  <c r="J545"/>
  <c r="I545"/>
  <c r="K544"/>
  <c r="J544"/>
  <c r="I544"/>
  <c r="K543"/>
  <c r="J543"/>
  <c r="I543"/>
  <c r="K542"/>
  <c r="J542"/>
  <c r="I542"/>
  <c r="K541"/>
  <c r="J541"/>
  <c r="I541"/>
  <c r="K540"/>
  <c r="J540"/>
  <c r="I540"/>
  <c r="K539"/>
  <c r="J539"/>
  <c r="I539"/>
  <c r="K538"/>
  <c r="J538"/>
  <c r="I538"/>
  <c r="K537"/>
  <c r="J537"/>
  <c r="I537"/>
  <c r="K536"/>
  <c r="J536"/>
  <c r="I536"/>
  <c r="K535"/>
  <c r="J535"/>
  <c r="I535"/>
  <c r="K534"/>
  <c r="J534"/>
  <c r="I534"/>
  <c r="K533"/>
  <c r="J533"/>
  <c r="I533"/>
  <c r="K532"/>
  <c r="J532"/>
  <c r="I532"/>
  <c r="K531"/>
  <c r="J531"/>
  <c r="I531"/>
  <c r="K530"/>
  <c r="J530"/>
  <c r="I530"/>
  <c r="K529"/>
  <c r="J529"/>
  <c r="I529"/>
  <c r="K528"/>
  <c r="J528"/>
  <c r="I528"/>
  <c r="K527"/>
  <c r="J527"/>
  <c r="I527"/>
  <c r="K526"/>
  <c r="J526"/>
  <c r="I526"/>
  <c r="K525"/>
  <c r="J525"/>
  <c r="I525"/>
  <c r="K524"/>
  <c r="J524"/>
  <c r="I524"/>
  <c r="K523"/>
  <c r="J523"/>
  <c r="I523"/>
  <c r="K522"/>
  <c r="J522"/>
  <c r="I522"/>
  <c r="K521"/>
  <c r="J521"/>
  <c r="I521"/>
  <c r="K520"/>
  <c r="J520"/>
  <c r="I520"/>
  <c r="K519"/>
  <c r="J519"/>
  <c r="I519"/>
  <c r="K518"/>
  <c r="J518"/>
  <c r="I518"/>
  <c r="K517"/>
  <c r="J517"/>
  <c r="I517"/>
  <c r="K516"/>
  <c r="J516"/>
  <c r="I516"/>
  <c r="K515"/>
  <c r="J515"/>
  <c r="I515"/>
  <c r="K514"/>
  <c r="J514"/>
  <c r="I514"/>
  <c r="K513"/>
  <c r="J513"/>
  <c r="I513"/>
  <c r="K512"/>
  <c r="J512"/>
  <c r="I512"/>
  <c r="K511"/>
  <c r="J511"/>
  <c r="I511"/>
  <c r="K510"/>
  <c r="J510"/>
  <c r="I510"/>
  <c r="K509"/>
  <c r="J509"/>
  <c r="I509"/>
  <c r="K508"/>
  <c r="J508"/>
  <c r="I508"/>
  <c r="K507"/>
  <c r="J507"/>
  <c r="I507"/>
  <c r="K506"/>
  <c r="J506"/>
  <c r="I506"/>
  <c r="K505"/>
  <c r="J505"/>
  <c r="I505"/>
  <c r="K504"/>
  <c r="J504"/>
  <c r="I504"/>
  <c r="K503"/>
  <c r="J503"/>
  <c r="I503"/>
  <c r="K502"/>
  <c r="J502"/>
  <c r="I502"/>
  <c r="K501"/>
  <c r="J501"/>
  <c r="I501"/>
  <c r="K500"/>
  <c r="J500"/>
  <c r="I500"/>
  <c r="K499"/>
  <c r="J499"/>
  <c r="I499"/>
  <c r="K498"/>
  <c r="J498"/>
  <c r="I498"/>
  <c r="K497"/>
  <c r="J497"/>
  <c r="I497"/>
  <c r="K496"/>
  <c r="J496"/>
  <c r="I496"/>
  <c r="K495"/>
  <c r="J495"/>
  <c r="I495"/>
  <c r="K494"/>
  <c r="J494"/>
  <c r="I494"/>
  <c r="K493"/>
  <c r="J493"/>
  <c r="I493"/>
  <c r="K492"/>
  <c r="J492"/>
  <c r="I492"/>
  <c r="K491"/>
  <c r="J491"/>
  <c r="I491"/>
  <c r="K490"/>
  <c r="J490"/>
  <c r="I490"/>
  <c r="K489"/>
  <c r="J489"/>
  <c r="I489"/>
  <c r="K488"/>
  <c r="J488"/>
  <c r="I488"/>
  <c r="K487"/>
  <c r="J487"/>
  <c r="I487"/>
  <c r="K486"/>
  <c r="J486"/>
  <c r="I486"/>
  <c r="K485"/>
  <c r="J485"/>
  <c r="I485"/>
  <c r="K484"/>
  <c r="J484"/>
  <c r="I484"/>
  <c r="K483"/>
  <c r="J483"/>
  <c r="I483"/>
  <c r="K482"/>
  <c r="J482"/>
  <c r="I482"/>
  <c r="K481"/>
  <c r="J481"/>
  <c r="I481"/>
  <c r="K480"/>
  <c r="J480"/>
  <c r="I480"/>
  <c r="K479"/>
  <c r="J479"/>
  <c r="I479"/>
  <c r="K478"/>
  <c r="J478"/>
  <c r="I478"/>
  <c r="K477"/>
  <c r="J477"/>
  <c r="I477"/>
  <c r="K476"/>
  <c r="J476"/>
  <c r="I476"/>
  <c r="K475"/>
  <c r="J475"/>
  <c r="I475"/>
  <c r="K474"/>
  <c r="J474"/>
  <c r="I474"/>
  <c r="K473"/>
  <c r="J473"/>
  <c r="I473"/>
  <c r="K472"/>
  <c r="J472"/>
  <c r="I472"/>
  <c r="K471"/>
  <c r="J471"/>
  <c r="I471"/>
  <c r="K470"/>
  <c r="J470"/>
  <c r="I470"/>
  <c r="K469"/>
  <c r="J469"/>
  <c r="I469"/>
  <c r="K468"/>
  <c r="J468"/>
  <c r="I468"/>
  <c r="K467"/>
  <c r="J467"/>
  <c r="I467"/>
  <c r="K466"/>
  <c r="J466"/>
  <c r="I466"/>
  <c r="K465"/>
  <c r="J465"/>
  <c r="I465"/>
  <c r="K464"/>
  <c r="J464"/>
  <c r="I464"/>
  <c r="K463"/>
  <c r="J463"/>
  <c r="I463"/>
  <c r="K462"/>
  <c r="J462"/>
  <c r="I462"/>
  <c r="K461"/>
  <c r="J461"/>
  <c r="I461"/>
  <c r="K460"/>
  <c r="J460"/>
  <c r="I460"/>
  <c r="K459"/>
  <c r="J459"/>
  <c r="I459"/>
  <c r="K458"/>
  <c r="J458"/>
  <c r="I458"/>
  <c r="K457"/>
  <c r="J457"/>
  <c r="I457"/>
  <c r="K456"/>
  <c r="J456"/>
  <c r="I456"/>
  <c r="K455"/>
  <c r="J455"/>
  <c r="I455"/>
  <c r="K454"/>
  <c r="J454"/>
  <c r="I454"/>
  <c r="K453"/>
  <c r="J453"/>
  <c r="I453"/>
  <c r="K452"/>
  <c r="J452"/>
  <c r="I452"/>
  <c r="K451"/>
  <c r="J451"/>
  <c r="I451"/>
  <c r="K450"/>
  <c r="J450"/>
  <c r="I450"/>
  <c r="K449"/>
  <c r="J449"/>
  <c r="I449"/>
  <c r="K448"/>
  <c r="J448"/>
  <c r="I448"/>
  <c r="K447"/>
  <c r="J447"/>
  <c r="I447"/>
  <c r="K446"/>
  <c r="J446"/>
  <c r="I446"/>
  <c r="K445"/>
  <c r="J445"/>
  <c r="I445"/>
  <c r="K444"/>
  <c r="J444"/>
  <c r="I444"/>
  <c r="K443"/>
  <c r="J443"/>
  <c r="I443"/>
  <c r="K442"/>
  <c r="J442"/>
  <c r="I442"/>
  <c r="K441"/>
  <c r="J441"/>
  <c r="I441"/>
  <c r="K440"/>
  <c r="J440"/>
  <c r="I440"/>
  <c r="K439"/>
  <c r="J439"/>
  <c r="I439"/>
  <c r="K438"/>
  <c r="J438"/>
  <c r="I438"/>
  <c r="K437"/>
  <c r="J437"/>
  <c r="I437"/>
  <c r="K436"/>
  <c r="J436"/>
  <c r="I436"/>
  <c r="K435"/>
  <c r="J435"/>
  <c r="I435"/>
  <c r="K434"/>
  <c r="J434"/>
  <c r="I434"/>
  <c r="K433"/>
  <c r="J433"/>
  <c r="I433"/>
  <c r="K432"/>
  <c r="J432"/>
  <c r="I432"/>
  <c r="K431"/>
  <c r="J431"/>
  <c r="I431"/>
  <c r="K430"/>
  <c r="J430"/>
  <c r="I430"/>
  <c r="K429"/>
  <c r="J429"/>
  <c r="I429"/>
  <c r="K428"/>
  <c r="J428"/>
  <c r="I428"/>
  <c r="K427"/>
  <c r="J427"/>
  <c r="I427"/>
  <c r="K426"/>
  <c r="J426"/>
  <c r="I426"/>
  <c r="K425"/>
  <c r="J425"/>
  <c r="I425"/>
  <c r="K424"/>
  <c r="J424"/>
  <c r="I424"/>
  <c r="K423"/>
  <c r="J423"/>
  <c r="I423"/>
  <c r="K422"/>
  <c r="J422"/>
  <c r="I422"/>
  <c r="K421"/>
  <c r="J421"/>
  <c r="I421"/>
  <c r="K420"/>
  <c r="J420"/>
  <c r="I420"/>
  <c r="K419"/>
  <c r="J419"/>
  <c r="I419"/>
  <c r="K418"/>
  <c r="J418"/>
  <c r="I418"/>
  <c r="K417"/>
  <c r="J417"/>
  <c r="I417"/>
  <c r="K416"/>
  <c r="J416"/>
  <c r="I416"/>
  <c r="K415"/>
  <c r="J415"/>
  <c r="I415"/>
  <c r="K414"/>
  <c r="J414"/>
  <c r="I414"/>
  <c r="K413"/>
  <c r="J413"/>
  <c r="I413"/>
  <c r="K412"/>
  <c r="J412"/>
  <c r="I412"/>
  <c r="K411"/>
  <c r="J411"/>
  <c r="I411"/>
  <c r="K410"/>
  <c r="J410"/>
  <c r="I410"/>
  <c r="K409"/>
  <c r="J409"/>
  <c r="I409"/>
  <c r="K408"/>
  <c r="J408"/>
  <c r="I408"/>
  <c r="K407"/>
  <c r="J407"/>
  <c r="I407"/>
  <c r="K406"/>
  <c r="J406"/>
  <c r="I406"/>
  <c r="K405"/>
  <c r="J405"/>
  <c r="I405"/>
  <c r="K404"/>
  <c r="J404"/>
  <c r="I404"/>
  <c r="K403"/>
  <c r="J403"/>
  <c r="I403"/>
  <c r="K402"/>
  <c r="J402"/>
  <c r="I402"/>
  <c r="K401"/>
  <c r="J401"/>
  <c r="I401"/>
  <c r="K400"/>
  <c r="J400"/>
  <c r="I400"/>
  <c r="K399"/>
  <c r="J399"/>
  <c r="I399"/>
  <c r="K398"/>
  <c r="J398"/>
  <c r="I398"/>
  <c r="K397"/>
  <c r="J397"/>
  <c r="I397"/>
  <c r="K396"/>
  <c r="J396"/>
  <c r="I396"/>
  <c r="K395"/>
  <c r="J395"/>
  <c r="I395"/>
  <c r="K394"/>
  <c r="J394"/>
  <c r="I394"/>
  <c r="K393"/>
  <c r="J393"/>
  <c r="I393"/>
  <c r="K392"/>
  <c r="J392"/>
  <c r="I392"/>
  <c r="K391"/>
  <c r="J391"/>
  <c r="I391"/>
  <c r="K390"/>
  <c r="J390"/>
  <c r="I390"/>
  <c r="K389"/>
  <c r="J389"/>
  <c r="I389"/>
  <c r="K388"/>
  <c r="J388"/>
  <c r="I388"/>
  <c r="K387"/>
  <c r="J387"/>
  <c r="I387"/>
  <c r="K386"/>
  <c r="J386"/>
  <c r="I386"/>
  <c r="K385"/>
  <c r="J385"/>
  <c r="I385"/>
  <c r="K384"/>
  <c r="J384"/>
  <c r="I384"/>
  <c r="K383"/>
  <c r="J383"/>
  <c r="I383"/>
  <c r="K382"/>
  <c r="J382"/>
  <c r="I382"/>
  <c r="K381"/>
  <c r="J381"/>
  <c r="I381"/>
  <c r="K380"/>
  <c r="J380"/>
  <c r="I380"/>
  <c r="K379"/>
  <c r="J379"/>
  <c r="I379"/>
  <c r="K378"/>
  <c r="J378"/>
  <c r="I378"/>
  <c r="K377"/>
  <c r="J377"/>
  <c r="I377"/>
  <c r="K376"/>
  <c r="J376"/>
  <c r="I376"/>
  <c r="K375"/>
  <c r="J375"/>
  <c r="I375"/>
  <c r="K374"/>
  <c r="J374"/>
  <c r="I374"/>
  <c r="K373"/>
  <c r="J373"/>
  <c r="I373"/>
  <c r="K372"/>
  <c r="J372"/>
  <c r="I372"/>
  <c r="K371"/>
  <c r="J371"/>
  <c r="I371"/>
  <c r="K370"/>
  <c r="J370"/>
  <c r="I370"/>
  <c r="K369"/>
  <c r="J369"/>
  <c r="I369"/>
  <c r="K368"/>
  <c r="J368"/>
  <c r="I368"/>
  <c r="K367"/>
  <c r="J367"/>
  <c r="I367"/>
  <c r="K366"/>
  <c r="J366"/>
  <c r="I366"/>
  <c r="K365"/>
  <c r="J365"/>
  <c r="I365"/>
  <c r="K364"/>
  <c r="J364"/>
  <c r="I364"/>
  <c r="K363"/>
  <c r="J363"/>
  <c r="I363"/>
  <c r="K362"/>
  <c r="J362"/>
  <c r="I362"/>
  <c r="K361"/>
  <c r="J361"/>
  <c r="I361"/>
  <c r="K360"/>
  <c r="J360"/>
  <c r="I360"/>
  <c r="K359"/>
  <c r="J359"/>
  <c r="I359"/>
  <c r="K358"/>
  <c r="J358"/>
  <c r="I358"/>
  <c r="K357"/>
  <c r="J357"/>
  <c r="I357"/>
  <c r="K356"/>
  <c r="J356"/>
  <c r="I356"/>
  <c r="K355"/>
  <c r="J355"/>
  <c r="I355"/>
  <c r="K354"/>
  <c r="J354"/>
  <c r="I354"/>
  <c r="K353"/>
  <c r="J353"/>
  <c r="I353"/>
  <c r="K352"/>
  <c r="J352"/>
  <c r="I352"/>
  <c r="K351"/>
  <c r="J351"/>
  <c r="I351"/>
  <c r="K350"/>
  <c r="J350"/>
  <c r="I350"/>
  <c r="K349"/>
  <c r="J349"/>
  <c r="I349"/>
  <c r="K348"/>
  <c r="J348"/>
  <c r="I348"/>
  <c r="K347"/>
  <c r="J347"/>
  <c r="I347"/>
  <c r="K346"/>
  <c r="J346"/>
  <c r="I346"/>
  <c r="K345"/>
  <c r="J345"/>
  <c r="I345"/>
  <c r="K344"/>
  <c r="J344"/>
  <c r="I344"/>
  <c r="K343"/>
  <c r="J343"/>
  <c r="I343"/>
  <c r="K342"/>
  <c r="J342"/>
  <c r="I342"/>
  <c r="K341"/>
  <c r="J341"/>
  <c r="I341"/>
  <c r="K340"/>
  <c r="J340"/>
  <c r="I340"/>
  <c r="K339"/>
  <c r="J339"/>
  <c r="I339"/>
  <c r="K338"/>
  <c r="J338"/>
  <c r="I338"/>
  <c r="K337"/>
  <c r="J337"/>
  <c r="I337"/>
  <c r="K336"/>
  <c r="J336"/>
  <c r="I336"/>
  <c r="K335"/>
  <c r="J335"/>
  <c r="I335"/>
  <c r="K334"/>
  <c r="J334"/>
  <c r="I334"/>
  <c r="K333"/>
  <c r="J333"/>
  <c r="I333"/>
  <c r="K332"/>
  <c r="J332"/>
  <c r="I332"/>
  <c r="K331"/>
  <c r="J331"/>
  <c r="I331"/>
  <c r="K330"/>
  <c r="J330"/>
  <c r="I330"/>
  <c r="K329"/>
  <c r="J329"/>
  <c r="I329"/>
  <c r="K328"/>
  <c r="J328"/>
  <c r="I328"/>
  <c r="K327"/>
  <c r="J327"/>
  <c r="I327"/>
  <c r="K326"/>
  <c r="J326"/>
  <c r="I326"/>
  <c r="K325"/>
  <c r="J325"/>
  <c r="I325"/>
  <c r="K324"/>
  <c r="J324"/>
  <c r="I324"/>
  <c r="K323"/>
  <c r="J323"/>
  <c r="I323"/>
  <c r="K322"/>
  <c r="J322"/>
  <c r="I322"/>
  <c r="K321"/>
  <c r="J321"/>
  <c r="I321"/>
  <c r="K320"/>
  <c r="J320"/>
  <c r="I320"/>
  <c r="K319"/>
  <c r="J319"/>
  <c r="I319"/>
  <c r="K318"/>
  <c r="J318"/>
  <c r="I318"/>
  <c r="K317"/>
  <c r="J317"/>
  <c r="I317"/>
  <c r="K316"/>
  <c r="J316"/>
  <c r="I316"/>
  <c r="K315"/>
  <c r="J315"/>
  <c r="I315"/>
  <c r="K314"/>
  <c r="J314"/>
  <c r="I314"/>
  <c r="K313"/>
  <c r="J313"/>
  <c r="I313"/>
  <c r="K312"/>
  <c r="J312"/>
  <c r="I312"/>
  <c r="K311"/>
  <c r="J311"/>
  <c r="I311"/>
  <c r="K310"/>
  <c r="J310"/>
  <c r="I310"/>
  <c r="K309"/>
  <c r="J309"/>
  <c r="I309"/>
  <c r="K308"/>
  <c r="J308"/>
  <c r="I308"/>
  <c r="K307"/>
  <c r="J307"/>
  <c r="I307"/>
  <c r="K306"/>
  <c r="J306"/>
  <c r="I306"/>
  <c r="K305"/>
  <c r="J305"/>
  <c r="I305"/>
  <c r="K304"/>
  <c r="J304"/>
  <c r="I304"/>
  <c r="K303"/>
  <c r="J303"/>
  <c r="I303"/>
  <c r="K302"/>
  <c r="J302"/>
  <c r="I302"/>
  <c r="K301"/>
  <c r="J301"/>
  <c r="I301"/>
  <c r="K300"/>
  <c r="J300"/>
  <c r="I300"/>
  <c r="K299"/>
  <c r="J299"/>
  <c r="I299"/>
  <c r="K298"/>
  <c r="J298"/>
  <c r="I298"/>
  <c r="K297"/>
  <c r="J297"/>
  <c r="I297"/>
  <c r="K296"/>
  <c r="J296"/>
  <c r="I296"/>
  <c r="K295"/>
  <c r="J295"/>
  <c r="I295"/>
  <c r="K294"/>
  <c r="J294"/>
  <c r="I294"/>
  <c r="K293"/>
  <c r="J293"/>
  <c r="I293"/>
  <c r="K292"/>
  <c r="J292"/>
  <c r="I292"/>
  <c r="K291"/>
  <c r="J291"/>
  <c r="I291"/>
  <c r="K290"/>
  <c r="J290"/>
  <c r="I290"/>
  <c r="K289"/>
  <c r="J289"/>
  <c r="I289"/>
  <c r="K288"/>
  <c r="J288"/>
  <c r="I288"/>
  <c r="K287"/>
  <c r="J287"/>
  <c r="I287"/>
  <c r="K286"/>
  <c r="J286"/>
  <c r="I286"/>
  <c r="K285"/>
  <c r="J285"/>
  <c r="I285"/>
  <c r="K284"/>
  <c r="J284"/>
  <c r="I284"/>
  <c r="K283"/>
  <c r="J283"/>
  <c r="I283"/>
  <c r="K282"/>
  <c r="J282"/>
  <c r="I282"/>
  <c r="K281"/>
  <c r="J281"/>
  <c r="I281"/>
  <c r="K280"/>
  <c r="J280"/>
  <c r="I280"/>
  <c r="K279"/>
  <c r="J279"/>
  <c r="I279"/>
  <c r="K278"/>
  <c r="J278"/>
  <c r="I278"/>
  <c r="K277"/>
  <c r="J277"/>
  <c r="I277"/>
  <c r="K276"/>
  <c r="J276"/>
  <c r="I276"/>
  <c r="K275"/>
  <c r="J275"/>
  <c r="I275"/>
  <c r="K274"/>
  <c r="J274"/>
  <c r="I274"/>
  <c r="K273"/>
  <c r="J273"/>
  <c r="I273"/>
  <c r="K272"/>
  <c r="J272"/>
  <c r="I272"/>
  <c r="K271"/>
  <c r="J271"/>
  <c r="I271"/>
  <c r="K270"/>
  <c r="J270"/>
  <c r="I270"/>
  <c r="K269"/>
  <c r="J269"/>
  <c r="I269"/>
  <c r="K268"/>
  <c r="J268"/>
  <c r="I268"/>
  <c r="K267"/>
  <c r="J267"/>
  <c r="I267"/>
  <c r="K266"/>
  <c r="J266"/>
  <c r="I266"/>
  <c r="K265"/>
  <c r="J265"/>
  <c r="I265"/>
  <c r="K264"/>
  <c r="J264"/>
  <c r="I264"/>
  <c r="K263"/>
  <c r="J263"/>
  <c r="I263"/>
  <c r="K262"/>
  <c r="J262"/>
  <c r="I262"/>
  <c r="K261"/>
  <c r="J261"/>
  <c r="I261"/>
  <c r="K260"/>
  <c r="J260"/>
  <c r="I260"/>
  <c r="K259"/>
  <c r="J259"/>
  <c r="I259"/>
  <c r="K258"/>
  <c r="J258"/>
  <c r="I258"/>
  <c r="K257"/>
  <c r="J257"/>
  <c r="I257"/>
  <c r="K256"/>
  <c r="J256"/>
  <c r="I256"/>
  <c r="K255"/>
  <c r="J255"/>
  <c r="I255"/>
  <c r="K254"/>
  <c r="J254"/>
  <c r="I254"/>
  <c r="K253"/>
  <c r="J253"/>
  <c r="I253"/>
  <c r="K252"/>
  <c r="J252"/>
  <c r="I252"/>
  <c r="K251"/>
  <c r="J251"/>
  <c r="I251"/>
  <c r="K250"/>
  <c r="J250"/>
  <c r="I250"/>
  <c r="K249"/>
  <c r="J249"/>
  <c r="I249"/>
  <c r="K248"/>
  <c r="J248"/>
  <c r="I248"/>
  <c r="K247"/>
  <c r="J247"/>
  <c r="I247"/>
  <c r="K246"/>
  <c r="J246"/>
  <c r="I246"/>
  <c r="K245"/>
  <c r="J245"/>
  <c r="I245"/>
  <c r="K244"/>
  <c r="J244"/>
  <c r="I244"/>
  <c r="K243"/>
  <c r="J243"/>
  <c r="I243"/>
  <c r="K242"/>
  <c r="J242"/>
  <c r="I242"/>
  <c r="K241"/>
  <c r="J241"/>
  <c r="I241"/>
  <c r="K240"/>
  <c r="J240"/>
  <c r="I240"/>
  <c r="K239"/>
  <c r="J239"/>
  <c r="I239"/>
  <c r="K238"/>
  <c r="J238"/>
  <c r="I238"/>
  <c r="K237"/>
  <c r="J237"/>
  <c r="I237"/>
  <c r="K236"/>
  <c r="J236"/>
  <c r="I236"/>
  <c r="K235"/>
  <c r="J235"/>
  <c r="I235"/>
  <c r="K234"/>
  <c r="J234"/>
  <c r="I234"/>
  <c r="K233"/>
  <c r="J233"/>
  <c r="I233"/>
  <c r="K232"/>
  <c r="J232"/>
  <c r="I232"/>
  <c r="K231"/>
  <c r="J231"/>
  <c r="I231"/>
  <c r="K230"/>
  <c r="J230"/>
  <c r="I230"/>
  <c r="K229"/>
  <c r="J229"/>
  <c r="I229"/>
  <c r="K228"/>
  <c r="J228"/>
  <c r="I228"/>
  <c r="K227"/>
  <c r="J227"/>
  <c r="I227"/>
  <c r="K226"/>
  <c r="J226"/>
  <c r="I226"/>
  <c r="K225"/>
  <c r="J225"/>
  <c r="I225"/>
  <c r="K224"/>
  <c r="J224"/>
  <c r="I224"/>
  <c r="K223"/>
  <c r="J223"/>
  <c r="I223"/>
  <c r="K222"/>
  <c r="J222"/>
  <c r="I222"/>
  <c r="K221"/>
  <c r="J221"/>
  <c r="I221"/>
  <c r="K220"/>
  <c r="J220"/>
  <c r="I220"/>
  <c r="K219"/>
  <c r="J219"/>
  <c r="I219"/>
  <c r="K218"/>
  <c r="J218"/>
  <c r="I218"/>
  <c r="K217"/>
  <c r="J217"/>
  <c r="I217"/>
  <c r="K216"/>
  <c r="J216"/>
  <c r="I216"/>
  <c r="K215"/>
  <c r="J215"/>
  <c r="I215"/>
  <c r="K214"/>
  <c r="J214"/>
  <c r="I214"/>
  <c r="K213"/>
  <c r="J213"/>
  <c r="I213"/>
  <c r="K212"/>
  <c r="J212"/>
  <c r="I212"/>
  <c r="K211"/>
  <c r="J211"/>
  <c r="I211"/>
  <c r="K210"/>
  <c r="J210"/>
  <c r="I210"/>
  <c r="K209"/>
  <c r="J209"/>
  <c r="I209"/>
  <c r="K208"/>
  <c r="J208"/>
  <c r="I208"/>
  <c r="K207"/>
  <c r="J207"/>
  <c r="I207"/>
  <c r="K206"/>
  <c r="J206"/>
  <c r="I206"/>
  <c r="K205"/>
  <c r="J205"/>
  <c r="I205"/>
  <c r="K204"/>
  <c r="J204"/>
  <c r="I204"/>
  <c r="K203"/>
  <c r="J203"/>
  <c r="I203"/>
  <c r="K202"/>
  <c r="J202"/>
  <c r="I202"/>
  <c r="K201"/>
  <c r="J201"/>
  <c r="I201"/>
  <c r="K200"/>
  <c r="J200"/>
  <c r="I200"/>
  <c r="K199"/>
  <c r="J199"/>
  <c r="I199"/>
  <c r="K198"/>
  <c r="J198"/>
  <c r="I198"/>
  <c r="K197"/>
  <c r="J197"/>
  <c r="I197"/>
  <c r="K196"/>
  <c r="J196"/>
  <c r="I196"/>
  <c r="K195"/>
  <c r="J195"/>
  <c r="I195"/>
  <c r="K194"/>
  <c r="J194"/>
  <c r="I194"/>
  <c r="K193"/>
  <c r="J193"/>
  <c r="I193"/>
  <c r="K192"/>
  <c r="J192"/>
  <c r="I192"/>
  <c r="K191"/>
  <c r="J191"/>
  <c r="I191"/>
  <c r="K190"/>
  <c r="J190"/>
  <c r="I190"/>
  <c r="K189"/>
  <c r="J189"/>
  <c r="I189"/>
  <c r="K188"/>
  <c r="J188"/>
  <c r="I188"/>
  <c r="K187"/>
  <c r="J187"/>
  <c r="I187"/>
  <c r="K186"/>
  <c r="J186"/>
  <c r="I186"/>
  <c r="K185"/>
  <c r="J185"/>
  <c r="I185"/>
  <c r="K184"/>
  <c r="J184"/>
  <c r="I184"/>
  <c r="K183"/>
  <c r="J183"/>
  <c r="I183"/>
  <c r="K182"/>
  <c r="J182"/>
  <c r="I182"/>
  <c r="K181"/>
  <c r="J181"/>
  <c r="I181"/>
  <c r="K180"/>
  <c r="J180"/>
  <c r="I180"/>
  <c r="K179"/>
  <c r="J179"/>
  <c r="I179"/>
  <c r="K178"/>
  <c r="J178"/>
  <c r="I178"/>
  <c r="K177"/>
  <c r="J177"/>
  <c r="I177"/>
  <c r="K176"/>
  <c r="J176"/>
  <c r="I176"/>
  <c r="K175"/>
  <c r="J175"/>
  <c r="I175"/>
  <c r="K174"/>
  <c r="J174"/>
  <c r="I174"/>
  <c r="K173"/>
  <c r="J173"/>
  <c r="I173"/>
  <c r="K172"/>
  <c r="J172"/>
  <c r="I172"/>
  <c r="K171"/>
  <c r="J171"/>
  <c r="I171"/>
  <c r="K170"/>
  <c r="J170"/>
  <c r="I170"/>
  <c r="K169"/>
  <c r="J169"/>
  <c r="I169"/>
  <c r="K168"/>
  <c r="J168"/>
  <c r="I168"/>
  <c r="K167"/>
  <c r="J167"/>
  <c r="I167"/>
  <c r="K166"/>
  <c r="J166"/>
  <c r="I166"/>
  <c r="K165"/>
  <c r="J165"/>
  <c r="I165"/>
  <c r="K164"/>
  <c r="J164"/>
  <c r="I164"/>
  <c r="K163"/>
  <c r="J163"/>
  <c r="I163"/>
  <c r="K162"/>
  <c r="J162"/>
  <c r="I162"/>
  <c r="K161"/>
  <c r="J161"/>
  <c r="I161"/>
  <c r="K160"/>
  <c r="J160"/>
  <c r="I160"/>
  <c r="K159"/>
  <c r="J159"/>
  <c r="I159"/>
  <c r="K158"/>
  <c r="J158"/>
  <c r="I158"/>
  <c r="K157"/>
  <c r="J157"/>
  <c r="I157"/>
  <c r="K156"/>
  <c r="J156"/>
  <c r="I156"/>
  <c r="K155"/>
  <c r="J155"/>
  <c r="I155"/>
  <c r="K154"/>
  <c r="J154"/>
  <c r="I154"/>
  <c r="K153"/>
  <c r="J153"/>
  <c r="I153"/>
  <c r="K152"/>
  <c r="J152"/>
  <c r="I152"/>
  <c r="K151"/>
  <c r="J151"/>
  <c r="I151"/>
  <c r="K150"/>
  <c r="J150"/>
  <c r="I150"/>
  <c r="K149"/>
  <c r="J149"/>
  <c r="I149"/>
  <c r="K148"/>
  <c r="J148"/>
  <c r="I148"/>
  <c r="K147"/>
  <c r="J147"/>
  <c r="I147"/>
  <c r="K146"/>
  <c r="J146"/>
  <c r="I146"/>
  <c r="K145"/>
  <c r="J145"/>
  <c r="I145"/>
  <c r="K144"/>
  <c r="J144"/>
  <c r="I144"/>
  <c r="K143"/>
  <c r="J143"/>
  <c r="I143"/>
  <c r="K142"/>
  <c r="J142"/>
  <c r="I142"/>
  <c r="K141"/>
  <c r="J141"/>
  <c r="I141"/>
  <c r="K140"/>
  <c r="J140"/>
  <c r="I140"/>
  <c r="K139"/>
  <c r="J139"/>
  <c r="I139"/>
  <c r="K138"/>
  <c r="J138"/>
  <c r="I138"/>
  <c r="K137"/>
  <c r="J137"/>
  <c r="I137"/>
  <c r="K136"/>
  <c r="J136"/>
  <c r="I136"/>
  <c r="K135"/>
  <c r="J135"/>
  <c r="I135"/>
  <c r="K134"/>
  <c r="J134"/>
  <c r="I134"/>
  <c r="K133"/>
  <c r="J133"/>
  <c r="I133"/>
  <c r="K132"/>
  <c r="J132"/>
  <c r="I132"/>
  <c r="K131"/>
  <c r="J131"/>
  <c r="I131"/>
  <c r="K130"/>
  <c r="J130"/>
  <c r="I130"/>
  <c r="K129"/>
  <c r="J129"/>
  <c r="I129"/>
  <c r="K128"/>
  <c r="J128"/>
  <c r="I128"/>
  <c r="K127"/>
  <c r="J127"/>
  <c r="I127"/>
  <c r="K126"/>
  <c r="J126"/>
  <c r="I126"/>
  <c r="K125"/>
  <c r="J125"/>
  <c r="I125"/>
  <c r="K124"/>
  <c r="J124"/>
  <c r="I124"/>
  <c r="K123"/>
  <c r="J123"/>
  <c r="I123"/>
  <c r="K122"/>
  <c r="J122"/>
  <c r="I122"/>
  <c r="K121"/>
  <c r="J121"/>
  <c r="I121"/>
  <c r="K120"/>
  <c r="J120"/>
  <c r="I120"/>
  <c r="K119"/>
  <c r="J119"/>
  <c r="I119"/>
  <c r="K118"/>
  <c r="J118"/>
  <c r="I118"/>
  <c r="K117"/>
  <c r="J117"/>
  <c r="I117"/>
  <c r="K116"/>
  <c r="J116"/>
  <c r="I116"/>
  <c r="K115"/>
  <c r="J115"/>
  <c r="I115"/>
  <c r="K114"/>
  <c r="J114"/>
  <c r="I114"/>
  <c r="K113"/>
  <c r="J113"/>
  <c r="I113"/>
  <c r="K112"/>
  <c r="J112"/>
  <c r="I112"/>
  <c r="K111"/>
  <c r="J111"/>
  <c r="I111"/>
  <c r="K110"/>
  <c r="J110"/>
  <c r="I110"/>
  <c r="K109"/>
  <c r="J109"/>
  <c r="I109"/>
  <c r="K108"/>
  <c r="J108"/>
  <c r="I108"/>
  <c r="K107"/>
  <c r="J107"/>
  <c r="I107"/>
  <c r="K106"/>
  <c r="J106"/>
  <c r="I106"/>
  <c r="K105"/>
  <c r="J105"/>
  <c r="I105"/>
  <c r="K104"/>
  <c r="J104"/>
  <c r="I104"/>
  <c r="K103"/>
  <c r="J103"/>
  <c r="I103"/>
  <c r="K102"/>
  <c r="J102"/>
  <c r="I102"/>
  <c r="K101"/>
  <c r="J101"/>
  <c r="I101"/>
  <c r="K100"/>
  <c r="J100"/>
  <c r="I100"/>
  <c r="K99"/>
  <c r="J99"/>
  <c r="I99"/>
  <c r="K98"/>
  <c r="J98"/>
  <c r="I98"/>
  <c r="K97"/>
  <c r="J97"/>
  <c r="I97"/>
  <c r="K96"/>
  <c r="J96"/>
  <c r="I96"/>
  <c r="K95"/>
  <c r="J95"/>
  <c r="I95"/>
  <c r="K94"/>
  <c r="J94"/>
  <c r="I94"/>
  <c r="K93"/>
  <c r="J93"/>
  <c r="I93"/>
  <c r="K92"/>
  <c r="J92"/>
  <c r="I92"/>
  <c r="K91"/>
  <c r="J91"/>
  <c r="I91"/>
  <c r="K90"/>
  <c r="J90"/>
  <c r="I90"/>
  <c r="K89"/>
  <c r="J89"/>
  <c r="I89"/>
  <c r="K88"/>
  <c r="J88"/>
  <c r="I88"/>
  <c r="K87"/>
  <c r="J87"/>
  <c r="I87"/>
  <c r="K86"/>
  <c r="J86"/>
  <c r="I86"/>
  <c r="K85"/>
  <c r="J85"/>
  <c r="I85"/>
  <c r="K84"/>
  <c r="J84"/>
  <c r="I84"/>
  <c r="K83"/>
  <c r="J83"/>
  <c r="I83"/>
  <c r="K82"/>
  <c r="J82"/>
  <c r="I82"/>
  <c r="K81"/>
  <c r="J81"/>
  <c r="I81"/>
  <c r="K80"/>
  <c r="J80"/>
  <c r="I80"/>
  <c r="K79"/>
  <c r="J79"/>
  <c r="I79"/>
  <c r="K78"/>
  <c r="J78"/>
  <c r="I78"/>
  <c r="K77"/>
  <c r="J77"/>
  <c r="I77"/>
  <c r="K76"/>
  <c r="J76"/>
  <c r="I76"/>
  <c r="K75"/>
  <c r="J75"/>
  <c r="I75"/>
  <c r="K74"/>
  <c r="J74"/>
  <c r="I74"/>
  <c r="K73"/>
  <c r="J73"/>
  <c r="I73"/>
  <c r="K72"/>
  <c r="J72"/>
  <c r="I72"/>
  <c r="K71"/>
  <c r="J71"/>
  <c r="I71"/>
  <c r="K70"/>
  <c r="J70"/>
  <c r="I70"/>
  <c r="K69"/>
  <c r="J69"/>
  <c r="I69"/>
  <c r="K68"/>
  <c r="J68"/>
  <c r="I68"/>
  <c r="K67"/>
  <c r="J67"/>
  <c r="I67"/>
  <c r="K66"/>
  <c r="J66"/>
  <c r="I66"/>
  <c r="K65"/>
  <c r="J65"/>
  <c r="I65"/>
  <c r="K64"/>
  <c r="J64"/>
  <c r="I64"/>
  <c r="K63"/>
  <c r="J63"/>
  <c r="I63"/>
  <c r="K62"/>
  <c r="J62"/>
  <c r="I62"/>
  <c r="K61"/>
  <c r="J61"/>
  <c r="I61"/>
  <c r="K60"/>
  <c r="J60"/>
  <c r="I60"/>
  <c r="K59"/>
  <c r="J59"/>
  <c r="I59"/>
  <c r="K58"/>
  <c r="J58"/>
  <c r="I58"/>
  <c r="K57"/>
  <c r="J57"/>
  <c r="I57"/>
  <c r="K56"/>
  <c r="J56"/>
  <c r="I56"/>
  <c r="K55"/>
  <c r="J55"/>
  <c r="I55"/>
  <c r="K54"/>
  <c r="J54"/>
  <c r="I54"/>
  <c r="K53"/>
  <c r="J53"/>
  <c r="I53"/>
  <c r="K52"/>
  <c r="J52"/>
  <c r="I52"/>
  <c r="K51"/>
  <c r="J51"/>
  <c r="I51"/>
  <c r="K50"/>
  <c r="J50"/>
  <c r="I50"/>
  <c r="K49"/>
  <c r="J49"/>
  <c r="I49"/>
  <c r="K48"/>
  <c r="J48"/>
  <c r="I48"/>
  <c r="K47"/>
  <c r="J47"/>
  <c r="I47"/>
  <c r="K46"/>
  <c r="J46"/>
  <c r="I46"/>
  <c r="K45"/>
  <c r="J45"/>
  <c r="I45"/>
  <c r="K44"/>
  <c r="J44"/>
  <c r="I44"/>
  <c r="K43"/>
  <c r="J43"/>
  <c r="I43"/>
  <c r="K42"/>
  <c r="J42"/>
  <c r="I42"/>
  <c r="K41"/>
  <c r="J41"/>
  <c r="I41"/>
  <c r="K40"/>
  <c r="J40"/>
  <c r="I40"/>
  <c r="K39"/>
  <c r="J39"/>
  <c r="I39"/>
  <c r="K38"/>
  <c r="J38"/>
  <c r="I38"/>
  <c r="K37"/>
  <c r="J37"/>
  <c r="I37"/>
  <c r="K36"/>
  <c r="J36"/>
  <c r="I36"/>
  <c r="K35"/>
  <c r="J35"/>
  <c r="I35"/>
  <c r="K34"/>
  <c r="J34"/>
  <c r="I34"/>
  <c r="K33"/>
  <c r="J33"/>
  <c r="I33"/>
  <c r="K32"/>
  <c r="J32"/>
  <c r="I32"/>
  <c r="K31"/>
  <c r="J31"/>
  <c r="I31"/>
  <c r="K30"/>
  <c r="J30"/>
  <c r="I30"/>
  <c r="K29"/>
  <c r="J29"/>
  <c r="I29"/>
  <c r="K28"/>
  <c r="J28"/>
  <c r="I28"/>
  <c r="K27"/>
  <c r="J27"/>
  <c r="I27"/>
  <c r="K26"/>
  <c r="J26"/>
  <c r="I26"/>
  <c r="K25"/>
  <c r="J25"/>
  <c r="I25"/>
  <c r="K24"/>
  <c r="J24"/>
  <c r="I24"/>
  <c r="K23"/>
  <c r="J23"/>
  <c r="I23"/>
  <c r="K22"/>
  <c r="J22"/>
  <c r="I22"/>
  <c r="K21"/>
  <c r="J21"/>
  <c r="I21"/>
  <c r="K20"/>
  <c r="J20"/>
  <c r="I20"/>
  <c r="E8"/>
  <c r="E6"/>
  <c r="J19" s="1"/>
  <c r="F122" i="6" l="1"/>
  <c r="F118" s="1"/>
  <c r="I118"/>
  <c r="G27" i="2" s="1"/>
  <c r="G52" s="1"/>
  <c r="F146" i="6"/>
  <c r="K19" i="3"/>
  <c r="F19" s="1"/>
  <c r="I15"/>
  <c r="G18" i="2" s="1"/>
  <c r="F201" i="3"/>
  <c r="F559"/>
  <c r="F687"/>
  <c r="F691"/>
  <c r="F719"/>
  <c r="F723"/>
  <c r="K15"/>
  <c r="I18" i="2" s="1"/>
  <c r="F143" i="6"/>
  <c r="J101"/>
  <c r="K102"/>
  <c r="K101"/>
  <c r="I102"/>
  <c r="I101"/>
  <c r="J102"/>
  <c r="F492" i="3"/>
  <c r="F511"/>
  <c r="F543"/>
  <c r="F551"/>
  <c r="F565"/>
  <c r="F597"/>
  <c r="F1015"/>
  <c r="F1019"/>
  <c r="F50" i="6"/>
  <c r="I20"/>
  <c r="I16" s="1"/>
  <c r="G17" i="2" s="1"/>
  <c r="F71" i="6"/>
  <c r="F67" s="1"/>
  <c r="I67"/>
  <c r="G21" i="2" s="1"/>
  <c r="F37" i="6"/>
  <c r="F33" s="1"/>
  <c r="I33"/>
  <c r="G19" i="2" s="1"/>
  <c r="J21" i="6"/>
  <c r="K20"/>
  <c r="F145"/>
  <c r="K21"/>
  <c r="F29"/>
  <c r="F105"/>
  <c r="F114"/>
  <c r="F135"/>
  <c r="F144"/>
  <c r="J20"/>
  <c r="F121" i="3"/>
  <c r="F153"/>
  <c r="F185"/>
  <c r="F193"/>
  <c r="F207"/>
  <c r="F239"/>
  <c r="F791"/>
  <c r="F807"/>
  <c r="F111" i="6"/>
  <c r="F115"/>
  <c r="F142"/>
  <c r="F397" i="3"/>
  <c r="J15"/>
  <c r="H18" i="2" s="1"/>
  <c r="F28" i="6"/>
  <c r="F104"/>
  <c r="F113"/>
  <c r="F23"/>
  <c r="F27"/>
  <c r="F103"/>
  <c r="F112"/>
  <c r="F445" i="3"/>
  <c r="F839"/>
  <c r="F413"/>
  <c r="F453"/>
  <c r="F43"/>
  <c r="F47"/>
  <c r="F296"/>
  <c r="F461"/>
  <c r="F623"/>
  <c r="F654"/>
  <c r="F686"/>
  <c r="F870"/>
  <c r="F926"/>
  <c r="F958"/>
  <c r="F982"/>
  <c r="F1014"/>
  <c r="F93"/>
  <c r="F265"/>
  <c r="F329"/>
  <c r="F349"/>
  <c r="F381"/>
  <c r="F389"/>
  <c r="F403"/>
  <c r="F435"/>
  <c r="F575"/>
  <c r="F607"/>
  <c r="F615"/>
  <c r="F751"/>
  <c r="F759"/>
  <c r="F783"/>
  <c r="F797"/>
  <c r="F168"/>
  <c r="F200"/>
  <c r="F205"/>
  <c r="F233"/>
  <c r="F237"/>
  <c r="F281"/>
  <c r="F313"/>
  <c r="F321"/>
  <c r="F335"/>
  <c r="F339"/>
  <c r="F371"/>
  <c r="F428"/>
  <c r="F460"/>
  <c r="F465"/>
  <c r="F493"/>
  <c r="F497"/>
  <c r="F533"/>
  <c r="F590"/>
  <c r="F622"/>
  <c r="F627"/>
  <c r="F655"/>
  <c r="F659"/>
  <c r="F703"/>
  <c r="F735"/>
  <c r="F743"/>
  <c r="F757"/>
  <c r="F814"/>
  <c r="F838"/>
  <c r="F843"/>
  <c r="F871"/>
  <c r="F875"/>
  <c r="F895"/>
  <c r="F899"/>
  <c r="F927"/>
  <c r="F931"/>
  <c r="F959"/>
  <c r="F983"/>
  <c r="F987"/>
  <c r="F26"/>
  <c r="F42"/>
  <c r="F57"/>
  <c r="F105"/>
  <c r="F113"/>
  <c r="F127"/>
  <c r="F143"/>
  <c r="F175"/>
  <c r="F232"/>
  <c r="F264"/>
  <c r="F269"/>
  <c r="F297"/>
  <c r="F301"/>
  <c r="F328"/>
  <c r="F333"/>
  <c r="F337"/>
  <c r="F365"/>
  <c r="F369"/>
  <c r="F467"/>
  <c r="F499"/>
  <c r="F527"/>
  <c r="F531"/>
  <c r="F629"/>
  <c r="F661"/>
  <c r="F718"/>
  <c r="F750"/>
  <c r="F755"/>
  <c r="F775"/>
  <c r="F823"/>
  <c r="F831"/>
  <c r="F845"/>
  <c r="F877"/>
  <c r="F933"/>
  <c r="F72"/>
  <c r="F88"/>
  <c r="F125"/>
  <c r="F137"/>
  <c r="F141"/>
  <c r="F169"/>
  <c r="F173"/>
  <c r="F217"/>
  <c r="F249"/>
  <c r="F257"/>
  <c r="F271"/>
  <c r="F303"/>
  <c r="F364"/>
  <c r="F396"/>
  <c r="F401"/>
  <c r="F429"/>
  <c r="F433"/>
  <c r="F477"/>
  <c r="F526"/>
  <c r="F558"/>
  <c r="F563"/>
  <c r="F591"/>
  <c r="F595"/>
  <c r="F639"/>
  <c r="F671"/>
  <c r="F679"/>
  <c r="F693"/>
  <c r="F725"/>
  <c r="F774"/>
  <c r="F790"/>
  <c r="F795"/>
  <c r="F815"/>
  <c r="F855"/>
  <c r="F887"/>
  <c r="F911"/>
  <c r="F919"/>
  <c r="F943"/>
  <c r="F967"/>
  <c r="F975"/>
  <c r="F999"/>
  <c r="F1007"/>
  <c r="F27"/>
  <c r="F31"/>
  <c r="F56"/>
  <c r="F61"/>
  <c r="F73"/>
  <c r="F77"/>
  <c r="F33"/>
  <c r="F49"/>
  <c r="F63"/>
  <c r="F35"/>
  <c r="F65"/>
  <c r="F89"/>
  <c r="F81"/>
  <c r="F95"/>
  <c r="F120"/>
  <c r="F161"/>
  <c r="F225"/>
  <c r="F289"/>
  <c r="F357"/>
  <c r="F421"/>
  <c r="F485"/>
  <c r="F519"/>
  <c r="F583"/>
  <c r="F647"/>
  <c r="F711"/>
  <c r="F767"/>
  <c r="F863"/>
  <c r="F25" i="6"/>
  <c r="F133"/>
  <c r="F97" i="3"/>
  <c r="F111"/>
  <c r="F136"/>
  <c r="F152"/>
  <c r="F157"/>
  <c r="F177"/>
  <c r="F191"/>
  <c r="F216"/>
  <c r="F221"/>
  <c r="F241"/>
  <c r="F255"/>
  <c r="F280"/>
  <c r="F285"/>
  <c r="F305"/>
  <c r="F319"/>
  <c r="F348"/>
  <c r="F353"/>
  <c r="F373"/>
  <c r="F387"/>
  <c r="F412"/>
  <c r="F417"/>
  <c r="F437"/>
  <c r="F451"/>
  <c r="F476"/>
  <c r="F481"/>
  <c r="F501"/>
  <c r="F510"/>
  <c r="F515"/>
  <c r="F535"/>
  <c r="F549"/>
  <c r="F574"/>
  <c r="F579"/>
  <c r="F599"/>
  <c r="F613"/>
  <c r="F638"/>
  <c r="F643"/>
  <c r="F663"/>
  <c r="F677"/>
  <c r="F702"/>
  <c r="F707"/>
  <c r="F727"/>
  <c r="F741"/>
  <c r="F763"/>
  <c r="F806"/>
  <c r="F811"/>
  <c r="F854"/>
  <c r="F859"/>
  <c r="F879"/>
  <c r="F910"/>
  <c r="F915"/>
  <c r="F935"/>
  <c r="F949"/>
  <c r="F971"/>
  <c r="F991"/>
  <c r="F1005"/>
  <c r="F24" i="6"/>
  <c r="F30"/>
  <c r="F136"/>
  <c r="F951" i="3"/>
  <c r="F79"/>
  <c r="F104"/>
  <c r="F109"/>
  <c r="F129"/>
  <c r="F145"/>
  <c r="F159"/>
  <c r="F184"/>
  <c r="F189"/>
  <c r="F209"/>
  <c r="F223"/>
  <c r="F248"/>
  <c r="F253"/>
  <c r="F273"/>
  <c r="F287"/>
  <c r="F312"/>
  <c r="F317"/>
  <c r="F341"/>
  <c r="F355"/>
  <c r="F380"/>
  <c r="F385"/>
  <c r="F405"/>
  <c r="F419"/>
  <c r="F444"/>
  <c r="F449"/>
  <c r="F469"/>
  <c r="F483"/>
  <c r="F517"/>
  <c r="F542"/>
  <c r="F547"/>
  <c r="F567"/>
  <c r="F581"/>
  <c r="F606"/>
  <c r="F611"/>
  <c r="F631"/>
  <c r="F645"/>
  <c r="F670"/>
  <c r="F675"/>
  <c r="F695"/>
  <c r="F709"/>
  <c r="F734"/>
  <c r="F739"/>
  <c r="F799"/>
  <c r="F822"/>
  <c r="F827"/>
  <c r="F847"/>
  <c r="F861"/>
  <c r="F903"/>
  <c r="F917"/>
  <c r="F942"/>
  <c r="F947"/>
  <c r="F998"/>
  <c r="F1003"/>
  <c r="F22" i="6"/>
  <c r="F26"/>
  <c r="F134"/>
  <c r="F132"/>
  <c r="F91"/>
  <c r="F87" s="1"/>
  <c r="F20"/>
  <c r="F23" i="3"/>
  <c r="F25"/>
  <c r="F34"/>
  <c r="F39"/>
  <c r="F41"/>
  <c r="F53"/>
  <c r="F55"/>
  <c r="F64"/>
  <c r="F69"/>
  <c r="F71"/>
  <c r="F80"/>
  <c r="F85"/>
  <c r="F87"/>
  <c r="F96"/>
  <c r="F101"/>
  <c r="F103"/>
  <c r="F112"/>
  <c r="F117"/>
  <c r="F119"/>
  <c r="F128"/>
  <c r="F133"/>
  <c r="F135"/>
  <c r="F144"/>
  <c r="F149"/>
  <c r="F151"/>
  <c r="F160"/>
  <c r="F165"/>
  <c r="F167"/>
  <c r="F176"/>
  <c r="F181"/>
  <c r="F183"/>
  <c r="F192"/>
  <c r="F197"/>
  <c r="F199"/>
  <c r="F208"/>
  <c r="F213"/>
  <c r="F215"/>
  <c r="F224"/>
  <c r="F229"/>
  <c r="F231"/>
  <c r="F240"/>
  <c r="F245"/>
  <c r="F247"/>
  <c r="F256"/>
  <c r="F261"/>
  <c r="F263"/>
  <c r="F272"/>
  <c r="F277"/>
  <c r="F279"/>
  <c r="F288"/>
  <c r="F293"/>
  <c r="F295"/>
  <c r="F304"/>
  <c r="F309"/>
  <c r="F311"/>
  <c r="F320"/>
  <c r="F325"/>
  <c r="F327"/>
  <c r="F336"/>
  <c r="F340"/>
  <c r="F345"/>
  <c r="F347"/>
  <c r="F356"/>
  <c r="F361"/>
  <c r="F363"/>
  <c r="F372"/>
  <c r="F377"/>
  <c r="F379"/>
  <c r="F388"/>
  <c r="F393"/>
  <c r="F395"/>
  <c r="F404"/>
  <c r="F409"/>
  <c r="F411"/>
  <c r="F420"/>
  <c r="F425"/>
  <c r="F427"/>
  <c r="F436"/>
  <c r="F441"/>
  <c r="F443"/>
  <c r="F452"/>
  <c r="F457"/>
  <c r="F459"/>
  <c r="F468"/>
  <c r="F473"/>
  <c r="F475"/>
  <c r="F484"/>
  <c r="F489"/>
  <c r="F491"/>
  <c r="F500"/>
  <c r="F505"/>
  <c r="F507"/>
  <c r="F509"/>
  <c r="F518"/>
  <c r="F523"/>
  <c r="F525"/>
  <c r="F534"/>
  <c r="F539"/>
  <c r="F541"/>
  <c r="F550"/>
  <c r="F555"/>
  <c r="F557"/>
  <c r="F566"/>
  <c r="F571"/>
  <c r="F573"/>
  <c r="F582"/>
  <c r="F587"/>
  <c r="F589"/>
  <c r="F598"/>
  <c r="F603"/>
  <c r="F605"/>
  <c r="F614"/>
  <c r="F619"/>
  <c r="F621"/>
  <c r="F630"/>
  <c r="F635"/>
  <c r="F637"/>
  <c r="F646"/>
  <c r="F651"/>
  <c r="F653"/>
  <c r="F662"/>
  <c r="F667"/>
  <c r="F669"/>
  <c r="F678"/>
  <c r="F683"/>
  <c r="F685"/>
  <c r="F694"/>
  <c r="F699"/>
  <c r="F701"/>
  <c r="F710"/>
  <c r="F715"/>
  <c r="F717"/>
  <c r="F726"/>
  <c r="F731"/>
  <c r="F733"/>
  <c r="F742"/>
  <c r="F747"/>
  <c r="F749"/>
  <c r="F758"/>
  <c r="F765"/>
  <c r="F779"/>
  <c r="F781"/>
  <c r="F813"/>
  <c r="F829"/>
  <c r="F886"/>
  <c r="F891"/>
  <c r="F893"/>
  <c r="F902"/>
  <c r="F907"/>
  <c r="F909"/>
  <c r="F918"/>
  <c r="F923"/>
  <c r="F925"/>
  <c r="F934"/>
  <c r="F939"/>
  <c r="F941"/>
  <c r="F950"/>
  <c r="F955"/>
  <c r="F957"/>
  <c r="F966"/>
  <c r="F973"/>
  <c r="F989"/>
  <c r="F766"/>
  <c r="F771"/>
  <c r="F773"/>
  <c r="F782"/>
  <c r="F787"/>
  <c r="F789"/>
  <c r="F798"/>
  <c r="F803"/>
  <c r="F805"/>
  <c r="F819"/>
  <c r="F821"/>
  <c r="F830"/>
  <c r="F835"/>
  <c r="F837"/>
  <c r="F846"/>
  <c r="F851"/>
  <c r="F853"/>
  <c r="F862"/>
  <c r="F867"/>
  <c r="F869"/>
  <c r="F878"/>
  <c r="F883"/>
  <c r="F885"/>
  <c r="F894"/>
  <c r="F901"/>
  <c r="F963"/>
  <c r="F965"/>
  <c r="F974"/>
  <c r="F979"/>
  <c r="F981"/>
  <c r="F990"/>
  <c r="F995"/>
  <c r="F997"/>
  <c r="F1006"/>
  <c r="F1011"/>
  <c r="F1013"/>
  <c r="F21"/>
  <c r="F22"/>
  <c r="F29"/>
  <c r="F30"/>
  <c r="F37"/>
  <c r="F38"/>
  <c r="F45"/>
  <c r="F46"/>
  <c r="F51"/>
  <c r="F52"/>
  <c r="F59"/>
  <c r="F60"/>
  <c r="F67"/>
  <c r="F68"/>
  <c r="F75"/>
  <c r="F76"/>
  <c r="F83"/>
  <c r="F84"/>
  <c r="F91"/>
  <c r="F92"/>
  <c r="F99"/>
  <c r="F100"/>
  <c r="F107"/>
  <c r="F108"/>
  <c r="F115"/>
  <c r="F116"/>
  <c r="F123"/>
  <c r="F124"/>
  <c r="F131"/>
  <c r="F132"/>
  <c r="F139"/>
  <c r="F140"/>
  <c r="F147"/>
  <c r="F148"/>
  <c r="F155"/>
  <c r="F156"/>
  <c r="F163"/>
  <c r="F164"/>
  <c r="F171"/>
  <c r="F172"/>
  <c r="F179"/>
  <c r="F180"/>
  <c r="F187"/>
  <c r="F188"/>
  <c r="F195"/>
  <c r="F196"/>
  <c r="F203"/>
  <c r="F204"/>
  <c r="F211"/>
  <c r="F212"/>
  <c r="F219"/>
  <c r="F220"/>
  <c r="F227"/>
  <c r="F228"/>
  <c r="F235"/>
  <c r="F236"/>
  <c r="F243"/>
  <c r="F244"/>
  <c r="F251"/>
  <c r="F252"/>
  <c r="F259"/>
  <c r="F260"/>
  <c r="F267"/>
  <c r="F268"/>
  <c r="F275"/>
  <c r="F276"/>
  <c r="F283"/>
  <c r="F284"/>
  <c r="F291"/>
  <c r="F292"/>
  <c r="F299"/>
  <c r="F300"/>
  <c r="F307"/>
  <c r="F308"/>
  <c r="F315"/>
  <c r="F316"/>
  <c r="F323"/>
  <c r="F324"/>
  <c r="F331"/>
  <c r="F332"/>
  <c r="F343"/>
  <c r="F344"/>
  <c r="F351"/>
  <c r="F352"/>
  <c r="F359"/>
  <c r="F360"/>
  <c r="F367"/>
  <c r="F368"/>
  <c r="F375"/>
  <c r="F376"/>
  <c r="F383"/>
  <c r="F384"/>
  <c r="F391"/>
  <c r="F392"/>
  <c r="F399"/>
  <c r="F400"/>
  <c r="F407"/>
  <c r="F408"/>
  <c r="F415"/>
  <c r="F416"/>
  <c r="F423"/>
  <c r="F424"/>
  <c r="F431"/>
  <c r="F432"/>
  <c r="F439"/>
  <c r="F440"/>
  <c r="F447"/>
  <c r="F448"/>
  <c r="F455"/>
  <c r="F456"/>
  <c r="F463"/>
  <c r="F464"/>
  <c r="F471"/>
  <c r="F472"/>
  <c r="F479"/>
  <c r="F480"/>
  <c r="F487"/>
  <c r="F488"/>
  <c r="F495"/>
  <c r="F496"/>
  <c r="F503"/>
  <c r="F504"/>
  <c r="F513"/>
  <c r="F514"/>
  <c r="F521"/>
  <c r="F522"/>
  <c r="F529"/>
  <c r="F530"/>
  <c r="F537"/>
  <c r="F538"/>
  <c r="F545"/>
  <c r="F546"/>
  <c r="F553"/>
  <c r="F554"/>
  <c r="F561"/>
  <c r="F562"/>
  <c r="F569"/>
  <c r="F570"/>
  <c r="F577"/>
  <c r="F578"/>
  <c r="F585"/>
  <c r="F586"/>
  <c r="F593"/>
  <c r="F594"/>
  <c r="F601"/>
  <c r="F602"/>
  <c r="F609"/>
  <c r="F610"/>
  <c r="F617"/>
  <c r="F618"/>
  <c r="F625"/>
  <c r="F626"/>
  <c r="F633"/>
  <c r="F634"/>
  <c r="F641"/>
  <c r="F642"/>
  <c r="F649"/>
  <c r="F650"/>
  <c r="F657"/>
  <c r="F658"/>
  <c r="F665"/>
  <c r="F666"/>
  <c r="F673"/>
  <c r="F674"/>
  <c r="F681"/>
  <c r="F682"/>
  <c r="F689"/>
  <c r="F690"/>
  <c r="F697"/>
  <c r="F698"/>
  <c r="F705"/>
  <c r="F706"/>
  <c r="F713"/>
  <c r="F714"/>
  <c r="F721"/>
  <c r="F722"/>
  <c r="F729"/>
  <c r="F730"/>
  <c r="F737"/>
  <c r="F738"/>
  <c r="F745"/>
  <c r="F746"/>
  <c r="F753"/>
  <c r="F754"/>
  <c r="F761"/>
  <c r="F762"/>
  <c r="F769"/>
  <c r="F770"/>
  <c r="F777"/>
  <c r="F778"/>
  <c r="F785"/>
  <c r="F786"/>
  <c r="F793"/>
  <c r="F794"/>
  <c r="F801"/>
  <c r="F802"/>
  <c r="F809"/>
  <c r="F810"/>
  <c r="F817"/>
  <c r="F818"/>
  <c r="F825"/>
  <c r="F826"/>
  <c r="F833"/>
  <c r="F834"/>
  <c r="F841"/>
  <c r="F842"/>
  <c r="F849"/>
  <c r="F850"/>
  <c r="F857"/>
  <c r="F858"/>
  <c r="F865"/>
  <c r="F866"/>
  <c r="F873"/>
  <c r="F874"/>
  <c r="F881"/>
  <c r="F882"/>
  <c r="F889"/>
  <c r="F890"/>
  <c r="F897"/>
  <c r="F898"/>
  <c r="F905"/>
  <c r="F906"/>
  <c r="F913"/>
  <c r="F914"/>
  <c r="F921"/>
  <c r="F922"/>
  <c r="F929"/>
  <c r="F930"/>
  <c r="F937"/>
  <c r="F938"/>
  <c r="F945"/>
  <c r="F946"/>
  <c r="F953"/>
  <c r="F954"/>
  <c r="F961"/>
  <c r="F962"/>
  <c r="F969"/>
  <c r="F970"/>
  <c r="F977"/>
  <c r="F978"/>
  <c r="F985"/>
  <c r="F986"/>
  <c r="F993"/>
  <c r="F994"/>
  <c r="F1001"/>
  <c r="F1002"/>
  <c r="F1009"/>
  <c r="F1010"/>
  <c r="F1017"/>
  <c r="F1018"/>
  <c r="F50"/>
  <c r="F54"/>
  <c r="F58"/>
  <c r="F62"/>
  <c r="F66"/>
  <c r="F70"/>
  <c r="F74"/>
  <c r="F78"/>
  <c r="F82"/>
  <c r="F86"/>
  <c r="F90"/>
  <c r="F94"/>
  <c r="F98"/>
  <c r="F102"/>
  <c r="F106"/>
  <c r="F110"/>
  <c r="F114"/>
  <c r="F118"/>
  <c r="F122"/>
  <c r="F126"/>
  <c r="F130"/>
  <c r="F134"/>
  <c r="F138"/>
  <c r="F142"/>
  <c r="F146"/>
  <c r="F150"/>
  <c r="F154"/>
  <c r="F158"/>
  <c r="F162"/>
  <c r="F166"/>
  <c r="F170"/>
  <c r="F174"/>
  <c r="F178"/>
  <c r="F182"/>
  <c r="F186"/>
  <c r="F190"/>
  <c r="F194"/>
  <c r="F198"/>
  <c r="F202"/>
  <c r="F206"/>
  <c r="F210"/>
  <c r="F214"/>
  <c r="F218"/>
  <c r="F222"/>
  <c r="F226"/>
  <c r="F230"/>
  <c r="F234"/>
  <c r="F238"/>
  <c r="F242"/>
  <c r="F246"/>
  <c r="F250"/>
  <c r="F254"/>
  <c r="F258"/>
  <c r="F262"/>
  <c r="F266"/>
  <c r="F270"/>
  <c r="F274"/>
  <c r="F278"/>
  <c r="F282"/>
  <c r="F286"/>
  <c r="F290"/>
  <c r="F294"/>
  <c r="F298"/>
  <c r="F302"/>
  <c r="F306"/>
  <c r="F310"/>
  <c r="F314"/>
  <c r="F318"/>
  <c r="F322"/>
  <c r="F326"/>
  <c r="F330"/>
  <c r="F334"/>
  <c r="F338"/>
  <c r="F342"/>
  <c r="F346"/>
  <c r="F350"/>
  <c r="F354"/>
  <c r="F358"/>
  <c r="F362"/>
  <c r="F366"/>
  <c r="F370"/>
  <c r="F374"/>
  <c r="F378"/>
  <c r="F382"/>
  <c r="F386"/>
  <c r="F390"/>
  <c r="F394"/>
  <c r="F398"/>
  <c r="F402"/>
  <c r="F406"/>
  <c r="F410"/>
  <c r="F414"/>
  <c r="F418"/>
  <c r="F422"/>
  <c r="F426"/>
  <c r="F430"/>
  <c r="F434"/>
  <c r="F438"/>
  <c r="F442"/>
  <c r="F446"/>
  <c r="F450"/>
  <c r="F454"/>
  <c r="F458"/>
  <c r="F462"/>
  <c r="F466"/>
  <c r="F470"/>
  <c r="F474"/>
  <c r="F478"/>
  <c r="F482"/>
  <c r="F486"/>
  <c r="F490"/>
  <c r="F494"/>
  <c r="F498"/>
  <c r="F502"/>
  <c r="F506"/>
  <c r="F20"/>
  <c r="F24"/>
  <c r="F28"/>
  <c r="F32"/>
  <c r="F36"/>
  <c r="F40"/>
  <c r="F44"/>
  <c r="F48"/>
  <c r="F508"/>
  <c r="F512"/>
  <c r="F516"/>
  <c r="F520"/>
  <c r="F524"/>
  <c r="F528"/>
  <c r="F532"/>
  <c r="F536"/>
  <c r="F540"/>
  <c r="F544"/>
  <c r="F548"/>
  <c r="F552"/>
  <c r="F556"/>
  <c r="F560"/>
  <c r="F564"/>
  <c r="F568"/>
  <c r="F572"/>
  <c r="F576"/>
  <c r="F580"/>
  <c r="F584"/>
  <c r="F588"/>
  <c r="F592"/>
  <c r="F596"/>
  <c r="F600"/>
  <c r="F604"/>
  <c r="F608"/>
  <c r="F612"/>
  <c r="F616"/>
  <c r="F620"/>
  <c r="F624"/>
  <c r="F628"/>
  <c r="F632"/>
  <c r="F636"/>
  <c r="F640"/>
  <c r="F644"/>
  <c r="F648"/>
  <c r="F652"/>
  <c r="F656"/>
  <c r="F660"/>
  <c r="F664"/>
  <c r="F668"/>
  <c r="F672"/>
  <c r="F676"/>
  <c r="F680"/>
  <c r="F684"/>
  <c r="F688"/>
  <c r="F692"/>
  <c r="F696"/>
  <c r="F700"/>
  <c r="F704"/>
  <c r="F708"/>
  <c r="F712"/>
  <c r="F716"/>
  <c r="F720"/>
  <c r="F724"/>
  <c r="F728"/>
  <c r="F732"/>
  <c r="F736"/>
  <c r="F740"/>
  <c r="F744"/>
  <c r="F748"/>
  <c r="F752"/>
  <c r="F756"/>
  <c r="F760"/>
  <c r="F764"/>
  <c r="F768"/>
  <c r="F772"/>
  <c r="F776"/>
  <c r="F780"/>
  <c r="F784"/>
  <c r="F788"/>
  <c r="F792"/>
  <c r="F796"/>
  <c r="F800"/>
  <c r="F804"/>
  <c r="F808"/>
  <c r="F812"/>
  <c r="F816"/>
  <c r="F820"/>
  <c r="F824"/>
  <c r="F828"/>
  <c r="F832"/>
  <c r="F836"/>
  <c r="F840"/>
  <c r="F844"/>
  <c r="F848"/>
  <c r="F852"/>
  <c r="F856"/>
  <c r="F860"/>
  <c r="F864"/>
  <c r="F868"/>
  <c r="F872"/>
  <c r="F876"/>
  <c r="F880"/>
  <c r="F884"/>
  <c r="F888"/>
  <c r="F892"/>
  <c r="F896"/>
  <c r="F900"/>
  <c r="F904"/>
  <c r="F908"/>
  <c r="F912"/>
  <c r="F916"/>
  <c r="F920"/>
  <c r="F924"/>
  <c r="F928"/>
  <c r="F932"/>
  <c r="F936"/>
  <c r="F940"/>
  <c r="F944"/>
  <c r="F948"/>
  <c r="F952"/>
  <c r="F956"/>
  <c r="F960"/>
  <c r="F964"/>
  <c r="F968"/>
  <c r="F972"/>
  <c r="F976"/>
  <c r="F980"/>
  <c r="F984"/>
  <c r="F988"/>
  <c r="F992"/>
  <c r="F996"/>
  <c r="F1000"/>
  <c r="F1004"/>
  <c r="F1008"/>
  <c r="F1012"/>
  <c r="F1016"/>
  <c r="F102" i="6" l="1"/>
  <c r="F101"/>
  <c r="I97"/>
  <c r="G26" i="2" s="1"/>
  <c r="G51" s="1"/>
  <c r="C97" s="1"/>
  <c r="J97" i="6"/>
  <c r="H26" i="2" s="1"/>
  <c r="H51" s="1"/>
  <c r="C98" s="1"/>
  <c r="K97" i="6"/>
  <c r="I26" i="2" s="1"/>
  <c r="I51" s="1"/>
  <c r="C99" s="1"/>
  <c r="G24"/>
  <c r="F21" i="6"/>
  <c r="F16" s="1"/>
  <c r="J16"/>
  <c r="H17" i="2" s="1"/>
  <c r="H24" s="1"/>
  <c r="K16" i="6"/>
  <c r="I17" i="2" s="1"/>
  <c r="I24" s="1"/>
  <c r="F15" i="3"/>
  <c r="G23" i="5"/>
  <c r="G22"/>
  <c r="G21"/>
  <c r="G20"/>
  <c r="F97" i="6" l="1"/>
  <c r="C101" i="2"/>
  <c r="J91"/>
  <c r="I91"/>
  <c r="H91"/>
  <c r="G91"/>
  <c r="F91"/>
  <c r="E91"/>
  <c r="J81"/>
  <c r="E99" s="1"/>
  <c r="I81"/>
  <c r="E98" s="1"/>
  <c r="H81"/>
  <c r="E97" s="1"/>
  <c r="J71"/>
  <c r="I71"/>
  <c r="H71"/>
  <c r="G71"/>
  <c r="F71"/>
  <c r="J58"/>
  <c r="J73" s="1"/>
  <c r="I58"/>
  <c r="I73" s="1"/>
  <c r="H58"/>
  <c r="H73" s="1"/>
  <c r="G58"/>
  <c r="G73" s="1"/>
  <c r="F58"/>
  <c r="F73" s="1"/>
  <c r="J41"/>
  <c r="I41"/>
  <c r="H41"/>
  <c r="G41"/>
  <c r="F41"/>
  <c r="J28"/>
  <c r="I28"/>
  <c r="H28"/>
  <c r="G28"/>
  <c r="F28"/>
  <c r="F42" s="1"/>
  <c r="J74" l="1"/>
  <c r="I19" i="10"/>
  <c r="G74" i="2"/>
  <c r="F19" i="10"/>
  <c r="H74" i="2"/>
  <c r="G19" i="10"/>
  <c r="I74" i="2"/>
  <c r="H19" i="10"/>
  <c r="E101" i="2"/>
  <c r="H42"/>
  <c r="J42"/>
  <c r="G42"/>
  <c r="I42"/>
  <c r="D100" l="1"/>
  <c r="J100" s="1"/>
  <c r="I18" i="10"/>
  <c r="D99" i="2"/>
  <c r="H18" i="10"/>
  <c r="D98" i="2"/>
  <c r="G18" i="10"/>
  <c r="D97" i="2"/>
  <c r="F18" i="10"/>
  <c r="K100" i="2" l="1"/>
  <c r="E29" i="10" s="1"/>
  <c r="I29"/>
  <c r="J102" i="2"/>
  <c r="N98"/>
  <c r="M98" s="1"/>
  <c r="N99"/>
  <c r="M99" s="1"/>
  <c r="D101"/>
  <c r="G97"/>
  <c r="I99"/>
  <c r="H28" i="10" s="1"/>
  <c r="H98" i="2"/>
  <c r="M101" l="1"/>
  <c r="G27" i="10"/>
  <c r="H97" i="2"/>
  <c r="F26" i="10"/>
  <c r="G98" i="2"/>
  <c r="K98" s="1"/>
  <c r="F27" i="10" l="1"/>
  <c r="G99" i="2"/>
  <c r="E27" i="10"/>
  <c r="I97" i="2"/>
  <c r="K97" s="1"/>
  <c r="G26" i="10"/>
  <c r="H102" i="2"/>
  <c r="G102" l="1"/>
  <c r="K99"/>
  <c r="E28" i="10" s="1"/>
  <c r="E26"/>
  <c r="F28"/>
  <c r="H26"/>
  <c r="I102" i="2"/>
  <c r="K101" l="1"/>
</calcChain>
</file>

<file path=xl/sharedStrings.xml><?xml version="1.0" encoding="utf-8"?>
<sst xmlns="http://schemas.openxmlformats.org/spreadsheetml/2006/main" count="807" uniqueCount="360">
  <si>
    <t>Detailed Questionnaire</t>
  </si>
  <si>
    <t xml:space="preserve">Sr. No. </t>
  </si>
  <si>
    <t>Description</t>
  </si>
  <si>
    <t xml:space="preserve"> Option</t>
  </si>
  <si>
    <t>Have you made B2C supply (table 3A)</t>
  </si>
  <si>
    <t>Have you made B2B supply (table 3B)</t>
  </si>
  <si>
    <t>Have you made exports with payment of tax (table 3C)</t>
  </si>
  <si>
    <t>Have you made exports without payment of tax (table 3D)</t>
  </si>
  <si>
    <t>Have you made supply to SEZ units or SEZ developers with payment of tax (table 3E)</t>
  </si>
  <si>
    <t>Have you made supply to SEZ units or SEZ developers without payment of tax (table 3F)</t>
  </si>
  <si>
    <t>Have you made any supply treated as deemed export (table 3G)</t>
  </si>
  <si>
    <t>Have you received inward supplies attracting reverse charge (table 3H)</t>
  </si>
  <si>
    <t>Have you made import of services (table 3I)</t>
  </si>
  <si>
    <t>Have you made import of goods (table 3J)</t>
  </si>
  <si>
    <t>Have you imported goods from SEZ units on Bill of entry (table 3K)</t>
  </si>
  <si>
    <t>Has your supplier not uploaded invoices on which you have claimed input tax credit two tax periods ago (table 3L)</t>
  </si>
  <si>
    <t>Have you made any supply through e-commerce portal maintained by other operators (table 4)</t>
  </si>
  <si>
    <t>Form GSTR</t>
  </si>
  <si>
    <t>[See rule ----]</t>
  </si>
  <si>
    <t>Monthly return</t>
  </si>
  <si>
    <t>Financial Year</t>
  </si>
  <si>
    <t>Tax period</t>
  </si>
  <si>
    <t>GSTIN</t>
  </si>
  <si>
    <t>Legal name of the registered person</t>
  </si>
  <si>
    <t>Trade name, if any</t>
  </si>
  <si>
    <t>ARN (after filing)</t>
  </si>
  <si>
    <t>Date of ARN</t>
  </si>
  <si>
    <t>3. Summary of Supplies made and tax liability</t>
  </si>
  <si>
    <t>Sr. No.</t>
  </si>
  <si>
    <t>Type of Outward Supplies</t>
  </si>
  <si>
    <t>Value</t>
  </si>
  <si>
    <t>Tax amount</t>
  </si>
  <si>
    <t>Integrated tax</t>
  </si>
  <si>
    <t>Central tax</t>
  </si>
  <si>
    <t>State/ UT tax</t>
  </si>
  <si>
    <t>Cess</t>
  </si>
  <si>
    <t>A. Details of outward supplies</t>
  </si>
  <si>
    <t>Taxable supplies made to consumers and un-registered persons (B2C)[table 3A]</t>
  </si>
  <si>
    <t>Taxable supplies made to registered persons (other than those attracting reverse charge) (B2B)
[table 3B]</t>
  </si>
  <si>
    <t>Exports with payment of tax [table 3C]</t>
  </si>
  <si>
    <t>Exports without payment of tax [table 3D]</t>
  </si>
  <si>
    <t>Supplies to SEZ units/developers with payment of tax [table 3E]</t>
  </si>
  <si>
    <t>Supplies to SEZ units / developers without payment of tax [table 3F]</t>
  </si>
  <si>
    <t>Deemed exports [table 3G]</t>
  </si>
  <si>
    <t>Sub-Total (A)</t>
  </si>
  <si>
    <t>B. Details of inward supplies attracting reverse charge</t>
  </si>
  <si>
    <t>Inward supplies attracting reverse charge
(net of debit &amp; credit notes) [table 3H]</t>
  </si>
  <si>
    <t>Import of services
(net of debit &amp; credit notes) [table 3I]</t>
  </si>
  <si>
    <t>Sub-Total (B)</t>
  </si>
  <si>
    <t>C. Details of Credit/Debit notes, Advances received/ adjusted /Other adjustments</t>
  </si>
  <si>
    <t>Debit notes issued
(Other than those attracting reverse charge)</t>
  </si>
  <si>
    <t>Credit notes issued
(Other than those attracting reverse charge)</t>
  </si>
  <si>
    <t>Advances received (net of refund vouchers)</t>
  </si>
  <si>
    <t>Advances adjusted
(net of refund vouchers)</t>
  </si>
  <si>
    <t>Adjustment of output tax liability on account of transition from composition levy to normal levy and any other liability (+/-)</t>
  </si>
  <si>
    <t>Sub-total (C) [1-2+3-4±5]</t>
  </si>
  <si>
    <t>D. Details of supplies having no liability</t>
  </si>
  <si>
    <t>Exempt and Nil rated supplies</t>
  </si>
  <si>
    <t>Non-GST supplies</t>
  </si>
  <si>
    <t>No supply (Schedule III, Section7)</t>
  </si>
  <si>
    <t>Outward supplies attracting reverse charge (net of debit and credit notes)</t>
  </si>
  <si>
    <t>Sub-total (D)</t>
  </si>
  <si>
    <t>Total tax liability ( A+B+C)</t>
  </si>
  <si>
    <t>4. Summary of inward supplies for claiming input tax credit (ITC)</t>
  </si>
  <si>
    <t>Input Tax Credit (ITC)</t>
  </si>
  <si>
    <t>A. Details of Credit received based on auto-population</t>
  </si>
  <si>
    <t>Inward supplies not received during previous tax periods on which ITC was kept pending
(Due to non-receipt of supplies in the previous month(s), to be self-reported during first month)[Sr. No. B 5 of last month]</t>
  </si>
  <si>
    <t>Inward supplies attracting reverse charge(net of debit notes and credit notes) [table 3H]</t>
  </si>
  <si>
    <t>Sub-total (A)</t>
  </si>
  <si>
    <t>B. Details of reversal, rejection, pendency and adjustment of credit</t>
  </si>
  <si>
    <t>Credit notes received from suppliers (other than those attracting reverse charge only)
[table 3A of Annexure of inward supplies]</t>
  </si>
  <si>
    <t>Supplies uploaded by suppliers on which credit has already been claimed in the previous tax periods</t>
  </si>
  <si>
    <t>Supplies not received till filing of return or kept pending for any other reason.</t>
  </si>
  <si>
    <t>Reversal of input tax credit
(Rule 37, 39, 42 &amp; 43)
(net of reclaimed ITC, if any)</t>
  </si>
  <si>
    <t>Input tax credit claimed earlier, if any</t>
  </si>
  <si>
    <t>Other ITC [including Adjustment of ITC on account of transition from composition to normal (+/-)]</t>
  </si>
  <si>
    <t>Sub-total (B)</t>
  </si>
  <si>
    <t>D. Net ITC available (A-B+/-C)</t>
  </si>
  <si>
    <t>Input tax credit on capital goods (for reporting purposes only, not credited to electronic credit ledger)</t>
  </si>
  <si>
    <r>
      <rPr>
        <b/>
        <sz val="11"/>
        <color theme="1"/>
        <rFont val="Calibri"/>
        <family val="2"/>
        <scheme val="minor"/>
      </rPr>
      <t>C. Net effect of amendment (+/-)</t>
    </r>
    <r>
      <rPr>
        <sz val="11"/>
        <color theme="1"/>
        <rFont val="Calibri"/>
        <family val="2"/>
        <scheme val="minor"/>
      </rPr>
      <t xml:space="preserve">                                                           (When an invoice is wrongly locked, this is relevant for correction. The recipient would reject the locked invoice, ITC effect then would come here and thereafter amendment of invoice would be allowed by the supplier)</t>
    </r>
  </si>
  <si>
    <t>5. Amount of TDS and TCS credit received</t>
  </si>
  <si>
    <t>Type of tax</t>
  </si>
  <si>
    <t>State /UT tax</t>
  </si>
  <si>
    <t>Total</t>
  </si>
  <si>
    <t>TDS</t>
  </si>
  <si>
    <t>TCS</t>
  </si>
  <si>
    <t>6. Interest and late fee liability details</t>
  </si>
  <si>
    <t>Late fee</t>
  </si>
  <si>
    <t>Interest and late fee due to late filing of return (including late reporting of invoices of previous tax periods) (to be computed by system)</t>
  </si>
  <si>
    <t>Interest on account of reversal of input tax credit (to be calculated by taxpayer)</t>
  </si>
  <si>
    <t>Interest on account of late reporting of reverse charge supplies
(to be calculated by taxpayer)</t>
  </si>
  <si>
    <t>Others interest liability
(to be specified)</t>
  </si>
  <si>
    <t>7. Payment of tax</t>
  </si>
  <si>
    <t>Tax payable</t>
  </si>
  <si>
    <t>Tax already paid, if any</t>
  </si>
  <si>
    <t>Adjustment of negative liability of previous tax period</t>
  </si>
  <si>
    <t>Paid through ITC</t>
  </si>
  <si>
    <t>Paid in cash</t>
  </si>
  <si>
    <t>State/UT tax</t>
  </si>
  <si>
    <t>Reverse charge</t>
  </si>
  <si>
    <t>Other than reverse charge</t>
  </si>
  <si>
    <t>Tax/ Cess</t>
  </si>
  <si>
    <t>Interest</t>
  </si>
  <si>
    <t>Late Fee</t>
  </si>
  <si>
    <t>8. Refund claimed from Electronic cash ledger</t>
  </si>
  <si>
    <t>Tax</t>
  </si>
  <si>
    <t>Penalty</t>
  </si>
  <si>
    <t>Fee</t>
  </si>
  <si>
    <t>Other</t>
  </si>
  <si>
    <t>GSTR_3B</t>
  </si>
  <si>
    <t>33AAAAA0000A1ZA</t>
  </si>
  <si>
    <t>Year</t>
  </si>
  <si>
    <t>2018-19</t>
  </si>
  <si>
    <t>January</t>
  </si>
  <si>
    <t>2019-20</t>
  </si>
  <si>
    <t>February</t>
  </si>
  <si>
    <t>XXXXXXXXXXXXXX</t>
  </si>
  <si>
    <t>Month</t>
  </si>
  <si>
    <t>October</t>
  </si>
  <si>
    <t>2020-21</t>
  </si>
  <si>
    <t>March</t>
  </si>
  <si>
    <t>April</t>
  </si>
  <si>
    <t>Due Date</t>
  </si>
  <si>
    <t>ITC_Carried Over Previous Month</t>
  </si>
  <si>
    <t>May</t>
  </si>
  <si>
    <t>June</t>
  </si>
  <si>
    <t>Return Filed On</t>
  </si>
  <si>
    <t>IGST</t>
  </si>
  <si>
    <t>July</t>
  </si>
  <si>
    <t>CGST</t>
  </si>
  <si>
    <t>August</t>
  </si>
  <si>
    <t>Delay in Days</t>
  </si>
  <si>
    <t>SGST</t>
  </si>
  <si>
    <t>September</t>
  </si>
  <si>
    <t xml:space="preserve">Balance In Cash Ledger </t>
  </si>
  <si>
    <t>November</t>
  </si>
  <si>
    <t>Fees</t>
  </si>
  <si>
    <t>Others</t>
  </si>
  <si>
    <t>December</t>
  </si>
  <si>
    <t>CESS</t>
  </si>
  <si>
    <t>Questionnaire for filing up Annexure of Supplies to main return</t>
  </si>
  <si>
    <t>Import of services (excluding from SEZ units) [table 3I]</t>
  </si>
  <si>
    <t>Inward supplies received (other than those attracting reverse charge) [table 3A of Annexure of inward supplies.]</t>
  </si>
  <si>
    <t>Import of goods [table 3J]</t>
  </si>
  <si>
    <t>Import of goods from SEZ units [table 3K]</t>
  </si>
  <si>
    <t xml:space="preserve">Supplies not uploaded by suppliers </t>
  </si>
  <si>
    <t xml:space="preserve">ISD Credit (net of debit notes and credit notes) [table 4 of Inward Annexure of Inward supplies] </t>
  </si>
  <si>
    <t xml:space="preserve">Debit notes received from suppliers [table 3A of Inward Annexure of inward supplies] </t>
  </si>
  <si>
    <t xml:space="preserve">Inward supplies rejected by recipient (wrong GSTIN etc.) </t>
  </si>
  <si>
    <t xml:space="preserve">Supplies not eligible for credit (including ISD credit) </t>
  </si>
  <si>
    <t>Annexure of Supplies to main return</t>
  </si>
  <si>
    <t>[See rule ---)]</t>
  </si>
  <si>
    <t>Details of outward supplies, imports and inward supplies attracting reverse charge</t>
  </si>
  <si>
    <t>3. Details of the outward supplies, inward supplies attracting reverse charge and import of goods</t>
  </si>
  <si>
    <t>(Amount in Rs for all tables)</t>
  </si>
  <si>
    <t>GSTIN/ UIN</t>
  </si>
  <si>
    <t>Document details</t>
  </si>
  <si>
    <t>Type of doc.</t>
  </si>
  <si>
    <t>No.</t>
  </si>
  <si>
    <t>Date</t>
  </si>
  <si>
    <t>Tax rate</t>
  </si>
  <si>
    <t>Taxable value</t>
  </si>
  <si>
    <t>State / UT tax</t>
  </si>
  <si>
    <t>Place of Supply                     (Name of State)</t>
  </si>
  <si>
    <t>01-Jammu &amp; Kashmir</t>
  </si>
  <si>
    <t>02-Himachal Pradesh</t>
  </si>
  <si>
    <t>03-Punjab</t>
  </si>
  <si>
    <t>04-Chandigarh</t>
  </si>
  <si>
    <t>05-Uttarakhand</t>
  </si>
  <si>
    <t>06-Haryana</t>
  </si>
  <si>
    <t>07-Delhi</t>
  </si>
  <si>
    <t>08-Rajasthan</t>
  </si>
  <si>
    <t>09-Uttar Pradesh</t>
  </si>
  <si>
    <t>10-Bihar</t>
  </si>
  <si>
    <t>11-Sikkim</t>
  </si>
  <si>
    <t>12-Arunachal Pradesh</t>
  </si>
  <si>
    <t>13-Nagaland</t>
  </si>
  <si>
    <t>14-Manipur</t>
  </si>
  <si>
    <t>15-Mizoram</t>
  </si>
  <si>
    <t>16-Tripura</t>
  </si>
  <si>
    <t>17-Meghalaya</t>
  </si>
  <si>
    <t>18-Assam</t>
  </si>
  <si>
    <t>19-West Bengal</t>
  </si>
  <si>
    <t>20-Jharkhand</t>
  </si>
  <si>
    <t>21-Odisha</t>
  </si>
  <si>
    <t>22-Chhattisgarh</t>
  </si>
  <si>
    <t>23-Madhya Pradesh</t>
  </si>
  <si>
    <t>24-Gujarat</t>
  </si>
  <si>
    <t>25-Daman &amp; Diu</t>
  </si>
  <si>
    <t>26-Dadra &amp; Nagar Haveli</t>
  </si>
  <si>
    <t>27-Maharashtra</t>
  </si>
  <si>
    <t>29-Karnataka</t>
  </si>
  <si>
    <t>30-Goa</t>
  </si>
  <si>
    <t>31-Lakshdweep</t>
  </si>
  <si>
    <t>32-Kerala</t>
  </si>
  <si>
    <t>33-TamilNadu</t>
  </si>
  <si>
    <t>34-Pondicherry</t>
  </si>
  <si>
    <t>35-Andaman &amp; Nicobar Islands</t>
  </si>
  <si>
    <t>36-Telengana</t>
  </si>
  <si>
    <t>37-Andhra Pradesh</t>
  </si>
  <si>
    <t>98 - Other Territory</t>
  </si>
  <si>
    <t>Trade Name</t>
  </si>
  <si>
    <t>3A. Supplies made to consumers and un-registered persons (Net of debit notes, credit notes)</t>
  </si>
  <si>
    <t>2</t>
  </si>
  <si>
    <t>3</t>
  </si>
  <si>
    <t>4</t>
  </si>
  <si>
    <t>5</t>
  </si>
  <si>
    <t>6</t>
  </si>
  <si>
    <t>7</t>
  </si>
  <si>
    <t>8</t>
  </si>
  <si>
    <t>9</t>
  </si>
  <si>
    <t>10</t>
  </si>
  <si>
    <t>3C. Exports with payment of tax</t>
  </si>
  <si>
    <t>3D. Exports without payment of tax</t>
  </si>
  <si>
    <t>3E. Supplies to SEZ units/developers with payment of tax</t>
  </si>
  <si>
    <t>3F. Supplies to SEZ units/developers without payment of tax</t>
  </si>
  <si>
    <t>3G. Deemed exports</t>
  </si>
  <si>
    <t>3H. Inward supplies attracting reverse charge (to be reported by recipient, GSTIN wise, net of debit notes and credit notes)</t>
  </si>
  <si>
    <t>3I. Import of services</t>
  </si>
  <si>
    <t>3J. Import of goods</t>
  </si>
  <si>
    <t>3K. Import of goods from SEZ units on a Bill of Entry</t>
  </si>
  <si>
    <t>3L. Missing invoices on which credit has been claimed in (T-2) tax period and supplier has not reported the same till filing of return for the current tax period</t>
  </si>
  <si>
    <t>4. Details of the supplies made through e-commerce operators liable to collect TCS under section 52(out of the outward supplies declared in table 3)</t>
  </si>
  <si>
    <t>GSTIN of e-commerce operator</t>
  </si>
  <si>
    <t>Value of supplies made</t>
  </si>
  <si>
    <t>Value of supplies returned</t>
  </si>
  <si>
    <t>Net value of supplies</t>
  </si>
  <si>
    <t>5. HSN wise summary of inward supplies and that of outward supplies declared in table 3 (four digit or more)</t>
  </si>
  <si>
    <t>Type of supply (outward 3A to 3G) &amp; inward (3H to 3K)</t>
  </si>
  <si>
    <t>HSN code</t>
  </si>
  <si>
    <t>UQC</t>
  </si>
  <si>
    <t>Quantity</t>
  </si>
  <si>
    <t>Total taxable value</t>
  </si>
  <si>
    <t>6. Verification</t>
  </si>
  <si>
    <t>I hereby solemnly affirm and declare that the information given herein above is true and correct to the best of my knowledge and belief and nothing has been concealed there from.</t>
  </si>
  <si>
    <t>Place</t>
  </si>
  <si>
    <t>Name of Authorized Signatory</t>
  </si>
  <si>
    <t>Designation /Status</t>
  </si>
  <si>
    <t>Signature</t>
  </si>
  <si>
    <t>Proprietor</t>
  </si>
  <si>
    <t>Bill of entry</t>
  </si>
  <si>
    <t>325</t>
  </si>
  <si>
    <t>478</t>
  </si>
  <si>
    <t>386</t>
  </si>
  <si>
    <t>32AAAAA0000A1ZA</t>
  </si>
  <si>
    <t>Annexure of Inward Supplies</t>
  </si>
  <si>
    <t>Details of auto drafted supplies</t>
  </si>
  <si>
    <t>(From Annexure of outward supplies, GSTR-5, GSTR-6 filed by the corresponding supplier(s))</t>
  </si>
  <si>
    <t>3. Inward supplies received from a registered person (other than the supplies attracting reverse charge), imports and supplies received from SEZ units on Bill of Entry</t>
  </si>
  <si>
    <t>01</t>
  </si>
  <si>
    <t>02</t>
  </si>
  <si>
    <t>03</t>
  </si>
  <si>
    <t>04</t>
  </si>
  <si>
    <t>05</t>
  </si>
  <si>
    <t>06</t>
  </si>
  <si>
    <t>07</t>
  </si>
  <si>
    <t>08</t>
  </si>
  <si>
    <t>09</t>
  </si>
  <si>
    <t>11</t>
  </si>
  <si>
    <t>12</t>
  </si>
  <si>
    <t>13</t>
  </si>
  <si>
    <t>14</t>
  </si>
  <si>
    <t>15</t>
  </si>
  <si>
    <t>16</t>
  </si>
  <si>
    <t>17</t>
  </si>
  <si>
    <t>18</t>
  </si>
  <si>
    <t>19</t>
  </si>
  <si>
    <t>20</t>
  </si>
  <si>
    <t>21</t>
  </si>
  <si>
    <t>22</t>
  </si>
  <si>
    <t>23</t>
  </si>
  <si>
    <t>24</t>
  </si>
  <si>
    <t>25</t>
  </si>
  <si>
    <t>26</t>
  </si>
  <si>
    <t>27</t>
  </si>
  <si>
    <t>29</t>
  </si>
  <si>
    <t>30</t>
  </si>
  <si>
    <t>31</t>
  </si>
  <si>
    <t>32</t>
  </si>
  <si>
    <t>33</t>
  </si>
  <si>
    <t>34</t>
  </si>
  <si>
    <t>35</t>
  </si>
  <si>
    <t>36</t>
  </si>
  <si>
    <t>37</t>
  </si>
  <si>
    <t>98</t>
  </si>
  <si>
    <t>SERIAL NO.</t>
  </si>
  <si>
    <t>STATE NAME</t>
  </si>
  <si>
    <t>STATE CODE</t>
  </si>
  <si>
    <t>JAMMU AND KASHMIR</t>
  </si>
  <si>
    <t>HIMACHAL PRADESH</t>
  </si>
  <si>
    <t>PUNJAB</t>
  </si>
  <si>
    <t>CHANDIGARH</t>
  </si>
  <si>
    <t>UTTARAKHAND</t>
  </si>
  <si>
    <t>HARYANA</t>
  </si>
  <si>
    <t>DELHI</t>
  </si>
  <si>
    <t>RAJASTHAN</t>
  </si>
  <si>
    <t>UTTAR  PRADESH</t>
  </si>
  <si>
    <t>BIHAR</t>
  </si>
  <si>
    <t>SIKKIM</t>
  </si>
  <si>
    <t>ARUNACHAL PRADESH</t>
  </si>
  <si>
    <t>NAGALAND</t>
  </si>
  <si>
    <t>MANIPUR</t>
  </si>
  <si>
    <t>MIZORAM</t>
  </si>
  <si>
    <t>TRIPURA</t>
  </si>
  <si>
    <t>MEGHLAYA</t>
  </si>
  <si>
    <t>ASSAM</t>
  </si>
  <si>
    <t>WEST BENGAL</t>
  </si>
  <si>
    <t>JHARKHAND</t>
  </si>
  <si>
    <t>ODISHA</t>
  </si>
  <si>
    <t>CHATTISGARH</t>
  </si>
  <si>
    <t>MADHYA PRADESH</t>
  </si>
  <si>
    <t>GUJARAT</t>
  </si>
  <si>
    <t>DAMAN AND DIU</t>
  </si>
  <si>
    <t>DADRA AND NAGAR HAVELI</t>
  </si>
  <si>
    <t>MAHARASHTRA</t>
  </si>
  <si>
    <t>ANDHRA PRADESH(BEFORE DIVISION)</t>
  </si>
  <si>
    <t>KARNATAKA</t>
  </si>
  <si>
    <t>GOA</t>
  </si>
  <si>
    <t>LAKSHWADEEP</t>
  </si>
  <si>
    <t>KERALA</t>
  </si>
  <si>
    <t>TAMIL NADU</t>
  </si>
  <si>
    <t>PUDUCHERRY</t>
  </si>
  <si>
    <t>ANDAMAN AND NICOBAR ISLANDS</t>
  </si>
  <si>
    <t>TELANGANA</t>
  </si>
  <si>
    <t>ANDHRA PRADESH (NEW)</t>
  </si>
  <si>
    <t>Date of uploading</t>
  </si>
  <si>
    <t>Date of return filing</t>
  </si>
  <si>
    <t>Trade name</t>
  </si>
  <si>
    <t>Action (Accept / Reject /Pending)</t>
  </si>
  <si>
    <t>Amount of ITC claimed</t>
  </si>
  <si>
    <t>XXXXXXX</t>
  </si>
  <si>
    <t>Tax Invoice</t>
  </si>
  <si>
    <t>AAAAAAAAAAAAAAAA</t>
  </si>
  <si>
    <t>Accept</t>
  </si>
  <si>
    <t>Carried Over</t>
  </si>
  <si>
    <t>Rate</t>
  </si>
  <si>
    <t>Form GST PMT - --</t>
  </si>
  <si>
    <t>[See rule ---]</t>
  </si>
  <si>
    <t>Payment of self-assessed tax</t>
  </si>
  <si>
    <t>3. Summary of self-assessed liability and input tax credit (ITC) availed</t>
  </si>
  <si>
    <t>1.</t>
  </si>
  <si>
    <t>2.</t>
  </si>
  <si>
    <t>Liability to pay tax</t>
  </si>
  <si>
    <t>Input tax credit availed</t>
  </si>
  <si>
    <t>4. Payment of tax</t>
  </si>
  <si>
    <t>3.</t>
  </si>
  <si>
    <t>4.</t>
  </si>
  <si>
    <t>5. Verification</t>
  </si>
  <si>
    <t>I hereby solemnly affirm and declare that the information given herein above is true and correct to the best of my knowledge and belief and nothing has been concealed therefrom.</t>
  </si>
  <si>
    <t xml:space="preserve">Date </t>
  </si>
  <si>
    <t>Details Of TDS</t>
  </si>
  <si>
    <t>Aplicablity</t>
  </si>
  <si>
    <t>Yes</t>
  </si>
  <si>
    <t>13215</t>
  </si>
  <si>
    <t xml:space="preserve"> </t>
  </si>
  <si>
    <t>0235/19-20</t>
  </si>
  <si>
    <t>xxxxxxxxxxxxxx</t>
  </si>
  <si>
    <t>1532/19-20</t>
  </si>
  <si>
    <t>1533/19-20</t>
  </si>
  <si>
    <t>THIS IS ONLY FOR SHOW THE MODEL, THIS QUESTIONAIRE TO BE FILED ON WEBSITE</t>
  </si>
</sst>
</file>

<file path=xl/styles.xml><?xml version="1.0" encoding="utf-8"?>
<styleSheet xmlns="http://schemas.openxmlformats.org/spreadsheetml/2006/main">
  <numFmts count="4">
    <numFmt numFmtId="43" formatCode="_(* #,##0.00_);_(* \(#,##0.00\);_(* &quot;-&quot;??_);_(@_)"/>
    <numFmt numFmtId="164" formatCode="_(* #,##0_);_(* \(#,##0\);_(* &quot;-&quot;??_);_(@_)"/>
    <numFmt numFmtId="165" formatCode="[$-14009]dd\-mm\-yyyy;@"/>
    <numFmt numFmtId="166" formatCode="_(* #,##0.0000_);_(* \(#,##0.0000\);_(* &quot;-&quot;??_);_(@_)"/>
  </numFmts>
  <fonts count="14">
    <font>
      <sz val="11"/>
      <color theme="1"/>
      <name val="Calibri"/>
      <family val="2"/>
      <scheme val="minor"/>
    </font>
    <font>
      <b/>
      <sz val="11"/>
      <color theme="1"/>
      <name val="Calibri"/>
      <family val="2"/>
      <scheme val="minor"/>
    </font>
    <font>
      <sz val="11"/>
      <color theme="1"/>
      <name val="Calibri"/>
      <family val="2"/>
      <scheme val="minor"/>
    </font>
    <font>
      <sz val="11"/>
      <color rgb="FF000000"/>
      <name val="Times New Roman"/>
      <family val="1"/>
    </font>
    <font>
      <sz val="11"/>
      <color theme="1"/>
      <name val="Times New Roman"/>
      <family val="1"/>
    </font>
    <font>
      <b/>
      <sz val="11"/>
      <color rgb="FFFF0000"/>
      <name val="Calibri"/>
      <family val="2"/>
      <scheme val="minor"/>
    </font>
    <font>
      <sz val="8"/>
      <color rgb="FF000000"/>
      <name val="Tahoma"/>
      <family val="2"/>
    </font>
    <font>
      <b/>
      <sz val="11"/>
      <color rgb="FF00B0F0"/>
      <name val="Calibri"/>
      <family val="2"/>
      <scheme val="minor"/>
    </font>
    <font>
      <b/>
      <sz val="11"/>
      <color rgb="FF1E314F"/>
      <name val="Calibri"/>
      <family val="2"/>
      <scheme val="minor"/>
    </font>
    <font>
      <sz val="11"/>
      <color rgb="FF1E314F"/>
      <name val="Calibri"/>
      <family val="2"/>
      <scheme val="minor"/>
    </font>
    <font>
      <b/>
      <sz val="11"/>
      <color rgb="FF00B050"/>
      <name val="Calibri"/>
      <family val="2"/>
      <scheme val="minor"/>
    </font>
    <font>
      <sz val="11"/>
      <color rgb="FFFF0000"/>
      <name val="Calibri"/>
      <family val="2"/>
      <scheme val="minor"/>
    </font>
    <font>
      <sz val="11"/>
      <color theme="0"/>
      <name val="Calibri"/>
      <family val="2"/>
      <scheme val="minor"/>
    </font>
    <font>
      <sz val="11"/>
      <color rgb="FF000000"/>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2">
    <xf numFmtId="0" fontId="0" fillId="0" borderId="0"/>
    <xf numFmtId="43" fontId="2" fillId="0" borderId="0" applyFont="0" applyFill="0" applyBorder="0" applyAlignment="0" applyProtection="0"/>
  </cellStyleXfs>
  <cellXfs count="235">
    <xf numFmtId="0" fontId="0" fillId="0" borderId="0" xfId="0"/>
    <xf numFmtId="0" fontId="0" fillId="0" borderId="1" xfId="0" applyBorder="1"/>
    <xf numFmtId="0" fontId="1" fillId="0" borderId="1" xfId="0" applyFont="1" applyBorder="1"/>
    <xf numFmtId="0" fontId="1" fillId="0" borderId="0" xfId="0" applyFont="1"/>
    <xf numFmtId="0" fontId="1" fillId="0" borderId="1" xfId="0" applyFont="1" applyBorder="1" applyAlignment="1">
      <alignment horizontal="center" wrapText="1"/>
    </xf>
    <xf numFmtId="49" fontId="1" fillId="0" borderId="1" xfId="0" applyNumberFormat="1" applyFont="1" applyBorder="1" applyAlignment="1">
      <alignment horizontal="center"/>
    </xf>
    <xf numFmtId="49" fontId="1" fillId="0" borderId="1" xfId="0" applyNumberFormat="1" applyFont="1" applyFill="1" applyBorder="1" applyAlignment="1">
      <alignment horizontal="center"/>
    </xf>
    <xf numFmtId="0" fontId="1" fillId="0" borderId="1" xfId="0" applyFont="1" applyBorder="1" applyAlignment="1">
      <alignment horizontal="center" vertical="center" wrapText="1"/>
    </xf>
    <xf numFmtId="0" fontId="1" fillId="0" borderId="2" xfId="0" applyFont="1" applyBorder="1" applyAlignment="1"/>
    <xf numFmtId="0" fontId="1" fillId="0" borderId="4" xfId="0" applyFont="1" applyBorder="1" applyAlignment="1"/>
    <xf numFmtId="0" fontId="1" fillId="0" borderId="0" xfId="0" applyFont="1" applyAlignment="1">
      <alignment horizontal="center"/>
    </xf>
    <xf numFmtId="0" fontId="1" fillId="0" borderId="0" xfId="0" applyFont="1" applyAlignment="1" applyProtection="1">
      <alignment horizontal="center"/>
      <protection locked="0"/>
    </xf>
    <xf numFmtId="0" fontId="0" fillId="0" borderId="0" xfId="0" applyProtection="1">
      <protection locked="0"/>
    </xf>
    <xf numFmtId="14" fontId="0" fillId="0" borderId="0" xfId="0" applyNumberFormat="1" applyProtection="1">
      <protection locked="0"/>
    </xf>
    <xf numFmtId="164" fontId="0" fillId="0" borderId="0" xfId="1" applyNumberFormat="1" applyFont="1" applyProtection="1">
      <protection locked="0"/>
    </xf>
    <xf numFmtId="0" fontId="0" fillId="0" borderId="0" xfId="0" applyProtection="1">
      <protection hidden="1"/>
    </xf>
    <xf numFmtId="164" fontId="1" fillId="0" borderId="8" xfId="0" applyNumberFormat="1" applyFont="1" applyBorder="1" applyProtection="1">
      <protection hidden="1"/>
    </xf>
    <xf numFmtId="164" fontId="0" fillId="0" borderId="1" xfId="1" applyNumberFormat="1" applyFont="1" applyBorder="1" applyProtection="1">
      <protection locked="0"/>
    </xf>
    <xf numFmtId="164" fontId="0" fillId="0" borderId="1" xfId="1" applyNumberFormat="1" applyFont="1" applyBorder="1" applyProtection="1"/>
    <xf numFmtId="0" fontId="0" fillId="0" borderId="2" xfId="0" applyBorder="1"/>
    <xf numFmtId="0" fontId="0" fillId="0" borderId="3" xfId="0" applyBorder="1"/>
    <xf numFmtId="0" fontId="0" fillId="0" borderId="4" xfId="0" applyBorder="1" applyProtection="1"/>
    <xf numFmtId="164" fontId="1" fillId="0" borderId="1" xfId="0" applyNumberFormat="1" applyFont="1" applyBorder="1" applyProtection="1">
      <protection hidden="1"/>
    </xf>
    <xf numFmtId="49" fontId="1" fillId="0" borderId="1" xfId="0" applyNumberFormat="1" applyFont="1" applyBorder="1" applyAlignment="1">
      <alignment horizontal="center"/>
    </xf>
    <xf numFmtId="0" fontId="1" fillId="0" borderId="3" xfId="0" applyFont="1" applyBorder="1" applyAlignment="1"/>
    <xf numFmtId="0" fontId="0" fillId="0" borderId="1" xfId="0" applyBorder="1" applyAlignment="1">
      <alignment vertical="center"/>
    </xf>
    <xf numFmtId="49" fontId="1" fillId="0" borderId="1" xfId="0" applyNumberFormat="1" applyFont="1" applyBorder="1" applyAlignment="1" applyProtection="1">
      <alignment horizontal="center"/>
      <protection hidden="1"/>
    </xf>
    <xf numFmtId="0" fontId="3" fillId="0" borderId="0" xfId="0" applyFont="1" applyBorder="1" applyAlignment="1">
      <alignment horizontal="left" vertical="top" wrapText="1"/>
    </xf>
    <xf numFmtId="0" fontId="4" fillId="0" borderId="0" xfId="0" applyFont="1" applyBorder="1"/>
    <xf numFmtId="0" fontId="3" fillId="0" borderId="0" xfId="0" applyFont="1" applyBorder="1" applyAlignment="1">
      <alignment horizontal="left" vertical="top"/>
    </xf>
    <xf numFmtId="164" fontId="0" fillId="0" borderId="1" xfId="1" applyNumberFormat="1" applyFont="1" applyBorder="1"/>
    <xf numFmtId="164" fontId="0" fillId="0" borderId="1" xfId="1" applyNumberFormat="1" applyFont="1" applyBorder="1" applyProtection="1">
      <protection hidden="1"/>
    </xf>
    <xf numFmtId="9" fontId="0" fillId="0" borderId="1" xfId="0" applyNumberFormat="1" applyBorder="1" applyProtection="1">
      <protection locked="0"/>
    </xf>
    <xf numFmtId="164" fontId="0" fillId="0" borderId="1" xfId="0" applyNumberFormat="1" applyBorder="1" applyProtection="1">
      <protection hidden="1"/>
    </xf>
    <xf numFmtId="0" fontId="0" fillId="0" borderId="1" xfId="0" applyBorder="1" applyProtection="1">
      <protection locked="0"/>
    </xf>
    <xf numFmtId="49" fontId="0" fillId="0" borderId="1" xfId="0" applyNumberFormat="1" applyBorder="1" applyProtection="1">
      <protection locked="0"/>
    </xf>
    <xf numFmtId="165" fontId="0" fillId="0" borderId="1" xfId="0" applyNumberFormat="1" applyBorder="1" applyProtection="1">
      <protection locked="0"/>
    </xf>
    <xf numFmtId="164" fontId="0" fillId="2" borderId="1" xfId="1" applyNumberFormat="1" applyFont="1" applyFill="1" applyBorder="1" applyProtection="1">
      <protection hidden="1"/>
    </xf>
    <xf numFmtId="164" fontId="0" fillId="2" borderId="1" xfId="1" applyNumberFormat="1" applyFont="1" applyFill="1" applyBorder="1"/>
    <xf numFmtId="0" fontId="0" fillId="2" borderId="1" xfId="0" applyFill="1" applyBorder="1" applyProtection="1">
      <protection locked="0"/>
    </xf>
    <xf numFmtId="49" fontId="0" fillId="2" borderId="1" xfId="0" applyNumberFormat="1" applyFill="1" applyBorder="1" applyProtection="1">
      <protection locked="0"/>
    </xf>
    <xf numFmtId="165" fontId="0" fillId="2" borderId="1" xfId="0" applyNumberFormat="1" applyFill="1" applyBorder="1" applyProtection="1">
      <protection locked="0"/>
    </xf>
    <xf numFmtId="0" fontId="0" fillId="0" borderId="0" xfId="0" applyAlignment="1">
      <alignment horizontal="left" vertical="top" wrapText="1"/>
    </xf>
    <xf numFmtId="0" fontId="0" fillId="0" borderId="0" xfId="0" applyAlignment="1">
      <alignment horizontal="center" wrapText="1"/>
    </xf>
    <xf numFmtId="0" fontId="0" fillId="0" borderId="0" xfId="0" applyAlignment="1"/>
    <xf numFmtId="0" fontId="5" fillId="0" borderId="1" xfId="0" applyFont="1" applyBorder="1" applyAlignment="1">
      <alignment horizontal="center" wrapText="1"/>
    </xf>
    <xf numFmtId="0" fontId="0" fillId="0" borderId="7" xfId="0" applyBorder="1" applyAlignment="1"/>
    <xf numFmtId="0" fontId="1" fillId="0" borderId="1" xfId="0" applyFont="1" applyBorder="1" applyAlignment="1">
      <alignment horizontal="center"/>
    </xf>
    <xf numFmtId="0" fontId="0" fillId="0" borderId="0" xfId="0" applyAlignment="1">
      <alignment vertical="top" wrapText="1"/>
    </xf>
    <xf numFmtId="0" fontId="1" fillId="0" borderId="1" xfId="0" applyFont="1" applyFill="1" applyBorder="1" applyAlignment="1">
      <alignment vertical="center"/>
    </xf>
    <xf numFmtId="0" fontId="1" fillId="0" borderId="3" xfId="0" applyFont="1" applyBorder="1" applyAlignment="1">
      <alignment vertical="top"/>
    </xf>
    <xf numFmtId="0" fontId="1" fillId="0" borderId="4" xfId="0" applyFont="1" applyBorder="1" applyAlignment="1">
      <alignment vertical="top"/>
    </xf>
    <xf numFmtId="0" fontId="1" fillId="0" borderId="1" xfId="0" applyFont="1" applyBorder="1" applyAlignment="1">
      <alignment vertical="center"/>
    </xf>
    <xf numFmtId="164" fontId="0" fillId="0" borderId="0" xfId="0" applyNumberFormat="1" applyProtection="1">
      <protection hidden="1"/>
    </xf>
    <xf numFmtId="164" fontId="7" fillId="0" borderId="0" xfId="0" applyNumberFormat="1" applyFont="1"/>
    <xf numFmtId="0" fontId="7" fillId="0" borderId="0" xfId="0" applyFont="1"/>
    <xf numFmtId="164" fontId="7" fillId="0" borderId="0" xfId="0" applyNumberFormat="1" applyFont="1" applyProtection="1">
      <protection hidden="1"/>
    </xf>
    <xf numFmtId="0" fontId="7" fillId="0" borderId="0" xfId="0" applyFont="1" applyProtection="1">
      <protection hidden="1"/>
    </xf>
    <xf numFmtId="9" fontId="0" fillId="0" borderId="1" xfId="0" applyNumberFormat="1" applyBorder="1" applyProtection="1">
      <protection hidden="1"/>
    </xf>
    <xf numFmtId="164" fontId="7" fillId="3" borderId="0" xfId="0" applyNumberFormat="1" applyFont="1" applyFill="1"/>
    <xf numFmtId="0" fontId="0" fillId="0" borderId="1" xfId="0" applyBorder="1" applyProtection="1">
      <protection hidden="1"/>
    </xf>
    <xf numFmtId="164" fontId="0" fillId="3" borderId="1" xfId="1" applyNumberFormat="1" applyFont="1" applyFill="1" applyBorder="1" applyProtection="1">
      <protection hidden="1"/>
    </xf>
    <xf numFmtId="164" fontId="1" fillId="0" borderId="3" xfId="1" applyNumberFormat="1" applyFont="1" applyBorder="1" applyAlignment="1" applyProtection="1">
      <protection hidden="1"/>
    </xf>
    <xf numFmtId="164" fontId="1" fillId="0" borderId="4" xfId="1" applyNumberFormat="1" applyFont="1" applyBorder="1" applyAlignment="1" applyProtection="1">
      <protection hidden="1"/>
    </xf>
    <xf numFmtId="164" fontId="1" fillId="0" borderId="1" xfId="1" applyNumberFormat="1" applyFont="1" applyBorder="1"/>
    <xf numFmtId="164" fontId="0" fillId="3" borderId="0" xfId="0" applyNumberFormat="1" applyFill="1" applyProtection="1">
      <protection hidden="1"/>
    </xf>
    <xf numFmtId="164" fontId="1" fillId="0" borderId="0" xfId="0" applyNumberFormat="1" applyFont="1" applyProtection="1">
      <protection hidden="1"/>
    </xf>
    <xf numFmtId="0" fontId="1" fillId="0" borderId="0" xfId="0" applyFont="1" applyAlignment="1">
      <alignment horizontal="center"/>
    </xf>
    <xf numFmtId="0" fontId="1" fillId="0" borderId="1" xfId="0" applyFont="1" applyBorder="1" applyAlignment="1">
      <alignment horizontal="center" wrapText="1"/>
    </xf>
    <xf numFmtId="0" fontId="1" fillId="0" borderId="0" xfId="0" applyFont="1" applyAlignment="1">
      <alignment horizontal="center"/>
    </xf>
    <xf numFmtId="0" fontId="1" fillId="0" borderId="1" xfId="0" applyFont="1" applyBorder="1" applyAlignment="1">
      <alignment horizontal="center" wrapText="1"/>
    </xf>
    <xf numFmtId="49" fontId="0" fillId="0" borderId="0" xfId="0" applyNumberFormat="1"/>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0" borderId="0" xfId="0" applyFont="1"/>
    <xf numFmtId="0" fontId="9" fillId="4" borderId="16" xfId="0" applyFont="1" applyFill="1" applyBorder="1" applyAlignment="1">
      <alignment horizontal="center" vertical="center" wrapText="1"/>
    </xf>
    <xf numFmtId="0" fontId="9" fillId="4" borderId="17" xfId="0" applyFont="1" applyFill="1" applyBorder="1" applyAlignment="1">
      <alignment horizontal="center" vertical="center" wrapText="1"/>
    </xf>
    <xf numFmtId="0" fontId="1" fillId="0" borderId="1" xfId="0" applyFont="1" applyFill="1" applyBorder="1" applyAlignment="1">
      <alignment horizontal="center" wrapText="1"/>
    </xf>
    <xf numFmtId="49" fontId="0" fillId="0" borderId="1" xfId="0" applyNumberFormat="1" applyBorder="1"/>
    <xf numFmtId="49" fontId="0" fillId="0" borderId="1" xfId="0" applyNumberFormat="1" applyBorder="1" applyAlignment="1">
      <alignment horizontal="center"/>
    </xf>
    <xf numFmtId="0" fontId="0" fillId="0" borderId="4"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164" fontId="0" fillId="0" borderId="1" xfId="0" applyNumberFormat="1" applyBorder="1"/>
    <xf numFmtId="0" fontId="0" fillId="0" borderId="1" xfId="0" applyBorder="1" applyAlignment="1">
      <alignment horizontal="center"/>
    </xf>
    <xf numFmtId="164" fontId="1" fillId="0" borderId="1" xfId="0" applyNumberFormat="1" applyFont="1" applyBorder="1"/>
    <xf numFmtId="0" fontId="1" fillId="0" borderId="1" xfId="0" applyFont="1" applyBorder="1" applyAlignment="1">
      <alignment horizontal="center" wrapText="1"/>
    </xf>
    <xf numFmtId="164" fontId="10" fillId="0" borderId="0" xfId="0" applyNumberFormat="1" applyFont="1"/>
    <xf numFmtId="0" fontId="10" fillId="0" borderId="0" xfId="0" applyFont="1" applyProtection="1">
      <protection hidden="1"/>
    </xf>
    <xf numFmtId="164" fontId="10" fillId="0" borderId="0" xfId="0" applyNumberFormat="1" applyFont="1" applyProtection="1">
      <protection hidden="1"/>
    </xf>
    <xf numFmtId="0" fontId="1" fillId="0" borderId="1" xfId="0" applyNumberFormat="1" applyFont="1" applyBorder="1" applyAlignment="1" applyProtection="1">
      <alignment horizontal="center"/>
      <protection hidden="1"/>
    </xf>
    <xf numFmtId="166" fontId="0" fillId="0" borderId="1" xfId="1" applyNumberFormat="1" applyFont="1" applyBorder="1" applyAlignment="1"/>
    <xf numFmtId="166" fontId="0" fillId="0" borderId="1" xfId="1" applyNumberFormat="1" applyFont="1" applyBorder="1" applyProtection="1">
      <protection hidden="1"/>
    </xf>
    <xf numFmtId="166" fontId="0" fillId="0" borderId="1" xfId="1" applyNumberFormat="1" applyFont="1" applyBorder="1"/>
    <xf numFmtId="49" fontId="0" fillId="0" borderId="1" xfId="0" applyNumberFormat="1" applyBorder="1" applyAlignment="1" applyProtection="1">
      <alignment horizontal="center" vertical="center"/>
      <protection hidden="1"/>
    </xf>
    <xf numFmtId="0" fontId="12" fillId="0" borderId="0" xfId="0" applyFont="1" applyProtection="1">
      <protection hidden="1"/>
    </xf>
    <xf numFmtId="0" fontId="1" fillId="0" borderId="0" xfId="0" applyFont="1" applyProtection="1">
      <protection hidden="1"/>
    </xf>
    <xf numFmtId="0" fontId="0" fillId="0" borderId="0" xfId="0" applyAlignment="1" applyProtection="1">
      <alignment horizontal="center"/>
      <protection hidden="1"/>
    </xf>
    <xf numFmtId="0" fontId="0" fillId="0" borderId="0" xfId="0" applyBorder="1" applyAlignment="1" applyProtection="1">
      <protection hidden="1"/>
    </xf>
    <xf numFmtId="0" fontId="1" fillId="0" borderId="1" xfId="0" applyFont="1" applyBorder="1" applyProtection="1">
      <protection hidden="1"/>
    </xf>
    <xf numFmtId="0" fontId="1" fillId="0" borderId="1" xfId="0" applyFont="1" applyBorder="1" applyAlignment="1" applyProtection="1">
      <alignment horizontal="center" wrapText="1"/>
      <protection hidden="1"/>
    </xf>
    <xf numFmtId="0" fontId="1" fillId="0" borderId="1" xfId="0" applyFont="1" applyBorder="1" applyAlignment="1" applyProtection="1">
      <alignment horizontal="center"/>
      <protection hidden="1"/>
    </xf>
    <xf numFmtId="49" fontId="0" fillId="0" borderId="1" xfId="0" applyNumberFormat="1" applyBorder="1" applyAlignment="1" applyProtection="1">
      <alignment horizontal="center"/>
      <protection hidden="1"/>
    </xf>
    <xf numFmtId="0" fontId="0" fillId="0" borderId="0" xfId="0" applyAlignment="1" applyProtection="1">
      <alignment horizontal="left" vertical="top" wrapText="1"/>
      <protection hidden="1"/>
    </xf>
    <xf numFmtId="49" fontId="1" fillId="0" borderId="1" xfId="0" applyNumberFormat="1" applyFont="1" applyFill="1" applyBorder="1" applyAlignment="1" applyProtection="1">
      <alignment horizontal="center"/>
      <protection hidden="1"/>
    </xf>
    <xf numFmtId="164" fontId="0" fillId="2" borderId="0" xfId="0" applyNumberFormat="1" applyFill="1"/>
    <xf numFmtId="14" fontId="0" fillId="0" borderId="1" xfId="0" applyNumberFormat="1" applyBorder="1" applyProtection="1">
      <protection locked="0"/>
    </xf>
    <xf numFmtId="0" fontId="1" fillId="0" borderId="0" xfId="0" applyFont="1" applyAlignment="1">
      <alignment horizontal="center"/>
    </xf>
    <xf numFmtId="0" fontId="0" fillId="0" borderId="0" xfId="0" applyAlignment="1">
      <alignment horizontal="left"/>
    </xf>
    <xf numFmtId="0" fontId="0" fillId="0" borderId="0" xfId="0" applyAlignment="1">
      <alignment wrapText="1"/>
    </xf>
    <xf numFmtId="0" fontId="1" fillId="0" borderId="0" xfId="0" applyFont="1" applyAlignment="1" applyProtection="1">
      <alignment horizontal="left"/>
      <protection locked="0"/>
    </xf>
    <xf numFmtId="0" fontId="0" fillId="0" borderId="0" xfId="0" applyAlignment="1" applyProtection="1">
      <alignment horizontal="left"/>
      <protection locked="0"/>
    </xf>
    <xf numFmtId="0" fontId="1" fillId="0" borderId="0" xfId="0" applyFont="1" applyAlignment="1" applyProtection="1">
      <alignment horizontal="left" vertical="top"/>
      <protection locked="0"/>
    </xf>
    <xf numFmtId="0" fontId="1" fillId="0" borderId="0" xfId="0" applyFont="1" applyAlignment="1">
      <alignment horizontal="left"/>
    </xf>
    <xf numFmtId="0" fontId="0" fillId="0" borderId="1" xfId="0" applyBorder="1" applyAlignment="1">
      <alignment horizontal="left" vertical="top" wrapText="1"/>
    </xf>
    <xf numFmtId="0" fontId="1" fillId="0" borderId="1" xfId="0" applyFont="1" applyBorder="1" applyAlignment="1">
      <alignment horizontal="center"/>
    </xf>
    <xf numFmtId="49" fontId="1" fillId="0" borderId="1" xfId="0" applyNumberFormat="1" applyFont="1" applyBorder="1" applyAlignment="1">
      <alignment horizontal="center"/>
    </xf>
    <xf numFmtId="0" fontId="11" fillId="0" borderId="0" xfId="0" applyFont="1" applyAlignment="1" applyProtection="1">
      <alignment horizontal="center" vertical="center" wrapText="1"/>
      <protection hidden="1"/>
    </xf>
    <xf numFmtId="0" fontId="0" fillId="0" borderId="0" xfId="0" applyAlignment="1">
      <alignment horizontal="center"/>
    </xf>
    <xf numFmtId="0" fontId="0" fillId="0" borderId="0" xfId="0" applyAlignment="1">
      <alignment horizontal="left" vertical="top" wrapText="1"/>
    </xf>
    <xf numFmtId="0" fontId="0" fillId="0" borderId="0" xfId="0" applyAlignment="1">
      <alignment horizontal="center" vertical="top"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0" fillId="0" borderId="1" xfId="0" applyBorder="1" applyAlignment="1">
      <alignment horizontal="left"/>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 fillId="0" borderId="7" xfId="0" applyFont="1" applyBorder="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0" fillId="0" borderId="4" xfId="0" applyFont="1" applyBorder="1" applyAlignment="1">
      <alignment horizontal="left" vertical="top"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49" fontId="1" fillId="0" borderId="2" xfId="0" applyNumberFormat="1" applyFont="1" applyBorder="1" applyAlignment="1">
      <alignment horizontal="center"/>
    </xf>
    <xf numFmtId="49" fontId="1" fillId="0" borderId="3" xfId="0" applyNumberFormat="1" applyFont="1" applyBorder="1" applyAlignment="1">
      <alignment horizontal="center"/>
    </xf>
    <xf numFmtId="49" fontId="1" fillId="0" borderId="4" xfId="0" applyNumberFormat="1" applyFont="1" applyBorder="1" applyAlignment="1">
      <alignment horizontal="center"/>
    </xf>
    <xf numFmtId="0" fontId="1" fillId="0" borderId="2" xfId="0" applyFont="1" applyBorder="1" applyAlignment="1">
      <alignment horizontal="left" vertical="top"/>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xf>
    <xf numFmtId="0" fontId="1" fillId="0" borderId="3" xfId="0" applyFont="1" applyBorder="1" applyAlignment="1">
      <alignment horizontal="left" vertical="top"/>
    </xf>
    <xf numFmtId="0" fontId="1" fillId="0" borderId="4" xfId="0" applyFont="1" applyBorder="1" applyAlignment="1">
      <alignment horizontal="left" vertical="top"/>
    </xf>
    <xf numFmtId="0" fontId="1" fillId="0" borderId="1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9" xfId="0" applyFont="1" applyBorder="1" applyAlignment="1">
      <alignment horizontal="center" vertical="center"/>
    </xf>
    <xf numFmtId="0" fontId="1" fillId="0" borderId="13"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7" xfId="0" applyFont="1" applyBorder="1" applyAlignment="1">
      <alignment horizontal="center" vertical="center"/>
    </xf>
    <xf numFmtId="0" fontId="1" fillId="0" borderId="12" xfId="0" applyFont="1" applyBorder="1" applyAlignment="1">
      <alignment horizontal="center" vertical="center"/>
    </xf>
    <xf numFmtId="0" fontId="1" fillId="0" borderId="5" xfId="0" applyFont="1" applyBorder="1" applyAlignment="1">
      <alignment horizontal="center"/>
    </xf>
    <xf numFmtId="0" fontId="1" fillId="0" borderId="6" xfId="0" applyFont="1" applyBorder="1" applyAlignment="1">
      <alignment horizontal="center"/>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left"/>
    </xf>
    <xf numFmtId="0" fontId="0" fillId="0" borderId="4" xfId="0" applyBorder="1" applyAlignment="1">
      <alignment horizontal="left"/>
    </xf>
    <xf numFmtId="0" fontId="0" fillId="0" borderId="1" xfId="0" applyBorder="1" applyAlignment="1">
      <alignment horizontal="center"/>
    </xf>
    <xf numFmtId="0" fontId="1" fillId="0" borderId="0" xfId="0" applyFont="1" applyAlignment="1" applyProtection="1">
      <alignment horizontal="center"/>
      <protection locked="0"/>
    </xf>
    <xf numFmtId="0" fontId="1" fillId="0" borderId="7" xfId="0" applyFont="1" applyBorder="1" applyAlignment="1" applyProtection="1">
      <alignment horizontal="center"/>
      <protection locked="0"/>
    </xf>
    <xf numFmtId="0" fontId="0" fillId="0" borderId="2" xfId="0" applyBorder="1" applyAlignment="1">
      <alignment horizontal="left"/>
    </xf>
    <xf numFmtId="0" fontId="1" fillId="0" borderId="1" xfId="0" applyFont="1" applyBorder="1" applyAlignment="1">
      <alignment horizontal="center" vertical="center"/>
    </xf>
    <xf numFmtId="0" fontId="0" fillId="0" borderId="0" xfId="0" applyAlignment="1">
      <alignment horizontal="center" wrapText="1"/>
    </xf>
    <xf numFmtId="0" fontId="0" fillId="0" borderId="0" xfId="0" applyBorder="1" applyAlignment="1">
      <alignment horizontal="center"/>
    </xf>
    <xf numFmtId="0" fontId="5" fillId="0" borderId="1" xfId="0" applyFont="1" applyBorder="1" applyAlignment="1">
      <alignment horizontal="center" vertical="center" wrapText="1"/>
    </xf>
    <xf numFmtId="164" fontId="0" fillId="0" borderId="1" xfId="1" applyNumberFormat="1" applyFont="1" applyBorder="1" applyAlignment="1" applyProtection="1">
      <alignment horizontal="center"/>
      <protection locked="0"/>
    </xf>
    <xf numFmtId="0" fontId="1" fillId="0" borderId="0" xfId="0" applyFont="1" applyAlignment="1">
      <alignment horizontal="left" wrapText="1"/>
    </xf>
    <xf numFmtId="0" fontId="5" fillId="0" borderId="1" xfId="0" applyFont="1" applyBorder="1" applyAlignment="1">
      <alignment horizontal="center"/>
    </xf>
    <xf numFmtId="0" fontId="0" fillId="0" borderId="1" xfId="0" applyBorder="1" applyAlignment="1" applyProtection="1">
      <alignment horizontal="center"/>
      <protection locked="0"/>
    </xf>
    <xf numFmtId="0" fontId="5" fillId="0" borderId="9" xfId="0" applyFont="1" applyBorder="1" applyAlignment="1">
      <alignment horizontal="center" vertical="top" wrapText="1"/>
    </xf>
    <xf numFmtId="0" fontId="5" fillId="0" borderId="10" xfId="0" applyFont="1" applyBorder="1" applyAlignment="1">
      <alignment horizontal="center" vertical="top" wrapText="1"/>
    </xf>
    <xf numFmtId="0" fontId="5" fillId="0" borderId="11" xfId="0" applyFont="1" applyBorder="1" applyAlignment="1">
      <alignment horizontal="center" vertical="top" wrapText="1"/>
    </xf>
    <xf numFmtId="0" fontId="5" fillId="0" borderId="12" xfId="0" applyFont="1" applyBorder="1" applyAlignment="1">
      <alignment horizontal="center" vertical="top" wrapText="1"/>
    </xf>
    <xf numFmtId="0" fontId="0" fillId="0" borderId="2"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1" fillId="0" borderId="0" xfId="0" applyFont="1" applyAlignment="1">
      <alignment horizontal="left" vertical="top" wrapText="1"/>
    </xf>
    <xf numFmtId="0" fontId="0" fillId="0" borderId="2" xfId="0" applyBorder="1" applyAlignment="1" applyProtection="1">
      <alignment horizontal="center"/>
      <protection locked="0"/>
    </xf>
    <xf numFmtId="0" fontId="0" fillId="0" borderId="4" xfId="0" applyBorder="1" applyAlignment="1" applyProtection="1">
      <alignment horizontal="center"/>
      <protection locked="0"/>
    </xf>
    <xf numFmtId="49" fontId="0" fillId="0" borderId="2" xfId="0" applyNumberFormat="1" applyBorder="1" applyAlignment="1" applyProtection="1">
      <alignment horizontal="center"/>
      <protection locked="0"/>
    </xf>
    <xf numFmtId="49" fontId="0" fillId="0" borderId="4" xfId="0" applyNumberFormat="1" applyBorder="1" applyAlignment="1" applyProtection="1">
      <alignment horizontal="center"/>
      <protection locked="0"/>
    </xf>
    <xf numFmtId="49" fontId="1" fillId="0" borderId="2" xfId="0" applyNumberFormat="1" applyFont="1" applyBorder="1" applyAlignment="1" applyProtection="1">
      <alignment horizontal="center"/>
      <protection hidden="1"/>
    </xf>
    <xf numFmtId="49" fontId="1" fillId="0" borderId="4" xfId="0" applyNumberFormat="1" applyFont="1" applyBorder="1" applyAlignment="1" applyProtection="1">
      <alignment horizontal="center"/>
      <protection hidden="1"/>
    </xf>
    <xf numFmtId="0" fontId="1" fillId="0" borderId="2" xfId="0" applyFont="1" applyBorder="1" applyAlignment="1">
      <alignment horizont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0" fillId="0" borderId="1" xfId="0" applyBorder="1" applyAlignment="1">
      <alignment horizontal="left" vertical="top"/>
    </xf>
    <xf numFmtId="0" fontId="1" fillId="0" borderId="0" xfId="0" applyFont="1" applyBorder="1" applyAlignment="1" applyProtection="1">
      <alignment horizontal="center"/>
      <protection locked="0"/>
    </xf>
    <xf numFmtId="0" fontId="1" fillId="0" borderId="1" xfId="0" applyFont="1" applyFill="1" applyBorder="1" applyAlignment="1">
      <alignment horizontal="center" vertical="center" wrapText="1"/>
    </xf>
    <xf numFmtId="0" fontId="0" fillId="0" borderId="0" xfId="0" applyAlignment="1" applyProtection="1">
      <alignment horizontal="center" vertical="center" wrapText="1"/>
      <protection hidden="1"/>
    </xf>
    <xf numFmtId="0" fontId="0" fillId="0" borderId="0" xfId="0" applyAlignment="1" applyProtection="1">
      <alignment horizontal="center"/>
      <protection hidden="1"/>
    </xf>
    <xf numFmtId="0" fontId="1" fillId="0" borderId="1" xfId="0" applyFont="1" applyBorder="1" applyAlignment="1" applyProtection="1">
      <alignment horizontal="center"/>
      <protection hidden="1"/>
    </xf>
    <xf numFmtId="0" fontId="0" fillId="0" borderId="1" xfId="0" applyFont="1" applyBorder="1" applyAlignment="1" applyProtection="1">
      <alignment horizontal="center" vertical="center"/>
      <protection hidden="1"/>
    </xf>
    <xf numFmtId="0" fontId="0" fillId="0" borderId="1" xfId="0" applyBorder="1" applyAlignment="1" applyProtection="1">
      <alignment horizontal="center" vertical="center"/>
      <protection hidden="1"/>
    </xf>
    <xf numFmtId="0" fontId="0" fillId="0" borderId="0" xfId="0" applyAlignment="1" applyProtection="1">
      <alignment horizontal="left" vertical="top" wrapText="1"/>
      <protection hidden="1"/>
    </xf>
    <xf numFmtId="0" fontId="1" fillId="0" borderId="0" xfId="0" applyFont="1" applyAlignment="1" applyProtection="1">
      <alignment horizontal="center"/>
      <protection hidden="1"/>
    </xf>
    <xf numFmtId="0" fontId="1" fillId="0" borderId="1" xfId="0" applyFont="1" applyBorder="1" applyAlignment="1" applyProtection="1">
      <alignment horizontal="center" vertical="center"/>
      <protection hidden="1"/>
    </xf>
    <xf numFmtId="0" fontId="1" fillId="0" borderId="1" xfId="0" applyFont="1" applyBorder="1" applyAlignment="1" applyProtection="1">
      <alignment horizontal="center" vertical="center" wrapText="1"/>
      <protection hidden="1"/>
    </xf>
    <xf numFmtId="0" fontId="0" fillId="0" borderId="1" xfId="0" applyBorder="1" applyAlignment="1" applyProtection="1">
      <alignment horizontal="center"/>
      <protection hidden="1"/>
    </xf>
    <xf numFmtId="0" fontId="0" fillId="0" borderId="1" xfId="0" applyBorder="1" applyAlignment="1" applyProtection="1">
      <alignment horizontal="left"/>
      <protection hidden="1"/>
    </xf>
    <xf numFmtId="0" fontId="0" fillId="0" borderId="1" xfId="0" applyBorder="1" applyAlignment="1" applyProtection="1">
      <alignment horizontal="left" vertical="top"/>
      <protection hidden="1"/>
    </xf>
    <xf numFmtId="0" fontId="0" fillId="0" borderId="2" xfId="0" applyBorder="1" applyAlignment="1" applyProtection="1">
      <alignment horizontal="center"/>
      <protection hidden="1"/>
    </xf>
    <xf numFmtId="0" fontId="1" fillId="0" borderId="2" xfId="0" applyFont="1" applyBorder="1" applyAlignment="1" applyProtection="1">
      <alignment horizontal="left"/>
      <protection hidden="1"/>
    </xf>
    <xf numFmtId="0" fontId="1" fillId="0" borderId="3" xfId="0" applyFont="1" applyBorder="1" applyAlignment="1" applyProtection="1">
      <alignment horizontal="left"/>
      <protection hidden="1"/>
    </xf>
    <xf numFmtId="0" fontId="0" fillId="0" borderId="3" xfId="0" applyBorder="1" applyAlignment="1" applyProtection="1">
      <alignment horizontal="left"/>
      <protection hidden="1"/>
    </xf>
    <xf numFmtId="0" fontId="1" fillId="0" borderId="1" xfId="0" applyFont="1" applyBorder="1" applyAlignment="1" applyProtection="1">
      <alignment horizontal="left"/>
      <protection hidden="1"/>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Button" lockText="1"/>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vmlDrawing" Target="../drawings/vmlDrawing1.v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trlProp" Target="../ctrlProps/ctrlProp27.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1"/>
  <dimension ref="A1:X25"/>
  <sheetViews>
    <sheetView tabSelected="1" workbookViewId="0">
      <selection activeCell="N1" sqref="N1"/>
    </sheetView>
  </sheetViews>
  <sheetFormatPr defaultRowHeight="15"/>
  <cols>
    <col min="1" max="1" width="14.5703125" customWidth="1"/>
    <col min="2" max="2" width="12" customWidth="1"/>
    <col min="3" max="3" width="11" customWidth="1"/>
    <col min="4" max="4" width="12.5703125" customWidth="1"/>
    <col min="5" max="6" width="9.85546875" customWidth="1"/>
    <col min="7" max="7" width="10.85546875" bestFit="1" customWidth="1"/>
    <col min="9" max="9" width="9.5703125" bestFit="1" customWidth="1"/>
    <col min="22" max="22" width="9" customWidth="1"/>
    <col min="23" max="23" width="9.140625" hidden="1" customWidth="1"/>
    <col min="24" max="24" width="1.5703125" hidden="1" customWidth="1"/>
  </cols>
  <sheetData>
    <row r="1" spans="1:24">
      <c r="A1" s="107" t="s">
        <v>109</v>
      </c>
      <c r="B1" s="107"/>
      <c r="C1" s="107"/>
      <c r="D1" s="107"/>
      <c r="E1" s="107"/>
      <c r="F1" s="107"/>
      <c r="G1" s="107"/>
    </row>
    <row r="4" spans="1:24">
      <c r="A4" s="108" t="s">
        <v>22</v>
      </c>
      <c r="B4" s="108"/>
      <c r="C4" s="110" t="s">
        <v>110</v>
      </c>
      <c r="D4" s="110"/>
      <c r="E4" t="s">
        <v>111</v>
      </c>
      <c r="G4" s="11" t="s">
        <v>112</v>
      </c>
      <c r="W4" t="s">
        <v>112</v>
      </c>
      <c r="X4" t="s">
        <v>113</v>
      </c>
    </row>
    <row r="5" spans="1:24">
      <c r="C5" s="12"/>
      <c r="D5" s="12"/>
      <c r="G5" s="12"/>
      <c r="W5" t="s">
        <v>114</v>
      </c>
      <c r="X5" t="s">
        <v>115</v>
      </c>
    </row>
    <row r="6" spans="1:24" ht="30" customHeight="1">
      <c r="A6" s="109" t="s">
        <v>23</v>
      </c>
      <c r="B6" s="109"/>
      <c r="C6" s="112" t="s">
        <v>116</v>
      </c>
      <c r="D6" s="112"/>
      <c r="E6" t="s">
        <v>117</v>
      </c>
      <c r="G6" s="11" t="s">
        <v>118</v>
      </c>
      <c r="W6" t="s">
        <v>119</v>
      </c>
      <c r="X6" t="s">
        <v>120</v>
      </c>
    </row>
    <row r="7" spans="1:24">
      <c r="C7" s="111" t="s">
        <v>356</v>
      </c>
      <c r="D7" s="111"/>
      <c r="X7" t="s">
        <v>121</v>
      </c>
    </row>
    <row r="8" spans="1:24">
      <c r="A8" t="s">
        <v>201</v>
      </c>
      <c r="C8" s="111"/>
      <c r="D8" s="111"/>
    </row>
    <row r="9" spans="1:24">
      <c r="A9" t="s">
        <v>122</v>
      </c>
      <c r="C9" s="13">
        <v>43605</v>
      </c>
      <c r="D9" s="13"/>
      <c r="E9" s="107" t="s">
        <v>123</v>
      </c>
      <c r="F9" s="107"/>
      <c r="G9" s="107"/>
      <c r="X9" t="s">
        <v>124</v>
      </c>
    </row>
    <row r="10" spans="1:24">
      <c r="C10" s="12"/>
      <c r="D10" s="12"/>
      <c r="X10" t="s">
        <v>125</v>
      </c>
    </row>
    <row r="11" spans="1:24">
      <c r="A11" t="s">
        <v>126</v>
      </c>
      <c r="C11" s="13">
        <v>43613</v>
      </c>
      <c r="D11" s="13"/>
      <c r="E11" t="s">
        <v>127</v>
      </c>
      <c r="G11" s="14">
        <v>7500</v>
      </c>
      <c r="X11" t="s">
        <v>128</v>
      </c>
    </row>
    <row r="12" spans="1:24">
      <c r="C12" s="12"/>
      <c r="D12" s="12"/>
      <c r="E12" t="s">
        <v>129</v>
      </c>
      <c r="G12" s="14">
        <v>12500</v>
      </c>
      <c r="X12" t="s">
        <v>130</v>
      </c>
    </row>
    <row r="13" spans="1:24">
      <c r="A13" t="s">
        <v>131</v>
      </c>
      <c r="C13" s="15">
        <f>DATEDIF(C9,filedon,"d")</f>
        <v>8</v>
      </c>
      <c r="D13" s="15"/>
      <c r="E13" t="s">
        <v>132</v>
      </c>
      <c r="G13" s="14">
        <v>12500</v>
      </c>
      <c r="X13" t="s">
        <v>133</v>
      </c>
    </row>
    <row r="14" spans="1:24">
      <c r="C14" s="15"/>
      <c r="D14" s="15"/>
      <c r="E14" t="s">
        <v>139</v>
      </c>
      <c r="G14" s="14">
        <v>0</v>
      </c>
    </row>
    <row r="15" spans="1:24">
      <c r="C15" s="15"/>
      <c r="D15" s="15"/>
    </row>
    <row r="16" spans="1:24" ht="15.75" thickBot="1">
      <c r="C16" s="15"/>
      <c r="D16" s="15"/>
      <c r="E16" s="3" t="s">
        <v>83</v>
      </c>
      <c r="F16" s="3"/>
      <c r="G16" s="16">
        <f>SUM(G11:G15)</f>
        <v>32500</v>
      </c>
    </row>
    <row r="17" spans="1:24" ht="15.75" thickTop="1">
      <c r="C17" s="12"/>
      <c r="D17" s="12"/>
      <c r="X17" t="s">
        <v>118</v>
      </c>
    </row>
    <row r="18" spans="1:24">
      <c r="A18" s="107" t="s">
        <v>134</v>
      </c>
      <c r="B18" s="107"/>
      <c r="C18" s="107"/>
      <c r="D18" s="107"/>
      <c r="E18" s="107"/>
      <c r="F18" s="107"/>
      <c r="G18" s="107"/>
      <c r="X18" t="s">
        <v>135</v>
      </c>
    </row>
    <row r="19" spans="1:24">
      <c r="A19" s="1"/>
      <c r="B19" s="4" t="s">
        <v>105</v>
      </c>
      <c r="C19" s="4" t="s">
        <v>102</v>
      </c>
      <c r="D19" s="4" t="s">
        <v>106</v>
      </c>
      <c r="E19" s="4" t="s">
        <v>136</v>
      </c>
      <c r="F19" s="4" t="s">
        <v>137</v>
      </c>
      <c r="G19" s="4" t="s">
        <v>83</v>
      </c>
      <c r="X19" t="s">
        <v>138</v>
      </c>
    </row>
    <row r="20" spans="1:24">
      <c r="A20" s="2" t="s">
        <v>129</v>
      </c>
      <c r="B20" s="17">
        <v>2500</v>
      </c>
      <c r="C20" s="17"/>
      <c r="D20" s="17"/>
      <c r="E20" s="17"/>
      <c r="F20" s="17"/>
      <c r="G20" s="18">
        <f>+B20+C20+D20+E20+F20</f>
        <v>2500</v>
      </c>
    </row>
    <row r="21" spans="1:24">
      <c r="A21" s="2" t="s">
        <v>127</v>
      </c>
      <c r="B21" s="17">
        <v>2500</v>
      </c>
      <c r="C21" s="17"/>
      <c r="D21" s="17"/>
      <c r="E21" s="17"/>
      <c r="F21" s="17"/>
      <c r="G21" s="18">
        <f t="shared" ref="G21:G23" si="0">+B21+C21+D21+E21+F21</f>
        <v>2500</v>
      </c>
    </row>
    <row r="22" spans="1:24">
      <c r="A22" s="2" t="s">
        <v>139</v>
      </c>
      <c r="B22" s="17"/>
      <c r="C22" s="17"/>
      <c r="D22" s="17"/>
      <c r="E22" s="17"/>
      <c r="F22" s="17"/>
      <c r="G22" s="18">
        <f t="shared" si="0"/>
        <v>0</v>
      </c>
    </row>
    <row r="23" spans="1:24">
      <c r="A23" s="2" t="s">
        <v>132</v>
      </c>
      <c r="B23" s="17">
        <v>2500</v>
      </c>
      <c r="C23" s="17"/>
      <c r="D23" s="17"/>
      <c r="E23" s="17"/>
      <c r="F23" s="17"/>
      <c r="G23" s="18">
        <f t="shared" si="0"/>
        <v>2500</v>
      </c>
    </row>
    <row r="24" spans="1:24">
      <c r="A24" s="19"/>
      <c r="B24" s="20"/>
      <c r="C24" s="20"/>
      <c r="D24" s="20"/>
      <c r="E24" s="20"/>
      <c r="F24" s="20"/>
      <c r="G24" s="21"/>
    </row>
    <row r="25" spans="1:24">
      <c r="A25" s="2" t="s">
        <v>83</v>
      </c>
      <c r="B25" s="1"/>
      <c r="C25" s="1"/>
      <c r="D25" s="1"/>
      <c r="E25" s="1"/>
      <c r="F25" s="1"/>
      <c r="G25" s="22">
        <v>0</v>
      </c>
    </row>
  </sheetData>
  <mergeCells count="8">
    <mergeCell ref="A1:G1"/>
    <mergeCell ref="A4:B4"/>
    <mergeCell ref="A6:B6"/>
    <mergeCell ref="E9:G9"/>
    <mergeCell ref="A18:G18"/>
    <mergeCell ref="C4:D4"/>
    <mergeCell ref="C7:D8"/>
    <mergeCell ref="C6:D6"/>
  </mergeCells>
  <dataValidations count="27">
    <dataValidation allowBlank="1" showInputMessage="1" showErrorMessage="1" promptTitle="Balance _ Electronic Cash Ledger" prompt="ITC_Carreied over from Previous Tax Period&#10;&#10;Confirm the figure through &#10;&#10;Service &gt; Ledger &gt; Electronic Cash Ledger &gt; SGST &gt; OTHERS" sqref="F23"/>
    <dataValidation allowBlank="1" showInputMessage="1" showErrorMessage="1" promptTitle="Balance _ Electronic Cash Ledger" prompt="ITC_Carreied over from Previous Tax Period&#10;&#10;Confirm the figure through &#10;&#10;Service &gt; Ledger &gt; Electronic Cash Ledger &gt; CESS &gt; OTHERS" sqref="F22"/>
    <dataValidation allowBlank="1" showInputMessage="1" showErrorMessage="1" promptTitle="Balance _ Electronic Cash Ledger" prompt="ITC_Carreied over from Previous Tax Period&#10;&#10;Confirm the figure through &#10;&#10;Service &gt; Ledger &gt; Electronic Cash Ledger &gt; IGST &gt; OTHERS&#10;" sqref="F21"/>
    <dataValidation allowBlank="1" showInputMessage="1" showErrorMessage="1" promptTitle="Balance _ Electronic Cash Ledger" prompt="ITC_Carreied over from Previous Tax Period&#10;&#10;Confirm the figure through &#10;&#10;Service &gt; Ledger &gt; Electronic Cash Ledger &gt; CGST &gt; OTHERS" sqref="F20"/>
    <dataValidation allowBlank="1" showInputMessage="1" showErrorMessage="1" promptTitle="Balance _ Electronic Cash Ledger" prompt="ITC_Carreied over from Previous Tax Period&#10;&#10;Confirm the figure through &#10;&#10;Service &gt; Ledger &gt; Electronic Cash Ledger &gt; SGST &gt; FEES" sqref="E23"/>
    <dataValidation allowBlank="1" showInputMessage="1" showErrorMessage="1" promptTitle="Balance _ Electronic Cash Ledger" prompt="ITC_Carreied over from Previous Tax Period&#10;&#10;Confirm the figure through &#10;&#10;Service &gt; Ledger &gt; Electronic Cash Ledger &gt; CESS &gt; FEES" sqref="E22"/>
    <dataValidation allowBlank="1" showInputMessage="1" showErrorMessage="1" promptTitle="Balance _ Electronic Cash Ledger" prompt="ITC_Carreied over from Previous Tax Period&#10;&#10;Confirm the figure through &#10;&#10;Service &gt; Ledger &gt; Electronic Cash Ledger &gt; IGST &gt; FEES&#10;" sqref="E21"/>
    <dataValidation allowBlank="1" showInputMessage="1" showErrorMessage="1" promptTitle="Balance _ Electronic Cash Ledger" prompt="ITC_Carreied over from Previous Tax Period&#10;&#10;Confirm the figure through &#10;&#10;Service &gt; Ledger &gt; Electronic Cash Ledger &gt; CGST &gt; FEES" sqref="E20"/>
    <dataValidation allowBlank="1" showInputMessage="1" showErrorMessage="1" promptTitle="Balance _ Electronic Cash Ledger" prompt="ITC_Carreied over from Previous Tax Period&#10;&#10;Confirm the figure through &#10;&#10;Service &gt; Ledger &gt; Electronic Cash Ledger &gt; SGST &gt; PENALTY" sqref="D23"/>
    <dataValidation allowBlank="1" showInputMessage="1" showErrorMessage="1" promptTitle="Balance _ Electronic Cash Ledger" prompt="ITC_Carreied over from Previous Tax Period&#10;&#10;Confirm the figure through &#10;&#10;Service &gt; Ledger &gt; Electronic Cash Ledger &gt; CESS &gt; PENALTY" sqref="D22"/>
    <dataValidation allowBlank="1" showInputMessage="1" showErrorMessage="1" promptTitle="Balance _ Electronic Cash Ledger" prompt="ITC_Carreied over from Previous Tax Period&#10;&#10;Confirm the figure through &#10;&#10;Service &gt; Ledger &gt; Electronic Cash Ledger &gt; IGST &gt; PENALTY&#10;" sqref="D21"/>
    <dataValidation allowBlank="1" showInputMessage="1" showErrorMessage="1" promptTitle="Balance _ Electronic Cash Ledger" prompt="ITC_Carreied over from Previous Tax Period&#10;&#10;Confirm the figure through &#10;&#10;Service &gt; Ledger &gt; Electronic Cash Ledger &gt; CGST &gt; PENALTY" sqref="D20"/>
    <dataValidation allowBlank="1" showInputMessage="1" showErrorMessage="1" promptTitle="Balance _ Electronic Cash Ledger" prompt="ITC_Carreied over from Previous Tax Period&#10;&#10;Confirm the figure through &#10;&#10;Service &gt; Ledger &gt; Electronic Cash Ledger &gt; SGST &gt; INTEREST" sqref="C23"/>
    <dataValidation allowBlank="1" showInputMessage="1" showErrorMessage="1" promptTitle="Balance _ Electronic Cash Ledger" prompt="ITC_Carreied over from Previous Tax Period&#10;&#10;Confirm the figure through &#10;&#10;Service &gt; Ledger &gt; Electronic Cash Ledger &gt; CESS &gt; INTEREST" sqref="C22"/>
    <dataValidation allowBlank="1" showInputMessage="1" showErrorMessage="1" promptTitle="Balance _ Electronic Cash Ledger" prompt="ITC_Carreied over from Previous Tax Period&#10;&#10;Confirm the figure through &#10;&#10;Service &gt; Ledger &gt; Electronic Cash Ledger &gt; IGST &gt; INTEREST&#10;" sqref="C21"/>
    <dataValidation allowBlank="1" showInputMessage="1" showErrorMessage="1" promptTitle="Balance _ Electronic Cash Ledger" prompt="ITC_Carreied over from Previous Tax Period&#10;&#10;Confirm the figure through &#10;&#10;Service &gt; Ledger &gt; Electronic Cash Ledger &gt; CGST &gt; INTEREST" sqref="C20"/>
    <dataValidation allowBlank="1" showInputMessage="1" showErrorMessage="1" promptTitle="Balance _ Electronic Cash Ledger" prompt="ITC_Carreied over from Previous Tax Period&#10;&#10;Confirm the figure through &#10;&#10;Service &gt; Ledger &gt; Electronic Cash Ledger &gt; IGST &gt;TAX&#10;" sqref="B21"/>
    <dataValidation allowBlank="1" showInputMessage="1" showErrorMessage="1" promptTitle="Balance _ Electronic Cash Ledger" prompt="ITC_Carreied over from Previous Tax Period&#10;&#10;Confirm the figure through &#10;&#10;Service &gt; Ledger &gt; Electronic Cash Ledger &gt; CESS &gt; TAX" sqref="B22"/>
    <dataValidation allowBlank="1" showInputMessage="1" showErrorMessage="1" promptTitle="Balance _ Electronic Cash Ledger" prompt="ITC_Carreied over from Previous Tax Period&#10;&#10;Confirm the figure through &#10;&#10;Service &gt; Ledger &gt; Electronic Cash Ledger &gt; SGST &gt; TAX" sqref="B23"/>
    <dataValidation allowBlank="1" showInputMessage="1" showErrorMessage="1" promptTitle="Balance _ Electronic Cash Ledger" prompt="ITC_Carreied over from Previous Tax Period&#10;&#10;Confirm the figure through &#10;&#10;Service &gt; Ledger &gt; Electronic Cash Ledger &gt; CGST &gt; TAX" sqref="B20"/>
    <dataValidation allowBlank="1" showInputMessage="1" showErrorMessage="1" promptTitle="Balance _ Electronic Cash Ledger" prompt="ITC_Carreied over from Previous Tax Period&#10;&#10;Confirm the figure through &#10;&#10;Service &gt; Ledger &gt; Electronic Cash Ledger &gt; IGST" sqref="G20:G23"/>
    <dataValidation type="textLength" operator="equal" allowBlank="1" showInputMessage="1" showErrorMessage="1" errorTitle="Enter A Vaild GSTI Number" error="The first two digits represent the state code&#10;next ten digits will be the PAN of the taxpayer&#10;13th digit will be assigned based on number of registration within a state&#10;14th digit will be Z by default&#10;15th will be checksum " promptTitle="GSTIN" prompt="State-wise PAN-based 15-digit Goods and Services Taxpayer Identification Number (GSTIN)." sqref="C4:D4">
      <formula1>15</formula1>
    </dataValidation>
    <dataValidation type="list" allowBlank="1" showInputMessage="1" showErrorMessage="1" errorTitle="Month" error="Select From The List" promptTitle="Month" prompt="Select The Relevent Tax Period" sqref="G6">
      <formula1>$X$4:$X$19</formula1>
    </dataValidation>
    <dataValidation type="list" allowBlank="1" showInputMessage="1" showErrorMessage="1" errorTitle="Year" error="Please Select From The List Provided" promptTitle="Year" prompt="Select the Relevent Year" sqref="G4">
      <formula1>$W$4:$W$6</formula1>
    </dataValidation>
    <dataValidation allowBlank="1" showInputMessage="1" showErrorMessage="1" promptTitle="Input Credit Carried Over" prompt="ITC_Carreied over from Previous Tax Period&#10;&#10;Confirm the figure through &#10;&#10;Service &gt; Ledger &gt; Electronic Credit Ledger &gt; SGST" sqref="G13:G14"/>
    <dataValidation allowBlank="1" showInputMessage="1" showErrorMessage="1" promptTitle="Input Credit Carried Over" prompt="ITC_Carreied over from Previous Tax Period&#10;&#10;Confirm the figure through &#10;&#10;Service &gt; Ledger &gt; Electronic Credit Ledger &gt; CGST" sqref="G12"/>
    <dataValidation allowBlank="1" showInputMessage="1" showErrorMessage="1" promptTitle="Input Credit Carried Over" prompt="ITC_Carreied over from Previous Tax Period&#10;&#10;Confirm the figure through &#10;&#10;Service &gt; Ledger &gt; Electronic Credit Ledger &gt; IGST" sqref="G11"/>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M17"/>
  <sheetViews>
    <sheetView workbookViewId="0">
      <selection activeCell="H9" sqref="H9:M9"/>
    </sheetView>
  </sheetViews>
  <sheetFormatPr defaultRowHeight="15"/>
  <cols>
    <col min="1" max="1" width="7.28515625" bestFit="1" customWidth="1"/>
    <col min="4" max="4" width="36.42578125" customWidth="1"/>
  </cols>
  <sheetData>
    <row r="1" spans="1:13">
      <c r="A1" s="3" t="s">
        <v>140</v>
      </c>
    </row>
    <row r="2" spans="1:13">
      <c r="A2" s="113" t="s">
        <v>0</v>
      </c>
      <c r="B2" s="113"/>
      <c r="C2" s="113"/>
      <c r="D2" s="113"/>
      <c r="E2" s="113"/>
      <c r="F2" s="113"/>
    </row>
    <row r="3" spans="1:13">
      <c r="A3" s="2" t="s">
        <v>1</v>
      </c>
      <c r="B3" s="115" t="s">
        <v>2</v>
      </c>
      <c r="C3" s="115"/>
      <c r="D3" s="115"/>
      <c r="E3" s="115" t="s">
        <v>3</v>
      </c>
      <c r="F3" s="115"/>
    </row>
    <row r="4" spans="1:13">
      <c r="A4" s="5">
        <v>1</v>
      </c>
      <c r="B4" s="116">
        <v>2</v>
      </c>
      <c r="C4" s="116"/>
      <c r="D4" s="116"/>
      <c r="E4" s="5">
        <v>3</v>
      </c>
      <c r="F4" s="5">
        <v>4</v>
      </c>
    </row>
    <row r="5" spans="1:13" ht="17.25" customHeight="1">
      <c r="A5" s="1">
        <v>1</v>
      </c>
      <c r="B5" s="114" t="s">
        <v>4</v>
      </c>
      <c r="C5" s="114"/>
      <c r="D5" s="114"/>
      <c r="E5" s="1"/>
      <c r="F5" s="1"/>
    </row>
    <row r="6" spans="1:13" ht="17.25" customHeight="1">
      <c r="A6" s="1">
        <v>2</v>
      </c>
      <c r="B6" s="114" t="s">
        <v>5</v>
      </c>
      <c r="C6" s="114"/>
      <c r="D6" s="114"/>
      <c r="E6" s="1"/>
      <c r="F6" s="1"/>
    </row>
    <row r="7" spans="1:13" ht="17.25" customHeight="1">
      <c r="A7" s="1">
        <v>3</v>
      </c>
      <c r="B7" s="114" t="s">
        <v>6</v>
      </c>
      <c r="C7" s="114"/>
      <c r="D7" s="114"/>
      <c r="E7" s="1"/>
      <c r="F7" s="1"/>
    </row>
    <row r="8" spans="1:13" ht="17.25" customHeight="1">
      <c r="A8" s="1">
        <v>4</v>
      </c>
      <c r="B8" s="114" t="s">
        <v>7</v>
      </c>
      <c r="C8" s="114"/>
      <c r="D8" s="114"/>
      <c r="E8" s="1"/>
      <c r="F8" s="1"/>
    </row>
    <row r="9" spans="1:13" ht="33.75" customHeight="1">
      <c r="A9" s="1">
        <v>5</v>
      </c>
      <c r="B9" s="114" t="s">
        <v>8</v>
      </c>
      <c r="C9" s="114"/>
      <c r="D9" s="114"/>
      <c r="E9" s="1"/>
      <c r="F9" s="1"/>
      <c r="H9" s="117" t="s">
        <v>359</v>
      </c>
      <c r="I9" s="117"/>
      <c r="J9" s="117"/>
      <c r="K9" s="117"/>
      <c r="L9" s="117"/>
      <c r="M9" s="117"/>
    </row>
    <row r="10" spans="1:13" ht="34.5" customHeight="1">
      <c r="A10" s="1">
        <v>6</v>
      </c>
      <c r="B10" s="114" t="s">
        <v>9</v>
      </c>
      <c r="C10" s="114"/>
      <c r="D10" s="114"/>
      <c r="E10" s="1"/>
      <c r="F10" s="1"/>
    </row>
    <row r="11" spans="1:13" ht="34.5" customHeight="1">
      <c r="A11" s="1">
        <v>7</v>
      </c>
      <c r="B11" s="114" t="s">
        <v>10</v>
      </c>
      <c r="C11" s="114"/>
      <c r="D11" s="114"/>
      <c r="E11" s="1"/>
      <c r="F11" s="1"/>
    </row>
    <row r="12" spans="1:13" ht="34.5" customHeight="1">
      <c r="A12" s="1">
        <v>8</v>
      </c>
      <c r="B12" s="114" t="s">
        <v>11</v>
      </c>
      <c r="C12" s="114"/>
      <c r="D12" s="114"/>
      <c r="E12" s="1"/>
      <c r="F12" s="1"/>
    </row>
    <row r="13" spans="1:13" ht="17.25" customHeight="1">
      <c r="A13" s="1">
        <v>9</v>
      </c>
      <c r="B13" s="114" t="s">
        <v>12</v>
      </c>
      <c r="C13" s="114"/>
      <c r="D13" s="114"/>
      <c r="E13" s="1"/>
      <c r="F13" s="1"/>
    </row>
    <row r="14" spans="1:13" ht="17.25" customHeight="1">
      <c r="A14" s="1">
        <v>10</v>
      </c>
      <c r="B14" s="114" t="s">
        <v>13</v>
      </c>
      <c r="C14" s="114"/>
      <c r="D14" s="114"/>
      <c r="E14" s="1"/>
      <c r="F14" s="1"/>
    </row>
    <row r="15" spans="1:13" ht="34.5" customHeight="1">
      <c r="A15" s="1">
        <v>11</v>
      </c>
      <c r="B15" s="114" t="s">
        <v>14</v>
      </c>
      <c r="C15" s="114"/>
      <c r="D15" s="114"/>
      <c r="E15" s="1"/>
      <c r="F15" s="1"/>
    </row>
    <row r="16" spans="1:13" ht="33.75" customHeight="1">
      <c r="A16" s="1">
        <v>12</v>
      </c>
      <c r="B16" s="114" t="s">
        <v>15</v>
      </c>
      <c r="C16" s="114"/>
      <c r="D16" s="114"/>
      <c r="E16" s="1"/>
      <c r="F16" s="1"/>
    </row>
    <row r="17" spans="1:6" ht="32.25" customHeight="1">
      <c r="A17" s="1">
        <v>13</v>
      </c>
      <c r="B17" s="114" t="s">
        <v>16</v>
      </c>
      <c r="C17" s="114"/>
      <c r="D17" s="114"/>
      <c r="E17" s="1"/>
      <c r="F17" s="1"/>
    </row>
  </sheetData>
  <sheetProtection password="CA12" sheet="1" objects="1" scenarios="1"/>
  <mergeCells count="18">
    <mergeCell ref="H9:M9"/>
    <mergeCell ref="B14:D14"/>
    <mergeCell ref="B15:D15"/>
    <mergeCell ref="B16:D16"/>
    <mergeCell ref="B17:D17"/>
    <mergeCell ref="B12:D12"/>
    <mergeCell ref="B13:D13"/>
    <mergeCell ref="A2:F2"/>
    <mergeCell ref="B8:D8"/>
    <mergeCell ref="B9:D9"/>
    <mergeCell ref="B10:D10"/>
    <mergeCell ref="B11:D11"/>
    <mergeCell ref="B3:D3"/>
    <mergeCell ref="B4:D4"/>
    <mergeCell ref="B5:D5"/>
    <mergeCell ref="B6:D6"/>
    <mergeCell ref="E3:F3"/>
    <mergeCell ref="B7:D7"/>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sheetPr codeName="Sheet3"/>
  <dimension ref="A1:N118"/>
  <sheetViews>
    <sheetView topLeftCell="A43" workbookViewId="0">
      <selection activeCell="A57" sqref="A57"/>
    </sheetView>
  </sheetViews>
  <sheetFormatPr defaultRowHeight="15"/>
  <cols>
    <col min="1" max="1" width="9.140625" customWidth="1"/>
    <col min="2" max="2" width="12.85546875" customWidth="1"/>
    <col min="3" max="5" width="11.28515625" customWidth="1"/>
    <col min="6" max="6" width="11.42578125" customWidth="1"/>
    <col min="7" max="7" width="11.7109375" customWidth="1"/>
    <col min="8" max="8" width="10.140625" customWidth="1"/>
    <col min="9" max="9" width="10.5703125" bestFit="1" customWidth="1"/>
    <col min="10" max="10" width="9.42578125" bestFit="1" customWidth="1"/>
    <col min="11" max="11" width="11.28515625" customWidth="1"/>
  </cols>
  <sheetData>
    <row r="1" spans="1:10">
      <c r="A1" s="107" t="s">
        <v>17</v>
      </c>
      <c r="B1" s="107"/>
      <c r="C1" s="107"/>
      <c r="D1" s="107"/>
      <c r="E1" s="107"/>
      <c r="F1" s="107"/>
      <c r="G1" s="107"/>
      <c r="H1" s="107"/>
      <c r="I1" s="107"/>
      <c r="J1" s="107"/>
    </row>
    <row r="2" spans="1:10">
      <c r="A2" s="107" t="s">
        <v>18</v>
      </c>
      <c r="B2" s="107"/>
      <c r="C2" s="107"/>
      <c r="D2" s="107"/>
      <c r="E2" s="107"/>
      <c r="F2" s="107"/>
      <c r="G2" s="107"/>
      <c r="H2" s="107"/>
      <c r="I2" s="107"/>
      <c r="J2" s="107"/>
    </row>
    <row r="3" spans="1:10">
      <c r="A3" s="107" t="s">
        <v>19</v>
      </c>
      <c r="B3" s="107"/>
      <c r="C3" s="107"/>
      <c r="D3" s="107"/>
      <c r="E3" s="107"/>
      <c r="F3" s="107"/>
      <c r="G3" s="107"/>
      <c r="H3" s="107"/>
      <c r="I3" s="107"/>
      <c r="J3" s="107"/>
    </row>
    <row r="4" spans="1:10">
      <c r="A4" s="10"/>
      <c r="B4" s="10"/>
      <c r="C4" s="10"/>
      <c r="D4" s="10"/>
      <c r="E4" s="10"/>
      <c r="F4" s="10"/>
      <c r="G4" s="3" t="s">
        <v>20</v>
      </c>
      <c r="I4" s="107"/>
      <c r="J4" s="107"/>
    </row>
    <row r="5" spans="1:10">
      <c r="A5" s="10"/>
      <c r="B5" s="10"/>
      <c r="C5" s="10"/>
      <c r="D5" s="10"/>
      <c r="E5" s="10"/>
      <c r="F5" s="10"/>
      <c r="G5" s="3" t="s">
        <v>21</v>
      </c>
      <c r="I5" s="147"/>
      <c r="J5" s="147"/>
    </row>
    <row r="6" spans="1:10">
      <c r="A6" s="133" t="s">
        <v>22</v>
      </c>
      <c r="B6" s="134"/>
      <c r="C6" s="134"/>
      <c r="D6" s="135"/>
      <c r="E6" s="136" t="str">
        <f>UPPER(gstin)</f>
        <v>33AAAAA0000A1ZA</v>
      </c>
      <c r="F6" s="136"/>
      <c r="G6" s="136"/>
      <c r="H6" s="136"/>
      <c r="I6" s="136"/>
      <c r="J6" s="136"/>
    </row>
    <row r="7" spans="1:10">
      <c r="A7" s="133" t="s">
        <v>23</v>
      </c>
      <c r="B7" s="134"/>
      <c r="C7" s="131"/>
      <c r="D7" s="132"/>
      <c r="E7" s="141" t="str">
        <f>PROPER(legal)</f>
        <v>Xxxxxxxxxxxxxx</v>
      </c>
      <c r="F7" s="142"/>
      <c r="G7" s="142"/>
      <c r="H7" s="142"/>
      <c r="I7" s="142"/>
      <c r="J7" s="143"/>
    </row>
    <row r="8" spans="1:10">
      <c r="A8" s="133" t="s">
        <v>24</v>
      </c>
      <c r="B8" s="134"/>
      <c r="C8" s="131"/>
      <c r="D8" s="132"/>
      <c r="E8" s="136" t="str">
        <f>PROPER(trade)</f>
        <v>Xxxxxxxxxxxxxx</v>
      </c>
      <c r="F8" s="136"/>
      <c r="G8" s="136"/>
      <c r="H8" s="136"/>
      <c r="I8" s="136"/>
      <c r="J8" s="136"/>
    </row>
    <row r="9" spans="1:10">
      <c r="A9" s="130"/>
      <c r="B9" s="131"/>
      <c r="C9" s="131"/>
      <c r="D9" s="132"/>
      <c r="E9" s="144"/>
      <c r="F9" s="145"/>
      <c r="G9" s="145"/>
      <c r="H9" s="145"/>
      <c r="I9" s="145"/>
      <c r="J9" s="146"/>
    </row>
    <row r="10" spans="1:10">
      <c r="A10" s="133" t="s">
        <v>25</v>
      </c>
      <c r="B10" s="131"/>
      <c r="C10" s="131"/>
      <c r="D10" s="132"/>
      <c r="E10" s="136"/>
      <c r="F10" s="136"/>
      <c r="G10" s="136"/>
      <c r="H10" s="136"/>
      <c r="I10" s="136"/>
      <c r="J10" s="136"/>
    </row>
    <row r="11" spans="1:10">
      <c r="A11" s="160" t="s">
        <v>26</v>
      </c>
      <c r="B11" s="164"/>
      <c r="C11" s="164"/>
      <c r="D11" s="165"/>
      <c r="E11" s="136"/>
      <c r="F11" s="136"/>
      <c r="G11" s="136"/>
      <c r="H11" s="136"/>
      <c r="I11" s="136"/>
      <c r="J11" s="136"/>
    </row>
    <row r="12" spans="1:10">
      <c r="A12" s="113" t="s">
        <v>27</v>
      </c>
      <c r="B12" s="113"/>
      <c r="C12" s="113"/>
      <c r="D12" s="113"/>
      <c r="E12" s="113"/>
      <c r="F12" s="113"/>
      <c r="G12" s="113"/>
      <c r="H12" s="113"/>
      <c r="I12" s="113"/>
      <c r="J12" s="113"/>
    </row>
    <row r="13" spans="1:10">
      <c r="A13" s="175" t="s">
        <v>28</v>
      </c>
      <c r="B13" s="169" t="s">
        <v>29</v>
      </c>
      <c r="C13" s="170"/>
      <c r="D13" s="170"/>
      <c r="E13" s="171"/>
      <c r="F13" s="121" t="s">
        <v>30</v>
      </c>
      <c r="G13" s="154" t="s">
        <v>31</v>
      </c>
      <c r="H13" s="155"/>
      <c r="I13" s="155"/>
      <c r="J13" s="156"/>
    </row>
    <row r="14" spans="1:10" ht="30" customHeight="1">
      <c r="A14" s="176"/>
      <c r="B14" s="172"/>
      <c r="C14" s="173"/>
      <c r="D14" s="173"/>
      <c r="E14" s="174"/>
      <c r="F14" s="122"/>
      <c r="G14" s="4" t="s">
        <v>32</v>
      </c>
      <c r="H14" s="4" t="s">
        <v>33</v>
      </c>
      <c r="I14" s="4" t="s">
        <v>34</v>
      </c>
      <c r="J14" s="4" t="s">
        <v>35</v>
      </c>
    </row>
    <row r="15" spans="1:10">
      <c r="A15" s="2">
        <v>1</v>
      </c>
      <c r="B15" s="148">
        <v>2</v>
      </c>
      <c r="C15" s="149"/>
      <c r="D15" s="149"/>
      <c r="E15" s="150"/>
      <c r="F15" s="2">
        <v>3</v>
      </c>
      <c r="G15" s="2">
        <v>4</v>
      </c>
      <c r="H15" s="2">
        <v>5</v>
      </c>
      <c r="I15" s="2">
        <v>6</v>
      </c>
      <c r="J15" s="2">
        <v>7</v>
      </c>
    </row>
    <row r="16" spans="1:10">
      <c r="A16" s="8" t="s">
        <v>36</v>
      </c>
      <c r="B16" s="24"/>
      <c r="C16" s="24"/>
      <c r="D16" s="24"/>
      <c r="E16" s="24"/>
      <c r="F16" s="24"/>
      <c r="G16" s="24"/>
      <c r="H16" s="24"/>
      <c r="I16" s="24"/>
      <c r="J16" s="9"/>
    </row>
    <row r="17" spans="1:10" ht="30" customHeight="1">
      <c r="A17" s="1">
        <v>1</v>
      </c>
      <c r="B17" s="130" t="s">
        <v>37</v>
      </c>
      <c r="C17" s="131"/>
      <c r="D17" s="131"/>
      <c r="E17" s="132"/>
      <c r="F17" s="31">
        <f>+Anex_OUTWARD_others!H16</f>
        <v>95000</v>
      </c>
      <c r="G17" s="31">
        <f>+Anex_OUTWARD_others!I16</f>
        <v>5400</v>
      </c>
      <c r="H17" s="31">
        <f>+Anex_OUTWARD_others!J16</f>
        <v>4500</v>
      </c>
      <c r="I17" s="31">
        <f>+Anex_OUTWARD_others!K16</f>
        <v>4500</v>
      </c>
      <c r="J17" s="31">
        <f>+Anex_OUTWARD_others!L16</f>
        <v>0</v>
      </c>
    </row>
    <row r="18" spans="1:10" ht="44.25" customHeight="1">
      <c r="A18" s="1">
        <v>2</v>
      </c>
      <c r="B18" s="130" t="s">
        <v>38</v>
      </c>
      <c r="C18" s="131"/>
      <c r="D18" s="131"/>
      <c r="E18" s="132"/>
      <c r="F18" s="31">
        <f>+'Anex OUTWARD_B2B Table 3B'!H15</f>
        <v>100000</v>
      </c>
      <c r="G18" s="31">
        <f>+'Anex OUTWARD_B2B Table 3B'!I15</f>
        <v>9000</v>
      </c>
      <c r="H18" s="31">
        <f>+'Anex OUTWARD_B2B Table 3B'!J15</f>
        <v>3000</v>
      </c>
      <c r="I18" s="31">
        <f>+'Anex OUTWARD_B2B Table 3B'!K15</f>
        <v>3000</v>
      </c>
      <c r="J18" s="31">
        <f>+'Anex OUTWARD_B2B Table 3B'!L15</f>
        <v>0</v>
      </c>
    </row>
    <row r="19" spans="1:10">
      <c r="A19" s="1">
        <v>3</v>
      </c>
      <c r="B19" s="130" t="s">
        <v>39</v>
      </c>
      <c r="C19" s="131"/>
      <c r="D19" s="131"/>
      <c r="E19" s="132"/>
      <c r="F19" s="31">
        <f>+Anex_OUTWARD_others!H33</f>
        <v>35200</v>
      </c>
      <c r="G19" s="31">
        <f>+Anex_OUTWARD_others!I33</f>
        <v>22880</v>
      </c>
      <c r="H19" s="61"/>
      <c r="I19" s="61"/>
      <c r="J19" s="31">
        <f>+Anex_OUTWARD_others!L33</f>
        <v>0</v>
      </c>
    </row>
    <row r="20" spans="1:10">
      <c r="A20" s="1">
        <v>4</v>
      </c>
      <c r="B20" s="130" t="s">
        <v>40</v>
      </c>
      <c r="C20" s="131"/>
      <c r="D20" s="131"/>
      <c r="E20" s="132"/>
      <c r="F20" s="31">
        <f>+Anex_OUTWARD_others!H50</f>
        <v>32500</v>
      </c>
      <c r="G20" s="61"/>
      <c r="H20" s="61"/>
      <c r="I20" s="61"/>
      <c r="J20" s="61"/>
    </row>
    <row r="21" spans="1:10" ht="30.75" customHeight="1">
      <c r="A21" s="1">
        <v>5</v>
      </c>
      <c r="B21" s="130" t="s">
        <v>41</v>
      </c>
      <c r="C21" s="131"/>
      <c r="D21" s="131"/>
      <c r="E21" s="132"/>
      <c r="F21" s="31">
        <f>+Anex_OUTWARD_others!H67</f>
        <v>100000</v>
      </c>
      <c r="G21" s="31">
        <f>+Anex_OUTWARD_others!I67</f>
        <v>5000</v>
      </c>
      <c r="H21" s="61"/>
      <c r="I21" s="61"/>
      <c r="J21" s="61"/>
    </row>
    <row r="22" spans="1:10" ht="30" customHeight="1">
      <c r="A22" s="1">
        <v>6</v>
      </c>
      <c r="B22" s="130" t="s">
        <v>42</v>
      </c>
      <c r="C22" s="131"/>
      <c r="D22" s="131"/>
      <c r="E22" s="132"/>
      <c r="F22" s="31"/>
      <c r="G22" s="61"/>
      <c r="H22" s="61"/>
      <c r="I22" s="61"/>
      <c r="J22" s="61"/>
    </row>
    <row r="23" spans="1:10">
      <c r="A23" s="1">
        <v>7</v>
      </c>
      <c r="B23" s="130" t="s">
        <v>43</v>
      </c>
      <c r="C23" s="131"/>
      <c r="D23" s="131"/>
      <c r="E23" s="132"/>
      <c r="F23" s="31">
        <f>+Anex_OUTWARD_others!H87</f>
        <v>50000</v>
      </c>
      <c r="G23" s="61"/>
      <c r="H23" s="61"/>
      <c r="I23" s="61"/>
      <c r="J23" s="61"/>
    </row>
    <row r="24" spans="1:10">
      <c r="A24" s="1"/>
      <c r="B24" s="133" t="s">
        <v>44</v>
      </c>
      <c r="C24" s="134"/>
      <c r="D24" s="134"/>
      <c r="E24" s="135"/>
      <c r="F24" s="31">
        <f>SUM(F17:F23)</f>
        <v>412700</v>
      </c>
      <c r="G24" s="31">
        <f>SUM(G17:G23)</f>
        <v>42280</v>
      </c>
      <c r="H24" s="31">
        <f>SUM(H17:H23)</f>
        <v>7500</v>
      </c>
      <c r="I24" s="31">
        <f>SUM(I17:I23)</f>
        <v>7500</v>
      </c>
      <c r="J24" s="31">
        <f>SUM(J17:J23)</f>
        <v>0</v>
      </c>
    </row>
    <row r="25" spans="1:10">
      <c r="A25" s="8" t="s">
        <v>45</v>
      </c>
      <c r="B25" s="24"/>
      <c r="C25" s="24"/>
      <c r="D25" s="24"/>
      <c r="E25" s="24"/>
      <c r="F25" s="62"/>
      <c r="G25" s="62"/>
      <c r="H25" s="62"/>
      <c r="I25" s="62"/>
      <c r="J25" s="63"/>
    </row>
    <row r="26" spans="1:10">
      <c r="A26" s="1">
        <v>1</v>
      </c>
      <c r="B26" s="130" t="s">
        <v>46</v>
      </c>
      <c r="C26" s="131"/>
      <c r="D26" s="131"/>
      <c r="E26" s="132"/>
      <c r="F26" s="31">
        <f>+Anex_OUTWARD_others!H97</f>
        <v>84600</v>
      </c>
      <c r="G26" s="31">
        <f>+Anex_OUTWARD_others!I97</f>
        <v>3876</v>
      </c>
      <c r="H26" s="31">
        <f>+Anex_OUTWARD_others!J97</f>
        <v>7322.0000000000009</v>
      </c>
      <c r="I26" s="31">
        <f>+Anex_OUTWARD_others!K97</f>
        <v>7322.0000000000009</v>
      </c>
      <c r="J26" s="31">
        <f>+Anex_OUTWARD_others!L97</f>
        <v>0</v>
      </c>
    </row>
    <row r="27" spans="1:10">
      <c r="A27" s="1">
        <v>2</v>
      </c>
      <c r="B27" s="130" t="s">
        <v>47</v>
      </c>
      <c r="C27" s="131"/>
      <c r="D27" s="131"/>
      <c r="E27" s="132"/>
      <c r="F27" s="31">
        <f>+Anex_OUTWARD_others!H118</f>
        <v>32500</v>
      </c>
      <c r="G27" s="31">
        <f>+Anex_OUTWARD_others!I118</f>
        <v>3900</v>
      </c>
      <c r="H27" s="61"/>
      <c r="I27" s="61"/>
      <c r="J27" s="61"/>
    </row>
    <row r="28" spans="1:10">
      <c r="A28" s="1"/>
      <c r="B28" s="133" t="s">
        <v>48</v>
      </c>
      <c r="C28" s="134"/>
      <c r="D28" s="134"/>
      <c r="E28" s="135"/>
      <c r="F28" s="31">
        <f>SUM(F26:F27)</f>
        <v>117100</v>
      </c>
      <c r="G28" s="31">
        <f t="shared" ref="G28" si="0">SUM(G26:G27)</f>
        <v>7776</v>
      </c>
      <c r="H28" s="31">
        <f>SUM(H26:H27)</f>
        <v>7322.0000000000009</v>
      </c>
      <c r="I28" s="31">
        <f>SUM(I26:I27)</f>
        <v>7322.0000000000009</v>
      </c>
      <c r="J28" s="31">
        <f>SUM(J26:J27)</f>
        <v>0</v>
      </c>
    </row>
    <row r="29" spans="1:10">
      <c r="A29" s="8" t="s">
        <v>49</v>
      </c>
      <c r="B29" s="24"/>
      <c r="C29" s="24"/>
      <c r="D29" s="24"/>
      <c r="E29" s="24"/>
      <c r="F29" s="24"/>
      <c r="G29" s="24"/>
      <c r="H29" s="24"/>
      <c r="I29" s="24"/>
      <c r="J29" s="9"/>
    </row>
    <row r="30" spans="1:10">
      <c r="A30" s="1">
        <v>1</v>
      </c>
      <c r="B30" s="130" t="s">
        <v>50</v>
      </c>
      <c r="C30" s="131"/>
      <c r="D30" s="131"/>
      <c r="E30" s="132"/>
      <c r="F30" s="17"/>
      <c r="G30" s="17"/>
      <c r="H30" s="17"/>
      <c r="I30" s="17"/>
      <c r="J30" s="17"/>
    </row>
    <row r="31" spans="1:10">
      <c r="A31" s="1">
        <v>2</v>
      </c>
      <c r="B31" s="130" t="s">
        <v>51</v>
      </c>
      <c r="C31" s="131"/>
      <c r="D31" s="131"/>
      <c r="E31" s="132"/>
      <c r="F31" s="17"/>
      <c r="G31" s="17"/>
      <c r="H31" s="17"/>
      <c r="I31" s="17"/>
      <c r="J31" s="17"/>
    </row>
    <row r="32" spans="1:10">
      <c r="A32" s="1">
        <v>3</v>
      </c>
      <c r="B32" s="130" t="s">
        <v>52</v>
      </c>
      <c r="C32" s="131"/>
      <c r="D32" s="131"/>
      <c r="E32" s="132"/>
      <c r="F32" s="17"/>
      <c r="G32" s="17"/>
      <c r="H32" s="17"/>
      <c r="I32" s="17"/>
      <c r="J32" s="17"/>
    </row>
    <row r="33" spans="1:10">
      <c r="A33" s="1">
        <v>4</v>
      </c>
      <c r="B33" s="130" t="s">
        <v>53</v>
      </c>
      <c r="C33" s="131"/>
      <c r="D33" s="131"/>
      <c r="E33" s="132"/>
      <c r="F33" s="17"/>
      <c r="G33" s="17"/>
      <c r="H33" s="17"/>
      <c r="I33" s="17"/>
      <c r="J33" s="17"/>
    </row>
    <row r="34" spans="1:10" ht="44.25" customHeight="1">
      <c r="A34" s="1">
        <v>5</v>
      </c>
      <c r="B34" s="130" t="s">
        <v>54</v>
      </c>
      <c r="C34" s="131"/>
      <c r="D34" s="131"/>
      <c r="E34" s="132"/>
      <c r="F34" s="17"/>
      <c r="G34" s="17"/>
      <c r="H34" s="17"/>
      <c r="I34" s="17"/>
      <c r="J34" s="17"/>
    </row>
    <row r="35" spans="1:10">
      <c r="A35" s="1"/>
      <c r="B35" s="133" t="s">
        <v>55</v>
      </c>
      <c r="C35" s="134"/>
      <c r="D35" s="134"/>
      <c r="E35" s="135"/>
      <c r="F35" s="31">
        <f>+F30-F31+F32-F33+F34</f>
        <v>0</v>
      </c>
      <c r="G35" s="31">
        <f t="shared" ref="G35:J35" si="1">+G30-G31+G32-G33+G34</f>
        <v>0</v>
      </c>
      <c r="H35" s="31">
        <f t="shared" si="1"/>
        <v>0</v>
      </c>
      <c r="I35" s="31">
        <f t="shared" si="1"/>
        <v>0</v>
      </c>
      <c r="J35" s="31">
        <f t="shared" si="1"/>
        <v>0</v>
      </c>
    </row>
    <row r="36" spans="1:10">
      <c r="A36" s="138" t="s">
        <v>56</v>
      </c>
      <c r="B36" s="139"/>
      <c r="C36" s="139"/>
      <c r="D36" s="139"/>
      <c r="E36" s="139"/>
      <c r="F36" s="139"/>
      <c r="G36" s="139"/>
      <c r="H36" s="139"/>
      <c r="I36" s="139"/>
      <c r="J36" s="140"/>
    </row>
    <row r="37" spans="1:10">
      <c r="A37" s="1">
        <v>1</v>
      </c>
      <c r="B37" s="177" t="s">
        <v>57</v>
      </c>
      <c r="C37" s="178"/>
      <c r="D37" s="178"/>
      <c r="E37" s="179"/>
      <c r="F37" s="30"/>
      <c r="G37" s="30"/>
      <c r="H37" s="30"/>
      <c r="I37" s="30"/>
      <c r="J37" s="30"/>
    </row>
    <row r="38" spans="1:10">
      <c r="A38" s="1">
        <v>2</v>
      </c>
      <c r="B38" s="177" t="s">
        <v>58</v>
      </c>
      <c r="C38" s="178"/>
      <c r="D38" s="178"/>
      <c r="E38" s="179"/>
      <c r="F38" s="30"/>
      <c r="G38" s="30"/>
      <c r="H38" s="30"/>
      <c r="I38" s="30"/>
      <c r="J38" s="30"/>
    </row>
    <row r="39" spans="1:10">
      <c r="A39" s="1">
        <v>3</v>
      </c>
      <c r="B39" s="177" t="s">
        <v>59</v>
      </c>
      <c r="C39" s="178"/>
      <c r="D39" s="178"/>
      <c r="E39" s="179"/>
      <c r="F39" s="30"/>
      <c r="G39" s="30"/>
      <c r="H39" s="30"/>
      <c r="I39" s="30"/>
      <c r="J39" s="30"/>
    </row>
    <row r="40" spans="1:10" ht="29.25" customHeight="1">
      <c r="A40" s="1">
        <v>4</v>
      </c>
      <c r="B40" s="177" t="s">
        <v>60</v>
      </c>
      <c r="C40" s="178"/>
      <c r="D40" s="178"/>
      <c r="E40" s="179"/>
      <c r="F40" s="30"/>
      <c r="G40" s="30"/>
      <c r="H40" s="30"/>
      <c r="I40" s="30"/>
      <c r="J40" s="30"/>
    </row>
    <row r="41" spans="1:10">
      <c r="A41" s="1"/>
      <c r="B41" s="180" t="s">
        <v>61</v>
      </c>
      <c r="C41" s="181"/>
      <c r="D41" s="181"/>
      <c r="E41" s="182"/>
      <c r="F41" s="30">
        <f>SUM(F37:F40)</f>
        <v>0</v>
      </c>
      <c r="G41" s="30">
        <f t="shared" ref="G41" si="2">SUM(G37:G40)</f>
        <v>0</v>
      </c>
      <c r="H41" s="30">
        <f>SUM(H37:H40)</f>
        <v>0</v>
      </c>
      <c r="I41" s="30">
        <f>SUM(I37:I40)</f>
        <v>0</v>
      </c>
      <c r="J41" s="30">
        <f>SUM(J37:J40)</f>
        <v>0</v>
      </c>
    </row>
    <row r="42" spans="1:10">
      <c r="A42" s="133" t="s">
        <v>62</v>
      </c>
      <c r="B42" s="134"/>
      <c r="C42" s="134"/>
      <c r="D42" s="134"/>
      <c r="E42" s="132"/>
      <c r="F42" s="64">
        <f>F24+F28+F35</f>
        <v>529800</v>
      </c>
      <c r="G42" s="64">
        <f t="shared" ref="G42" si="3">G24+G28+G35</f>
        <v>50056</v>
      </c>
      <c r="H42" s="64">
        <f>H24+H28+H35</f>
        <v>14822</v>
      </c>
      <c r="I42" s="64">
        <f>I24+I28+I35</f>
        <v>14822</v>
      </c>
      <c r="J42" s="64">
        <f>J24+J28+J35</f>
        <v>0</v>
      </c>
    </row>
    <row r="44" spans="1:10">
      <c r="A44" s="3" t="s">
        <v>63</v>
      </c>
    </row>
    <row r="45" spans="1:10">
      <c r="A45" s="121" t="s">
        <v>28</v>
      </c>
      <c r="B45" s="123" t="s">
        <v>2</v>
      </c>
      <c r="C45" s="124"/>
      <c r="D45" s="124"/>
      <c r="E45" s="125"/>
      <c r="F45" s="121" t="s">
        <v>30</v>
      </c>
      <c r="G45" s="115" t="s">
        <v>64</v>
      </c>
      <c r="H45" s="115"/>
      <c r="I45" s="115"/>
      <c r="J45" s="115"/>
    </row>
    <row r="46" spans="1:10" ht="30">
      <c r="A46" s="129"/>
      <c r="B46" s="126"/>
      <c r="C46" s="127"/>
      <c r="D46" s="127"/>
      <c r="E46" s="128"/>
      <c r="F46" s="122"/>
      <c r="G46" s="4" t="s">
        <v>32</v>
      </c>
      <c r="H46" s="4" t="s">
        <v>33</v>
      </c>
      <c r="I46" s="4" t="s">
        <v>34</v>
      </c>
      <c r="J46" s="4" t="s">
        <v>35</v>
      </c>
    </row>
    <row r="47" spans="1:10">
      <c r="A47" s="2">
        <v>1</v>
      </c>
      <c r="B47" s="148">
        <v>2</v>
      </c>
      <c r="C47" s="149"/>
      <c r="D47" s="149"/>
      <c r="E47" s="150"/>
      <c r="F47" s="2">
        <v>3</v>
      </c>
      <c r="G47" s="2">
        <v>4</v>
      </c>
      <c r="H47" s="2">
        <v>5</v>
      </c>
      <c r="I47" s="2">
        <v>6</v>
      </c>
      <c r="J47" s="2">
        <v>7</v>
      </c>
    </row>
    <row r="48" spans="1:10">
      <c r="A48" s="137" t="s">
        <v>65</v>
      </c>
      <c r="B48" s="137"/>
      <c r="C48" s="137"/>
      <c r="D48" s="137"/>
      <c r="E48" s="137"/>
      <c r="F48" s="137"/>
      <c r="G48" s="137"/>
      <c r="H48" s="137"/>
      <c r="I48" s="137"/>
      <c r="J48" s="137"/>
    </row>
    <row r="49" spans="1:10" ht="77.25" customHeight="1">
      <c r="A49" s="25">
        <v>1</v>
      </c>
      <c r="B49" s="130" t="s">
        <v>66</v>
      </c>
      <c r="C49" s="131"/>
      <c r="D49" s="131"/>
      <c r="E49" s="132"/>
      <c r="F49" s="30"/>
      <c r="G49" s="30"/>
      <c r="H49" s="30"/>
      <c r="I49" s="30"/>
      <c r="J49" s="30"/>
    </row>
    <row r="50" spans="1:10" ht="47.25" customHeight="1">
      <c r="A50" s="25">
        <v>2</v>
      </c>
      <c r="B50" s="130" t="s">
        <v>142</v>
      </c>
      <c r="C50" s="131"/>
      <c r="D50" s="131"/>
      <c r="E50" s="132"/>
      <c r="F50" s="30">
        <f>+Anex_Inward_B2B!K16</f>
        <v>172300</v>
      </c>
      <c r="G50" s="30">
        <f>+Anex_Inward_B2B!Q16</f>
        <v>20244.000000000004</v>
      </c>
      <c r="H50" s="30">
        <f>+Anex_Inward_B2B!R16</f>
        <v>9000</v>
      </c>
      <c r="I50" s="30">
        <f>+Anex_Inward_B2B!S16</f>
        <v>9000</v>
      </c>
      <c r="J50" s="30">
        <f>+Anex_Inward_B2B!T16</f>
        <v>0</v>
      </c>
    </row>
    <row r="51" spans="1:10" ht="29.25" customHeight="1">
      <c r="A51" s="25">
        <v>3</v>
      </c>
      <c r="B51" s="130" t="s">
        <v>67</v>
      </c>
      <c r="C51" s="131"/>
      <c r="D51" s="131"/>
      <c r="E51" s="132"/>
      <c r="F51" s="30">
        <f>+F26</f>
        <v>84600</v>
      </c>
      <c r="G51" s="30">
        <f t="shared" ref="G51:J51" si="4">+G26</f>
        <v>3876</v>
      </c>
      <c r="H51" s="30">
        <f t="shared" si="4"/>
        <v>7322.0000000000009</v>
      </c>
      <c r="I51" s="30">
        <f t="shared" si="4"/>
        <v>7322.0000000000009</v>
      </c>
      <c r="J51" s="30">
        <f t="shared" si="4"/>
        <v>0</v>
      </c>
    </row>
    <row r="52" spans="1:10" ht="30.75" customHeight="1">
      <c r="A52" s="25">
        <v>4</v>
      </c>
      <c r="B52" s="130" t="s">
        <v>141</v>
      </c>
      <c r="C52" s="131"/>
      <c r="D52" s="131"/>
      <c r="E52" s="132"/>
      <c r="F52" s="30">
        <f>+F27</f>
        <v>32500</v>
      </c>
      <c r="G52" s="30">
        <f>+G27</f>
        <v>3900</v>
      </c>
      <c r="H52" s="38"/>
      <c r="I52" s="38"/>
      <c r="J52" s="30"/>
    </row>
    <row r="53" spans="1:10">
      <c r="A53" s="25">
        <v>5</v>
      </c>
      <c r="B53" s="130" t="s">
        <v>143</v>
      </c>
      <c r="C53" s="131"/>
      <c r="D53" s="131"/>
      <c r="E53" s="132"/>
      <c r="F53" s="30"/>
      <c r="G53" s="30"/>
      <c r="H53" s="30"/>
      <c r="I53" s="30"/>
      <c r="J53" s="30"/>
    </row>
    <row r="54" spans="1:10">
      <c r="A54" s="25">
        <v>6</v>
      </c>
      <c r="B54" s="130" t="s">
        <v>144</v>
      </c>
      <c r="C54" s="131"/>
      <c r="D54" s="131"/>
      <c r="E54" s="132"/>
      <c r="F54" s="30"/>
      <c r="G54" s="30"/>
      <c r="H54" s="30"/>
      <c r="I54" s="30"/>
      <c r="J54" s="30"/>
    </row>
    <row r="55" spans="1:10">
      <c r="A55" s="25">
        <v>7</v>
      </c>
      <c r="B55" s="130" t="s">
        <v>145</v>
      </c>
      <c r="C55" s="131"/>
      <c r="D55" s="131"/>
      <c r="E55" s="132"/>
      <c r="F55" s="30"/>
      <c r="G55" s="30"/>
      <c r="H55" s="30"/>
      <c r="I55" s="30"/>
      <c r="J55" s="30"/>
    </row>
    <row r="56" spans="1:10" ht="29.25" customHeight="1">
      <c r="A56" s="25">
        <v>8</v>
      </c>
      <c r="B56" s="130" t="s">
        <v>146</v>
      </c>
      <c r="C56" s="131"/>
      <c r="D56" s="131"/>
      <c r="E56" s="132"/>
      <c r="F56" s="30"/>
      <c r="G56" s="30"/>
      <c r="H56" s="30"/>
      <c r="I56" s="30"/>
      <c r="J56" s="30"/>
    </row>
    <row r="57" spans="1:10" ht="29.25" customHeight="1">
      <c r="A57" s="25">
        <v>9</v>
      </c>
      <c r="B57" s="130" t="s">
        <v>147</v>
      </c>
      <c r="C57" s="131"/>
      <c r="D57" s="131"/>
      <c r="E57" s="132"/>
      <c r="F57" s="30"/>
      <c r="G57" s="30"/>
      <c r="H57" s="30"/>
      <c r="I57" s="30"/>
      <c r="J57" s="30"/>
    </row>
    <row r="58" spans="1:10">
      <c r="A58" s="25"/>
      <c r="B58" s="133" t="s">
        <v>68</v>
      </c>
      <c r="C58" s="134"/>
      <c r="D58" s="134"/>
      <c r="E58" s="135"/>
      <c r="F58" s="30">
        <f>SUM(F49:F57)</f>
        <v>289400</v>
      </c>
      <c r="G58" s="30">
        <f t="shared" ref="G58:J58" si="5">SUM(G49:G57)</f>
        <v>28020.000000000004</v>
      </c>
      <c r="H58" s="30">
        <f t="shared" si="5"/>
        <v>16322</v>
      </c>
      <c r="I58" s="30">
        <f t="shared" si="5"/>
        <v>16322</v>
      </c>
      <c r="J58" s="30">
        <f t="shared" si="5"/>
        <v>0</v>
      </c>
    </row>
    <row r="59" spans="1:10">
      <c r="A59" s="121" t="s">
        <v>28</v>
      </c>
      <c r="B59" s="123" t="s">
        <v>2</v>
      </c>
      <c r="C59" s="124"/>
      <c r="D59" s="124"/>
      <c r="E59" s="125"/>
      <c r="F59" s="121" t="s">
        <v>30</v>
      </c>
      <c r="G59" s="115" t="s">
        <v>64</v>
      </c>
      <c r="H59" s="115"/>
      <c r="I59" s="115"/>
      <c r="J59" s="115"/>
    </row>
    <row r="60" spans="1:10" ht="30">
      <c r="A60" s="122"/>
      <c r="B60" s="166"/>
      <c r="C60" s="167"/>
      <c r="D60" s="167"/>
      <c r="E60" s="168"/>
      <c r="F60" s="122"/>
      <c r="G60" s="4" t="s">
        <v>32</v>
      </c>
      <c r="H60" s="4" t="s">
        <v>33</v>
      </c>
      <c r="I60" s="4" t="s">
        <v>34</v>
      </c>
      <c r="J60" s="4" t="s">
        <v>35</v>
      </c>
    </row>
    <row r="61" spans="1:10">
      <c r="A61" s="2">
        <v>1</v>
      </c>
      <c r="B61" s="148">
        <v>2</v>
      </c>
      <c r="C61" s="149"/>
      <c r="D61" s="149"/>
      <c r="E61" s="150"/>
      <c r="F61" s="47">
        <v>3</v>
      </c>
      <c r="G61" s="47">
        <v>4</v>
      </c>
      <c r="H61" s="47">
        <v>5</v>
      </c>
      <c r="I61" s="47">
        <v>6</v>
      </c>
      <c r="J61" s="47">
        <v>7</v>
      </c>
    </row>
    <row r="62" spans="1:10">
      <c r="A62" s="137" t="s">
        <v>69</v>
      </c>
      <c r="B62" s="137"/>
      <c r="C62" s="137"/>
      <c r="D62" s="137"/>
      <c r="E62" s="137"/>
      <c r="F62" s="137"/>
      <c r="G62" s="137"/>
      <c r="H62" s="137"/>
      <c r="I62" s="137"/>
      <c r="J62" s="137"/>
    </row>
    <row r="63" spans="1:10" ht="33.75" customHeight="1">
      <c r="A63" s="1">
        <v>1</v>
      </c>
      <c r="B63" s="130" t="s">
        <v>148</v>
      </c>
      <c r="C63" s="131"/>
      <c r="D63" s="131"/>
      <c r="E63" s="132"/>
      <c r="F63" s="30"/>
      <c r="G63" s="30"/>
      <c r="H63" s="30"/>
      <c r="I63" s="30"/>
      <c r="J63" s="30"/>
    </row>
    <row r="64" spans="1:10">
      <c r="A64" s="1">
        <v>2</v>
      </c>
      <c r="B64" s="130" t="s">
        <v>149</v>
      </c>
      <c r="C64" s="131"/>
      <c r="D64" s="131"/>
      <c r="E64" s="132"/>
      <c r="F64" s="30"/>
      <c r="G64" s="30"/>
      <c r="H64" s="30"/>
      <c r="I64" s="30"/>
      <c r="J64" s="30"/>
    </row>
    <row r="65" spans="1:10" ht="29.25" customHeight="1">
      <c r="A65" s="1">
        <v>3</v>
      </c>
      <c r="B65" s="130" t="s">
        <v>70</v>
      </c>
      <c r="C65" s="131"/>
      <c r="D65" s="131"/>
      <c r="E65" s="132"/>
      <c r="F65" s="30"/>
      <c r="G65" s="30"/>
      <c r="H65" s="30"/>
      <c r="I65" s="30"/>
      <c r="J65" s="30"/>
    </row>
    <row r="66" spans="1:10" ht="29.25" customHeight="1">
      <c r="A66" s="25">
        <v>4</v>
      </c>
      <c r="B66" s="130" t="s">
        <v>71</v>
      </c>
      <c r="C66" s="131"/>
      <c r="D66" s="131"/>
      <c r="E66" s="132"/>
      <c r="F66" s="30"/>
      <c r="G66" s="30"/>
      <c r="H66" s="30"/>
      <c r="I66" s="30"/>
      <c r="J66" s="30"/>
    </row>
    <row r="67" spans="1:10" ht="30.75" customHeight="1">
      <c r="A67" s="1">
        <v>5</v>
      </c>
      <c r="B67" s="130" t="s">
        <v>72</v>
      </c>
      <c r="C67" s="131"/>
      <c r="D67" s="131"/>
      <c r="E67" s="132"/>
      <c r="F67" s="30"/>
      <c r="G67" s="30"/>
      <c r="H67" s="30"/>
      <c r="I67" s="30"/>
      <c r="J67" s="30"/>
    </row>
    <row r="68" spans="1:10">
      <c r="A68" s="1">
        <v>6</v>
      </c>
      <c r="B68" s="130" t="s">
        <v>73</v>
      </c>
      <c r="C68" s="131"/>
      <c r="D68" s="131"/>
      <c r="E68" s="132"/>
      <c r="F68" s="30"/>
      <c r="G68" s="30"/>
      <c r="H68" s="30"/>
      <c r="I68" s="30"/>
      <c r="J68" s="30"/>
    </row>
    <row r="69" spans="1:10">
      <c r="A69" s="1">
        <v>7</v>
      </c>
      <c r="B69" s="130" t="s">
        <v>74</v>
      </c>
      <c r="C69" s="131"/>
      <c r="D69" s="131"/>
      <c r="E69" s="132"/>
      <c r="F69" s="30"/>
      <c r="G69" s="30"/>
      <c r="H69" s="30"/>
      <c r="I69" s="30"/>
      <c r="J69" s="30"/>
    </row>
    <row r="70" spans="1:10" ht="31.5" customHeight="1">
      <c r="A70" s="1">
        <v>8</v>
      </c>
      <c r="B70" s="130" t="s">
        <v>75</v>
      </c>
      <c r="C70" s="131"/>
      <c r="D70" s="131"/>
      <c r="E70" s="132"/>
      <c r="F70" s="30"/>
      <c r="G70" s="30"/>
      <c r="H70" s="30"/>
      <c r="I70" s="30"/>
      <c r="J70" s="30"/>
    </row>
    <row r="71" spans="1:10">
      <c r="A71" s="1"/>
      <c r="B71" s="133" t="s">
        <v>76</v>
      </c>
      <c r="C71" s="134"/>
      <c r="D71" s="134"/>
      <c r="E71" s="135"/>
      <c r="F71" s="64">
        <f>SUM(F63:F70)</f>
        <v>0</v>
      </c>
      <c r="G71" s="64">
        <f t="shared" ref="G71:J71" si="6">SUM(G63:G70)</f>
        <v>0</v>
      </c>
      <c r="H71" s="64">
        <f t="shared" si="6"/>
        <v>0</v>
      </c>
      <c r="I71" s="64">
        <f t="shared" si="6"/>
        <v>0</v>
      </c>
      <c r="J71" s="64">
        <f t="shared" si="6"/>
        <v>0</v>
      </c>
    </row>
    <row r="72" spans="1:10" ht="74.25" customHeight="1">
      <c r="A72" s="130" t="s">
        <v>79</v>
      </c>
      <c r="B72" s="131"/>
      <c r="C72" s="131"/>
      <c r="D72" s="131"/>
      <c r="E72" s="132"/>
      <c r="F72" s="1"/>
      <c r="G72" s="1"/>
      <c r="H72" s="1"/>
      <c r="I72" s="1"/>
      <c r="J72" s="1"/>
    </row>
    <row r="73" spans="1:10">
      <c r="A73" s="133" t="s">
        <v>77</v>
      </c>
      <c r="B73" s="134"/>
      <c r="C73" s="134"/>
      <c r="D73" s="134"/>
      <c r="E73" s="132"/>
      <c r="F73" s="85">
        <f>+F58-F71+F72</f>
        <v>289400</v>
      </c>
      <c r="G73" s="85">
        <f t="shared" ref="G73:J73" si="7">+G58-G71+G72</f>
        <v>28020.000000000004</v>
      </c>
      <c r="H73" s="85">
        <f t="shared" si="7"/>
        <v>16322</v>
      </c>
      <c r="I73" s="85">
        <f t="shared" si="7"/>
        <v>16322</v>
      </c>
      <c r="J73" s="85">
        <f t="shared" si="7"/>
        <v>0</v>
      </c>
    </row>
    <row r="74" spans="1:10" hidden="1">
      <c r="A74" s="81"/>
      <c r="B74" s="82"/>
      <c r="C74" s="82"/>
      <c r="D74" s="82"/>
      <c r="E74" s="80"/>
      <c r="F74" s="83"/>
      <c r="G74" s="83">
        <f>+G73+Data!G11</f>
        <v>35520</v>
      </c>
      <c r="H74" s="83">
        <f>+H73+Data!G12</f>
        <v>28822</v>
      </c>
      <c r="I74" s="83">
        <f>+I73+Data!G13</f>
        <v>28822</v>
      </c>
      <c r="J74" s="83">
        <f>+J73+Data!G14</f>
        <v>0</v>
      </c>
    </row>
    <row r="75" spans="1:10" ht="45.75" customHeight="1">
      <c r="A75" s="1"/>
      <c r="B75" s="130" t="s">
        <v>78</v>
      </c>
      <c r="C75" s="131"/>
      <c r="D75" s="131"/>
      <c r="E75" s="132"/>
      <c r="F75" s="1"/>
      <c r="G75" s="1"/>
      <c r="H75" s="1"/>
      <c r="I75" s="1"/>
      <c r="J75" s="1"/>
    </row>
    <row r="77" spans="1:10">
      <c r="A77" s="3" t="s">
        <v>80</v>
      </c>
    </row>
    <row r="78" spans="1:10" ht="30">
      <c r="A78" s="2" t="s">
        <v>28</v>
      </c>
      <c r="B78" s="138" t="s">
        <v>81</v>
      </c>
      <c r="C78" s="139"/>
      <c r="D78" s="139"/>
      <c r="E78" s="139"/>
      <c r="F78" s="139"/>
      <c r="G78" s="140"/>
      <c r="H78" s="4" t="s">
        <v>32</v>
      </c>
      <c r="I78" s="4" t="s">
        <v>33</v>
      </c>
      <c r="J78" s="4" t="s">
        <v>82</v>
      </c>
    </row>
    <row r="79" spans="1:10">
      <c r="A79" s="1">
        <v>1</v>
      </c>
      <c r="B79" s="136" t="s">
        <v>84</v>
      </c>
      <c r="C79" s="136"/>
      <c r="D79" s="136"/>
      <c r="E79" s="136"/>
      <c r="F79" s="136"/>
      <c r="G79" s="136"/>
      <c r="H79" s="30">
        <f>+'Anex OUTWARD_B2B Table 3B'!N15</f>
        <v>1000</v>
      </c>
      <c r="I79" s="30">
        <f>+'Anex OUTWARD_B2B Table 3B'!O15</f>
        <v>500</v>
      </c>
      <c r="J79" s="30">
        <f>+'Anex OUTWARD_B2B Table 3B'!P15</f>
        <v>500</v>
      </c>
    </row>
    <row r="80" spans="1:10">
      <c r="A80" s="1">
        <v>2</v>
      </c>
      <c r="B80" s="136" t="s">
        <v>85</v>
      </c>
      <c r="C80" s="136"/>
      <c r="D80" s="136"/>
      <c r="E80" s="136"/>
      <c r="F80" s="136"/>
      <c r="G80" s="136"/>
      <c r="H80" s="30"/>
      <c r="I80" s="30"/>
      <c r="J80" s="30"/>
    </row>
    <row r="81" spans="1:13">
      <c r="A81" s="137" t="s">
        <v>83</v>
      </c>
      <c r="B81" s="137"/>
      <c r="C81" s="137"/>
      <c r="D81" s="137"/>
      <c r="E81" s="137"/>
      <c r="F81" s="137"/>
      <c r="G81" s="137"/>
      <c r="H81" s="64">
        <f>SUM(H79:H80)</f>
        <v>1000</v>
      </c>
      <c r="I81" s="64">
        <f t="shared" ref="I81:J81" si="8">SUM(I79:I80)</f>
        <v>500</v>
      </c>
      <c r="J81" s="64">
        <f t="shared" si="8"/>
        <v>500</v>
      </c>
    </row>
    <row r="83" spans="1:13">
      <c r="A83" s="3" t="s">
        <v>86</v>
      </c>
    </row>
    <row r="84" spans="1:13">
      <c r="A84" s="2" t="s">
        <v>28</v>
      </c>
      <c r="B84" s="2" t="s">
        <v>2</v>
      </c>
      <c r="C84" s="2"/>
      <c r="D84" s="2"/>
      <c r="E84" s="115" t="s">
        <v>64</v>
      </c>
      <c r="F84" s="115"/>
      <c r="G84" s="115"/>
      <c r="H84" s="115"/>
      <c r="I84" s="115" t="s">
        <v>87</v>
      </c>
      <c r="J84" s="115"/>
    </row>
    <row r="85" spans="1:13" ht="30">
      <c r="A85" s="2"/>
      <c r="B85" s="2"/>
      <c r="C85" s="2"/>
      <c r="D85" s="2"/>
      <c r="E85" s="4" t="s">
        <v>32</v>
      </c>
      <c r="F85" s="4" t="s">
        <v>33</v>
      </c>
      <c r="G85" s="4" t="s">
        <v>34</v>
      </c>
      <c r="H85" s="4" t="s">
        <v>35</v>
      </c>
      <c r="I85" s="4" t="s">
        <v>33</v>
      </c>
      <c r="J85" s="4" t="s">
        <v>34</v>
      </c>
    </row>
    <row r="86" spans="1:13">
      <c r="A86" s="5">
        <v>1</v>
      </c>
      <c r="B86" s="5">
        <v>2</v>
      </c>
      <c r="C86" s="23"/>
      <c r="D86" s="23"/>
      <c r="E86" s="5">
        <v>3</v>
      </c>
      <c r="F86" s="5">
        <v>4</v>
      </c>
      <c r="G86" s="5">
        <v>5</v>
      </c>
      <c r="H86" s="5">
        <v>6</v>
      </c>
      <c r="I86" s="5">
        <v>7</v>
      </c>
      <c r="J86" s="6">
        <v>8</v>
      </c>
    </row>
    <row r="87" spans="1:13" ht="61.5" customHeight="1">
      <c r="A87" s="25">
        <v>1</v>
      </c>
      <c r="B87" s="130" t="s">
        <v>88</v>
      </c>
      <c r="C87" s="131"/>
      <c r="D87" s="132"/>
      <c r="E87" s="30"/>
      <c r="F87" s="30"/>
      <c r="G87" s="30"/>
      <c r="H87" s="30"/>
      <c r="I87" s="30"/>
      <c r="J87" s="30"/>
    </row>
    <row r="88" spans="1:13" ht="45.75" customHeight="1">
      <c r="A88" s="25">
        <v>2</v>
      </c>
      <c r="B88" s="130" t="s">
        <v>89</v>
      </c>
      <c r="C88" s="131"/>
      <c r="D88" s="132"/>
      <c r="E88" s="30"/>
      <c r="F88" s="30"/>
      <c r="G88" s="30"/>
      <c r="H88" s="30"/>
      <c r="I88" s="30"/>
      <c r="J88" s="30"/>
    </row>
    <row r="89" spans="1:13" ht="48" customHeight="1">
      <c r="A89" s="49">
        <v>3</v>
      </c>
      <c r="B89" s="130" t="s">
        <v>90</v>
      </c>
      <c r="C89" s="131"/>
      <c r="D89" s="132"/>
      <c r="E89" s="30"/>
      <c r="F89" s="30"/>
      <c r="G89" s="30"/>
      <c r="H89" s="30"/>
      <c r="I89" s="30"/>
      <c r="J89" s="30"/>
    </row>
    <row r="90" spans="1:13" ht="36.75" customHeight="1">
      <c r="A90" s="49">
        <v>4</v>
      </c>
      <c r="B90" s="151" t="s">
        <v>91</v>
      </c>
      <c r="C90" s="152"/>
      <c r="D90" s="153"/>
      <c r="E90" s="30"/>
      <c r="F90" s="30"/>
      <c r="G90" s="30"/>
      <c r="H90" s="30"/>
      <c r="I90" s="30"/>
      <c r="J90" s="30"/>
    </row>
    <row r="91" spans="1:13">
      <c r="A91" s="1"/>
      <c r="B91" s="2" t="s">
        <v>83</v>
      </c>
      <c r="C91" s="2"/>
      <c r="D91" s="2"/>
      <c r="E91" s="30">
        <f>SUM(E87:E90)</f>
        <v>0</v>
      </c>
      <c r="F91" s="30">
        <f t="shared" ref="F91:J91" si="9">SUM(F87:F90)</f>
        <v>0</v>
      </c>
      <c r="G91" s="30">
        <f t="shared" si="9"/>
        <v>0</v>
      </c>
      <c r="H91" s="30">
        <f t="shared" si="9"/>
        <v>0</v>
      </c>
      <c r="I91" s="30">
        <f t="shared" si="9"/>
        <v>0</v>
      </c>
      <c r="J91" s="30">
        <f t="shared" si="9"/>
        <v>0</v>
      </c>
    </row>
    <row r="93" spans="1:13">
      <c r="A93" s="3" t="s">
        <v>92</v>
      </c>
    </row>
    <row r="94" spans="1:13" ht="75" customHeight="1">
      <c r="A94" s="2" t="s">
        <v>28</v>
      </c>
      <c r="B94" s="2" t="s">
        <v>2</v>
      </c>
      <c r="C94" s="161" t="s">
        <v>93</v>
      </c>
      <c r="D94" s="162"/>
      <c r="E94" s="121" t="s">
        <v>94</v>
      </c>
      <c r="F94" s="121" t="s">
        <v>95</v>
      </c>
      <c r="G94" s="161" t="s">
        <v>96</v>
      </c>
      <c r="H94" s="163"/>
      <c r="I94" s="163"/>
      <c r="J94" s="162"/>
      <c r="K94" s="52" t="s">
        <v>97</v>
      </c>
      <c r="L94" s="50"/>
      <c r="M94" s="51"/>
    </row>
    <row r="95" spans="1:13" ht="45">
      <c r="A95" s="2"/>
      <c r="B95" s="2"/>
      <c r="C95" s="7" t="s">
        <v>99</v>
      </c>
      <c r="D95" s="7" t="s">
        <v>100</v>
      </c>
      <c r="E95" s="122"/>
      <c r="F95" s="129"/>
      <c r="G95" s="4" t="s">
        <v>32</v>
      </c>
      <c r="H95" s="4" t="s">
        <v>33</v>
      </c>
      <c r="I95" s="4" t="s">
        <v>162</v>
      </c>
      <c r="J95" s="4" t="s">
        <v>35</v>
      </c>
      <c r="K95" s="4" t="s">
        <v>101</v>
      </c>
      <c r="L95" s="4" t="s">
        <v>102</v>
      </c>
      <c r="M95" s="4" t="s">
        <v>103</v>
      </c>
    </row>
    <row r="96" spans="1:13">
      <c r="A96" s="5">
        <v>1</v>
      </c>
      <c r="B96" s="5">
        <v>2</v>
      </c>
      <c r="C96" s="5">
        <v>3</v>
      </c>
      <c r="D96" s="5">
        <v>4</v>
      </c>
      <c r="E96" s="5">
        <v>5</v>
      </c>
      <c r="F96" s="5">
        <v>6</v>
      </c>
      <c r="G96" s="5">
        <v>7</v>
      </c>
      <c r="H96" s="5">
        <v>8</v>
      </c>
      <c r="I96" s="5">
        <v>9</v>
      </c>
      <c r="J96" s="5">
        <v>10</v>
      </c>
      <c r="K96" s="5">
        <v>11</v>
      </c>
      <c r="L96" s="5">
        <v>12</v>
      </c>
      <c r="M96" s="5">
        <v>13</v>
      </c>
    </row>
    <row r="97" spans="1:14">
      <c r="A97" s="1">
        <v>1</v>
      </c>
      <c r="B97" s="1" t="s">
        <v>32</v>
      </c>
      <c r="C97" s="31">
        <f>+G51</f>
        <v>3876</v>
      </c>
      <c r="D97" s="33">
        <f>+G42</f>
        <v>50056</v>
      </c>
      <c r="E97" s="31">
        <f>+Data!B21+H81</f>
        <v>3500</v>
      </c>
      <c r="F97" s="31"/>
      <c r="G97" s="31">
        <f>IF(D97&gt;G74,G74,D97)</f>
        <v>35520</v>
      </c>
      <c r="H97" s="31">
        <f>IF(H74-H98&gt;D97-G97,D97-G97,H74-H98)</f>
        <v>14000</v>
      </c>
      <c r="I97" s="31">
        <f>IF(I74-I99&gt;D97-G97-H97,D97-G97-H97,I74-I99)</f>
        <v>536</v>
      </c>
      <c r="J97" s="37"/>
      <c r="K97" s="31">
        <f>(D97-G97-H97-I97)+(IF(C97-E97&gt;0,C97-E97,0))</f>
        <v>376</v>
      </c>
      <c r="L97" s="31"/>
      <c r="M97" s="31"/>
    </row>
    <row r="98" spans="1:14">
      <c r="A98" s="1">
        <v>2</v>
      </c>
      <c r="B98" s="1" t="s">
        <v>33</v>
      </c>
      <c r="C98" s="31">
        <f>+H51</f>
        <v>7322.0000000000009</v>
      </c>
      <c r="D98" s="33">
        <f>+H42</f>
        <v>14822</v>
      </c>
      <c r="E98" s="31">
        <f>+Data!B20+I81</f>
        <v>3000</v>
      </c>
      <c r="F98" s="31"/>
      <c r="G98" s="31">
        <f>IF(G74-G97&gt;D98-H98,D98-H98,G74-G97)</f>
        <v>0</v>
      </c>
      <c r="H98" s="31">
        <f>IF(D98&gt;H74,H74,D98)</f>
        <v>14822</v>
      </c>
      <c r="I98" s="37"/>
      <c r="J98" s="37"/>
      <c r="K98" s="31">
        <f>(D98-G98-H98-I98)+(IF(C98-E98&gt;0,C98-E98,0))</f>
        <v>4322.0000000000009</v>
      </c>
      <c r="L98" s="31"/>
      <c r="M98" s="31">
        <f>IF(N98&gt;5000,5000,N98)</f>
        <v>200</v>
      </c>
      <c r="N98" s="95">
        <f>IF(($C$97+$D$97+$C$98+$D$98+$C$99+$D$99)&gt;0,(Data!$C$13*25),(Data!$C$13*10))</f>
        <v>200</v>
      </c>
    </row>
    <row r="99" spans="1:14">
      <c r="A99" s="1">
        <v>3</v>
      </c>
      <c r="B99" s="1" t="s">
        <v>98</v>
      </c>
      <c r="C99" s="31">
        <f>+I51</f>
        <v>7322.0000000000009</v>
      </c>
      <c r="D99" s="33">
        <f>+I42</f>
        <v>14822</v>
      </c>
      <c r="E99" s="31">
        <f>+Data!B23+J81</f>
        <v>3000</v>
      </c>
      <c r="F99" s="31"/>
      <c r="G99" s="31">
        <f>IF(G74-G98-G97&gt;D99-I99,D99-I99,G74-G98-G97)</f>
        <v>0</v>
      </c>
      <c r="H99" s="37"/>
      <c r="I99" s="31">
        <f>IF(D99&gt;I74,I74,D99)</f>
        <v>14822</v>
      </c>
      <c r="J99" s="37"/>
      <c r="K99" s="31">
        <f>(D99-G99-H99-I99)+(IF(C99-E99&gt;0,C99-E99,0))</f>
        <v>4322.0000000000009</v>
      </c>
      <c r="L99" s="31"/>
      <c r="M99" s="31">
        <f>IF(N99&gt;5000,5000,N99)</f>
        <v>200</v>
      </c>
      <c r="N99" s="95">
        <f>IF(($C$97+$D$97+$C$98+$D$98+$C$99+$D$99)&gt;0,(Data!$C$13*25),(Data!$C$13*10))</f>
        <v>200</v>
      </c>
    </row>
    <row r="100" spans="1:14">
      <c r="A100" s="1">
        <v>4</v>
      </c>
      <c r="B100" s="1" t="s">
        <v>35</v>
      </c>
      <c r="C100" s="31">
        <f>+J51</f>
        <v>0</v>
      </c>
      <c r="D100" s="33">
        <f>+J42</f>
        <v>0</v>
      </c>
      <c r="E100" s="31">
        <f>+Data!B22</f>
        <v>0</v>
      </c>
      <c r="F100" s="31"/>
      <c r="G100" s="37"/>
      <c r="H100" s="37"/>
      <c r="I100" s="37"/>
      <c r="J100" s="31">
        <f>IF(J74&gt;D100,D100,J74)</f>
        <v>0</v>
      </c>
      <c r="K100" s="31">
        <f>(D100-G100-H100-I100-J100)+(IF(C100-E100&gt;0,C100-E100,0))</f>
        <v>0</v>
      </c>
      <c r="L100" s="31"/>
      <c r="M100" s="31"/>
    </row>
    <row r="101" spans="1:14">
      <c r="A101" s="1"/>
      <c r="B101" s="2" t="s">
        <v>83</v>
      </c>
      <c r="C101" s="33">
        <f>SUM(C97:C100)</f>
        <v>18520</v>
      </c>
      <c r="D101" s="33">
        <f>SUM(D97:D100)</f>
        <v>79700</v>
      </c>
      <c r="E101" s="33">
        <f>SUM(E97:E100)</f>
        <v>9500</v>
      </c>
      <c r="F101" s="31"/>
      <c r="G101" s="31"/>
      <c r="H101" s="31"/>
      <c r="I101" s="31"/>
      <c r="J101" s="31"/>
      <c r="K101" s="33">
        <f>SUM(K97:K100)</f>
        <v>9020.0000000000018</v>
      </c>
      <c r="L101" s="33">
        <f>SUM(L97:L100)</f>
        <v>0</v>
      </c>
      <c r="M101" s="33">
        <f>SUM(M97:M100)</f>
        <v>400</v>
      </c>
    </row>
    <row r="102" spans="1:14">
      <c r="B102" s="88" t="s">
        <v>334</v>
      </c>
      <c r="C102" s="88"/>
      <c r="D102" s="88"/>
      <c r="E102" s="88"/>
      <c r="F102" s="88"/>
      <c r="G102" s="89">
        <f>+G74-G97-G98-G99</f>
        <v>0</v>
      </c>
      <c r="H102" s="89">
        <f>H74-H97-H98</f>
        <v>0</v>
      </c>
      <c r="I102" s="89">
        <f>+I74-I97-I99</f>
        <v>13464</v>
      </c>
      <c r="J102" s="87">
        <f>+J73-J100</f>
        <v>0</v>
      </c>
    </row>
    <row r="104" spans="1:14">
      <c r="A104" s="3" t="s">
        <v>104</v>
      </c>
    </row>
    <row r="105" spans="1:14">
      <c r="A105" s="2" t="s">
        <v>28</v>
      </c>
      <c r="B105" s="154" t="s">
        <v>2</v>
      </c>
      <c r="C105" s="155"/>
      <c r="D105" s="156"/>
      <c r="E105" s="2" t="s">
        <v>105</v>
      </c>
      <c r="F105" s="2" t="s">
        <v>102</v>
      </c>
      <c r="G105" s="2" t="s">
        <v>106</v>
      </c>
      <c r="H105" s="2" t="s">
        <v>107</v>
      </c>
      <c r="I105" s="2" t="s">
        <v>108</v>
      </c>
      <c r="J105" s="2" t="s">
        <v>83</v>
      </c>
    </row>
    <row r="106" spans="1:14">
      <c r="A106" s="5">
        <v>1</v>
      </c>
      <c r="B106" s="157">
        <v>2</v>
      </c>
      <c r="C106" s="158"/>
      <c r="D106" s="159"/>
      <c r="E106" s="5">
        <v>3</v>
      </c>
      <c r="F106" s="5">
        <v>4</v>
      </c>
      <c r="G106" s="5">
        <v>5</v>
      </c>
      <c r="H106" s="5">
        <v>6</v>
      </c>
      <c r="I106" s="5">
        <v>7</v>
      </c>
      <c r="J106" s="5">
        <v>8</v>
      </c>
    </row>
    <row r="107" spans="1:14">
      <c r="A107" s="1">
        <v>1</v>
      </c>
      <c r="B107" s="141" t="s">
        <v>32</v>
      </c>
      <c r="C107" s="142"/>
      <c r="D107" s="143"/>
      <c r="E107" s="1"/>
      <c r="F107" s="1"/>
      <c r="G107" s="1"/>
      <c r="H107" s="1"/>
      <c r="I107" s="1"/>
      <c r="J107" s="1"/>
    </row>
    <row r="108" spans="1:14">
      <c r="A108" s="1">
        <v>2</v>
      </c>
      <c r="B108" s="141" t="s">
        <v>33</v>
      </c>
      <c r="C108" s="142"/>
      <c r="D108" s="143"/>
      <c r="E108" s="1"/>
      <c r="F108" s="1"/>
      <c r="G108" s="1"/>
      <c r="H108" s="1"/>
      <c r="I108" s="1"/>
      <c r="J108" s="1"/>
    </row>
    <row r="109" spans="1:14">
      <c r="A109" s="1">
        <v>3</v>
      </c>
      <c r="B109" s="141" t="s">
        <v>33</v>
      </c>
      <c r="C109" s="142"/>
      <c r="D109" s="143"/>
      <c r="E109" s="1"/>
      <c r="F109" s="1"/>
      <c r="G109" s="1"/>
      <c r="H109" s="1"/>
      <c r="I109" s="1"/>
      <c r="J109" s="1"/>
    </row>
    <row r="110" spans="1:14">
      <c r="A110" s="1">
        <v>4</v>
      </c>
      <c r="B110" s="141" t="s">
        <v>35</v>
      </c>
      <c r="C110" s="142"/>
      <c r="D110" s="143"/>
      <c r="E110" s="1"/>
      <c r="F110" s="1"/>
      <c r="G110" s="1"/>
      <c r="H110" s="1"/>
      <c r="I110" s="1"/>
      <c r="J110" s="1"/>
    </row>
    <row r="111" spans="1:14">
      <c r="A111" s="1"/>
      <c r="B111" s="160" t="s">
        <v>83</v>
      </c>
      <c r="C111" s="142"/>
      <c r="D111" s="143"/>
      <c r="E111" s="1"/>
      <c r="F111" s="1"/>
      <c r="G111" s="1"/>
      <c r="H111" s="1"/>
      <c r="I111" s="1"/>
      <c r="J111" s="1"/>
    </row>
    <row r="113" spans="1:13">
      <c r="A113" s="3" t="s">
        <v>233</v>
      </c>
    </row>
    <row r="114" spans="1:13" ht="29.25" customHeight="1">
      <c r="A114" s="119" t="s">
        <v>234</v>
      </c>
      <c r="B114" s="119"/>
      <c r="C114" s="119"/>
      <c r="D114" s="119"/>
      <c r="E114" s="119"/>
      <c r="F114" s="119"/>
      <c r="G114" s="119"/>
      <c r="H114" s="119"/>
      <c r="I114" s="119"/>
      <c r="J114" s="119"/>
      <c r="K114" s="119"/>
      <c r="L114" s="48"/>
      <c r="M114" s="48"/>
    </row>
    <row r="115" spans="1:13" ht="15" customHeight="1">
      <c r="A115" s="42"/>
      <c r="B115" s="42"/>
      <c r="C115" s="42"/>
      <c r="D115" s="42"/>
      <c r="E115" s="42"/>
      <c r="F115" s="42"/>
      <c r="G115" s="42"/>
      <c r="H115" s="42"/>
      <c r="I115" s="42"/>
      <c r="J115" s="42"/>
      <c r="K115" s="42"/>
      <c r="L115" s="48"/>
      <c r="M115" s="48"/>
    </row>
    <row r="116" spans="1:13">
      <c r="A116" s="3" t="s">
        <v>235</v>
      </c>
      <c r="B116" s="118"/>
      <c r="C116" s="118"/>
      <c r="D116" s="118"/>
      <c r="E116" s="3" t="s">
        <v>238</v>
      </c>
      <c r="H116" s="119"/>
      <c r="I116" s="119"/>
      <c r="J116" s="119"/>
      <c r="K116" s="119"/>
      <c r="L116" s="43"/>
    </row>
    <row r="117" spans="1:13" ht="15" customHeight="1">
      <c r="A117" s="3" t="s">
        <v>159</v>
      </c>
      <c r="B117" s="108" t="str">
        <f>TEXT(filedon,"dd/mm/yyyy")</f>
        <v>28/05/2019</v>
      </c>
      <c r="C117" s="108"/>
      <c r="D117" s="108"/>
      <c r="E117" s="3" t="s">
        <v>236</v>
      </c>
      <c r="H117" s="120" t="str">
        <f>PROPER(legal)</f>
        <v>Xxxxxxxxxxxxxx</v>
      </c>
      <c r="I117" s="120"/>
      <c r="J117" s="120"/>
      <c r="K117" s="120"/>
      <c r="L117" s="43"/>
    </row>
    <row r="118" spans="1:13">
      <c r="E118" s="3" t="s">
        <v>237</v>
      </c>
      <c r="H118" s="120" t="s">
        <v>239</v>
      </c>
      <c r="I118" s="120"/>
      <c r="J118" s="120"/>
      <c r="K118" s="120"/>
      <c r="L118" s="43"/>
    </row>
  </sheetData>
  <sheetProtection password="CA12" sheet="1" objects="1" scenarios="1"/>
  <mergeCells count="108">
    <mergeCell ref="A11:D11"/>
    <mergeCell ref="G13:J13"/>
    <mergeCell ref="F59:F60"/>
    <mergeCell ref="B59:E60"/>
    <mergeCell ref="A59:A60"/>
    <mergeCell ref="F13:F14"/>
    <mergeCell ref="B13:E14"/>
    <mergeCell ref="A13:A14"/>
    <mergeCell ref="A6:D6"/>
    <mergeCell ref="A7:D7"/>
    <mergeCell ref="A8:D8"/>
    <mergeCell ref="A10:D10"/>
    <mergeCell ref="A9:D9"/>
    <mergeCell ref="A42:E42"/>
    <mergeCell ref="B37:E37"/>
    <mergeCell ref="B38:E38"/>
    <mergeCell ref="B39:E39"/>
    <mergeCell ref="B40:E40"/>
    <mergeCell ref="B41:E41"/>
    <mergeCell ref="A36:J36"/>
    <mergeCell ref="B15:E15"/>
    <mergeCell ref="B33:E33"/>
    <mergeCell ref="B34:E34"/>
    <mergeCell ref="B35:E35"/>
    <mergeCell ref="H118:K118"/>
    <mergeCell ref="B87:D87"/>
    <mergeCell ref="B88:D88"/>
    <mergeCell ref="B89:D89"/>
    <mergeCell ref="B90:D90"/>
    <mergeCell ref="E94:E95"/>
    <mergeCell ref="F94:F95"/>
    <mergeCell ref="B105:D105"/>
    <mergeCell ref="B106:D106"/>
    <mergeCell ref="B107:D107"/>
    <mergeCell ref="B108:D108"/>
    <mergeCell ref="B109:D109"/>
    <mergeCell ref="B110:D110"/>
    <mergeCell ref="B111:D111"/>
    <mergeCell ref="C94:D94"/>
    <mergeCell ref="G94:J94"/>
    <mergeCell ref="A62:J62"/>
    <mergeCell ref="B47:E47"/>
    <mergeCell ref="B49:E49"/>
    <mergeCell ref="B50:E50"/>
    <mergeCell ref="B51:E51"/>
    <mergeCell ref="B52:E52"/>
    <mergeCell ref="B55:E55"/>
    <mergeCell ref="B56:E56"/>
    <mergeCell ref="B57:E57"/>
    <mergeCell ref="B58:E58"/>
    <mergeCell ref="B61:E61"/>
    <mergeCell ref="A81:G81"/>
    <mergeCell ref="B78:G78"/>
    <mergeCell ref="A1:J1"/>
    <mergeCell ref="A2:J2"/>
    <mergeCell ref="A3:J3"/>
    <mergeCell ref="A12:J12"/>
    <mergeCell ref="E6:J6"/>
    <mergeCell ref="E7:J7"/>
    <mergeCell ref="E8:J8"/>
    <mergeCell ref="E10:J10"/>
    <mergeCell ref="E11:J11"/>
    <mergeCell ref="E9:J9"/>
    <mergeCell ref="I4:J4"/>
    <mergeCell ref="I5:J5"/>
    <mergeCell ref="B17:E17"/>
    <mergeCell ref="B18:E18"/>
    <mergeCell ref="B19:E19"/>
    <mergeCell ref="B20:E20"/>
    <mergeCell ref="B21:E21"/>
    <mergeCell ref="B22:E22"/>
    <mergeCell ref="B23:E23"/>
    <mergeCell ref="G45:J45"/>
    <mergeCell ref="A48:J48"/>
    <mergeCell ref="G59:J59"/>
    <mergeCell ref="B24:E24"/>
    <mergeCell ref="B26:E26"/>
    <mergeCell ref="B27:E27"/>
    <mergeCell ref="B28:E28"/>
    <mergeCell ref="B30:E30"/>
    <mergeCell ref="B31:E31"/>
    <mergeCell ref="B32:E32"/>
    <mergeCell ref="B53:E53"/>
    <mergeCell ref="B54:E54"/>
    <mergeCell ref="E84:H84"/>
    <mergeCell ref="B116:D116"/>
    <mergeCell ref="B117:D117"/>
    <mergeCell ref="A114:K114"/>
    <mergeCell ref="H117:K117"/>
    <mergeCell ref="H116:K116"/>
    <mergeCell ref="F45:F46"/>
    <mergeCell ref="B45:E46"/>
    <mergeCell ref="A45:A46"/>
    <mergeCell ref="B63:E63"/>
    <mergeCell ref="B64:E64"/>
    <mergeCell ref="B65:E65"/>
    <mergeCell ref="B66:E66"/>
    <mergeCell ref="B67:E67"/>
    <mergeCell ref="B68:E68"/>
    <mergeCell ref="B75:E75"/>
    <mergeCell ref="B69:E69"/>
    <mergeCell ref="B70:E70"/>
    <mergeCell ref="B71:E71"/>
    <mergeCell ref="A72:E72"/>
    <mergeCell ref="A73:E73"/>
    <mergeCell ref="I84:J84"/>
    <mergeCell ref="B79:G79"/>
    <mergeCell ref="B80:G80"/>
  </mergeCells>
  <dataValidations count="3">
    <dataValidation type="list" allowBlank="1" showInputMessage="1" showErrorMessage="1" sqref="I4:J4">
      <formula1>"2019-20,2020-21,2021-22"</formula1>
    </dataValidation>
    <dataValidation type="list" allowBlank="1" showInputMessage="1" showErrorMessage="1" sqref="I5:J5">
      <formula1>"January,February,March,April,May,June,July,August,September,October,November,December"</formula1>
    </dataValidation>
    <dataValidation type="list" allowBlank="1" showInputMessage="1" showErrorMessage="1" sqref="H118 L118">
      <formula1>"Proprietor,Partner,Director,Trustee"</formula1>
    </dataValidation>
  </dataValidations>
  <pageMargins left="0.11811023622047245" right="7.874015748031496E-2" top="0.47244094488188981" bottom="0.70866141732283472" header="0.31496062992125984" footer="0.31496062992125984"/>
  <pageSetup scale="85" orientation="portrait" blackAndWhite="1" r:id="rId1"/>
  <ignoredErrors>
    <ignoredError sqref="E91:J91 L101:M101" formulaRange="1"/>
  </ignoredErrors>
  <legacyDrawing r:id="rId2"/>
</worksheet>
</file>

<file path=xl/worksheets/sheet4.xml><?xml version="1.0" encoding="utf-8"?>
<worksheet xmlns="http://schemas.openxmlformats.org/spreadsheetml/2006/main" xmlns:r="http://schemas.openxmlformats.org/officeDocument/2006/relationships">
  <sheetPr codeName="Sheet4"/>
  <dimension ref="A1:P5037"/>
  <sheetViews>
    <sheetView workbookViewId="0">
      <selection activeCell="H21" sqref="H21"/>
    </sheetView>
  </sheetViews>
  <sheetFormatPr defaultRowHeight="15"/>
  <cols>
    <col min="1" max="1" width="22.5703125" customWidth="1"/>
    <col min="2" max="2" width="22.85546875" customWidth="1"/>
    <col min="3" max="3" width="12" customWidth="1"/>
    <col min="4" max="4" width="20.5703125" customWidth="1"/>
    <col min="5" max="5" width="11" customWidth="1"/>
    <col min="6" max="6" width="11.28515625" customWidth="1"/>
    <col min="8" max="8" width="11.28515625" customWidth="1"/>
    <col min="9" max="9" width="10.85546875" customWidth="1"/>
    <col min="10" max="11" width="9.5703125" bestFit="1" customWidth="1"/>
    <col min="13" max="13" width="11" customWidth="1"/>
  </cols>
  <sheetData>
    <row r="1" spans="1:16">
      <c r="A1" s="107" t="s">
        <v>150</v>
      </c>
      <c r="B1" s="107"/>
      <c r="C1" s="107"/>
      <c r="D1" s="107"/>
      <c r="E1" s="107"/>
      <c r="F1" s="107"/>
      <c r="G1" s="107"/>
      <c r="H1" s="107"/>
      <c r="I1" s="107"/>
      <c r="J1" s="107"/>
      <c r="K1" s="107"/>
      <c r="L1" s="107"/>
    </row>
    <row r="2" spans="1:16">
      <c r="A2" s="107" t="s">
        <v>151</v>
      </c>
      <c r="B2" s="107"/>
      <c r="C2" s="107"/>
      <c r="D2" s="107"/>
      <c r="E2" s="107"/>
      <c r="F2" s="107"/>
      <c r="G2" s="107"/>
      <c r="H2" s="107"/>
      <c r="I2" s="107"/>
      <c r="J2" s="107"/>
      <c r="K2" s="107"/>
      <c r="L2" s="107"/>
    </row>
    <row r="3" spans="1:16">
      <c r="A3" s="107" t="s">
        <v>152</v>
      </c>
      <c r="B3" s="107"/>
      <c r="C3" s="107"/>
      <c r="D3" s="107"/>
      <c r="E3" s="107"/>
      <c r="F3" s="107"/>
      <c r="G3" s="107"/>
      <c r="H3" s="107"/>
      <c r="I3" s="107"/>
      <c r="J3" s="107"/>
      <c r="K3" s="107"/>
      <c r="L3" s="107"/>
    </row>
    <row r="4" spans="1:16">
      <c r="A4" s="10"/>
      <c r="B4" s="10"/>
      <c r="C4" s="10"/>
      <c r="D4" s="10"/>
      <c r="E4" s="10"/>
      <c r="F4" s="10"/>
      <c r="G4" s="3" t="s">
        <v>20</v>
      </c>
      <c r="K4" s="188"/>
      <c r="L4" s="188"/>
    </row>
    <row r="5" spans="1:16">
      <c r="A5" s="10"/>
      <c r="B5" s="10"/>
      <c r="C5" s="10"/>
      <c r="D5" s="10"/>
      <c r="E5" s="10"/>
      <c r="F5" s="10"/>
      <c r="G5" s="3" t="s">
        <v>21</v>
      </c>
      <c r="K5" s="189"/>
      <c r="L5" s="189"/>
    </row>
    <row r="6" spans="1:16">
      <c r="A6" s="137" t="s">
        <v>22</v>
      </c>
      <c r="B6" s="137"/>
      <c r="C6" s="137"/>
      <c r="D6" s="137"/>
      <c r="E6" s="136" t="str">
        <f>UPPER(gstin)</f>
        <v>33AAAAA0000A1ZA</v>
      </c>
      <c r="F6" s="136"/>
      <c r="G6" s="136"/>
      <c r="H6" s="136"/>
      <c r="I6" s="136"/>
      <c r="J6" s="136"/>
      <c r="K6" s="136"/>
      <c r="L6" s="136"/>
    </row>
    <row r="7" spans="1:16">
      <c r="A7" s="137" t="s">
        <v>23</v>
      </c>
      <c r="B7" s="137"/>
      <c r="C7" s="137"/>
      <c r="D7" s="137"/>
      <c r="E7" s="190" t="str">
        <f>UPPER(legal)</f>
        <v>XXXXXXXXXXXXXX</v>
      </c>
      <c r="F7" s="185"/>
      <c r="G7" s="185"/>
      <c r="H7" s="185"/>
      <c r="I7" s="185"/>
      <c r="J7" s="185"/>
      <c r="K7" s="185"/>
      <c r="L7" s="186"/>
    </row>
    <row r="8" spans="1:16">
      <c r="A8" s="137" t="s">
        <v>24</v>
      </c>
      <c r="B8" s="137"/>
      <c r="C8" s="137"/>
      <c r="D8" s="137"/>
      <c r="E8" s="136" t="str">
        <f>PROPER(trade)</f>
        <v>Xxxxxxxxxxxxxx</v>
      </c>
      <c r="F8" s="136"/>
      <c r="G8" s="136"/>
      <c r="H8" s="136"/>
      <c r="I8" s="136"/>
      <c r="J8" s="136"/>
      <c r="K8" s="136"/>
      <c r="L8" s="136"/>
    </row>
    <row r="9" spans="1:16">
      <c r="A9" s="187"/>
      <c r="B9" s="187"/>
      <c r="C9" s="187"/>
      <c r="D9" s="187"/>
      <c r="E9" s="144"/>
      <c r="F9" s="145"/>
      <c r="G9" s="145"/>
      <c r="H9" s="145"/>
      <c r="I9" s="145"/>
      <c r="J9" s="145"/>
      <c r="K9" s="145"/>
      <c r="L9" s="146"/>
    </row>
    <row r="10" spans="1:16">
      <c r="A10" s="138" t="s">
        <v>25</v>
      </c>
      <c r="B10" s="139"/>
      <c r="C10" s="139"/>
      <c r="D10" s="140"/>
      <c r="E10" s="136"/>
      <c r="F10" s="136"/>
      <c r="G10" s="136"/>
      <c r="H10" s="136"/>
      <c r="I10" s="136"/>
      <c r="J10" s="136"/>
      <c r="K10" s="136"/>
      <c r="L10" s="136"/>
    </row>
    <row r="11" spans="1:16">
      <c r="A11" s="138" t="s">
        <v>26</v>
      </c>
      <c r="B11" s="185"/>
      <c r="C11" s="185"/>
      <c r="D11" s="186"/>
      <c r="E11" s="136"/>
      <c r="F11" s="136"/>
      <c r="G11" s="136"/>
      <c r="H11" s="136"/>
      <c r="I11" s="136"/>
      <c r="J11" s="136"/>
      <c r="K11" s="136"/>
      <c r="L11" s="136"/>
    </row>
    <row r="13" spans="1:16">
      <c r="A13" s="3" t="s">
        <v>153</v>
      </c>
      <c r="B13" s="3"/>
      <c r="C13" s="3"/>
      <c r="D13" s="3"/>
      <c r="E13" s="3"/>
    </row>
    <row r="14" spans="1:16">
      <c r="J14" s="3" t="s">
        <v>154</v>
      </c>
      <c r="K14" s="3"/>
      <c r="L14" s="3"/>
    </row>
    <row r="15" spans="1:16">
      <c r="F15" s="56">
        <f>SUM(F19:F1019)</f>
        <v>115000</v>
      </c>
      <c r="G15" s="56"/>
      <c r="H15" s="56">
        <f>SUM(H19:H1019)</f>
        <v>100000</v>
      </c>
      <c r="I15" s="56">
        <f t="shared" ref="I15:P15" si="0">SUM(I19:I1019)</f>
        <v>9000</v>
      </c>
      <c r="J15" s="56">
        <f t="shared" si="0"/>
        <v>3000</v>
      </c>
      <c r="K15" s="56">
        <f t="shared" si="0"/>
        <v>3000</v>
      </c>
      <c r="L15" s="56">
        <f t="shared" si="0"/>
        <v>0</v>
      </c>
      <c r="N15" s="56">
        <f t="shared" si="0"/>
        <v>1000</v>
      </c>
      <c r="O15" s="56">
        <f t="shared" si="0"/>
        <v>500</v>
      </c>
      <c r="P15" s="56">
        <f t="shared" si="0"/>
        <v>500</v>
      </c>
    </row>
    <row r="16" spans="1:16">
      <c r="A16" s="183" t="s">
        <v>155</v>
      </c>
      <c r="B16" s="183" t="s">
        <v>163</v>
      </c>
      <c r="C16" s="115" t="s">
        <v>156</v>
      </c>
      <c r="D16" s="115"/>
      <c r="E16" s="115"/>
      <c r="F16" s="115"/>
      <c r="G16" s="183" t="s">
        <v>160</v>
      </c>
      <c r="H16" s="183" t="s">
        <v>161</v>
      </c>
      <c r="I16" s="115" t="s">
        <v>31</v>
      </c>
      <c r="J16" s="115"/>
      <c r="K16" s="115"/>
      <c r="L16" s="115"/>
      <c r="M16" s="115" t="s">
        <v>350</v>
      </c>
      <c r="N16" s="115"/>
      <c r="O16" s="115"/>
      <c r="P16" s="115"/>
    </row>
    <row r="17" spans="1:16" ht="30">
      <c r="A17" s="183"/>
      <c r="B17" s="184"/>
      <c r="C17" s="4" t="s">
        <v>157</v>
      </c>
      <c r="D17" s="4" t="s">
        <v>158</v>
      </c>
      <c r="E17" s="4" t="s">
        <v>159</v>
      </c>
      <c r="F17" s="4" t="s">
        <v>30</v>
      </c>
      <c r="G17" s="183"/>
      <c r="H17" s="183"/>
      <c r="I17" s="4" t="s">
        <v>32</v>
      </c>
      <c r="J17" s="4" t="s">
        <v>33</v>
      </c>
      <c r="K17" s="4" t="s">
        <v>162</v>
      </c>
      <c r="L17" s="4" t="s">
        <v>35</v>
      </c>
      <c r="M17" s="77" t="s">
        <v>351</v>
      </c>
      <c r="N17" s="86" t="s">
        <v>32</v>
      </c>
      <c r="O17" s="86" t="s">
        <v>33</v>
      </c>
      <c r="P17" s="86" t="s">
        <v>162</v>
      </c>
    </row>
    <row r="18" spans="1:16">
      <c r="A18" s="26">
        <v>1</v>
      </c>
      <c r="B18" s="26">
        <v>2</v>
      </c>
      <c r="C18" s="26">
        <v>3</v>
      </c>
      <c r="D18" s="26">
        <v>4</v>
      </c>
      <c r="E18" s="26">
        <v>5</v>
      </c>
      <c r="F18" s="26">
        <v>6</v>
      </c>
      <c r="G18" s="26">
        <v>7</v>
      </c>
      <c r="H18" s="26">
        <v>8</v>
      </c>
      <c r="I18" s="26">
        <v>9</v>
      </c>
      <c r="J18" s="26">
        <v>10</v>
      </c>
      <c r="K18" s="26">
        <v>11</v>
      </c>
      <c r="L18" s="26">
        <v>12</v>
      </c>
      <c r="M18" s="104">
        <v>13</v>
      </c>
      <c r="N18" s="104">
        <v>14</v>
      </c>
      <c r="O18" s="104">
        <v>15</v>
      </c>
      <c r="P18" s="104">
        <v>16</v>
      </c>
    </row>
    <row r="19" spans="1:16">
      <c r="A19" s="34" t="s">
        <v>110</v>
      </c>
      <c r="B19" s="60" t="str">
        <f>IF(A19&lt;&gt;"",(VLOOKUP(LEFT($A19,2),$A$5000:$B$5037,2,TRUE)),(""))</f>
        <v>33-TamilNadu</v>
      </c>
      <c r="C19" s="34" t="s">
        <v>331</v>
      </c>
      <c r="D19" s="35" t="s">
        <v>357</v>
      </c>
      <c r="E19" s="36">
        <v>43565</v>
      </c>
      <c r="F19" s="33">
        <f>ROUND(SUM(H19:L19),0)</f>
        <v>56000</v>
      </c>
      <c r="G19" s="32">
        <v>0.12</v>
      </c>
      <c r="H19" s="17">
        <v>50000</v>
      </c>
      <c r="I19" s="31" t="str">
        <f t="shared" ref="I19:I82" si="1">IF($A19&gt;0,IF((LEFT($A19,2)&lt;&gt;LEFT($E$6,2)),($H19*$G19),""),"")</f>
        <v/>
      </c>
      <c r="J19" s="31">
        <f t="shared" ref="J19:K38" si="2">IF($A19&gt;0,IF((LEFT($A19,2)=LEFT($E$6,2)),($H19*($G19/2)),""),"")</f>
        <v>3000</v>
      </c>
      <c r="K19" s="31">
        <f t="shared" si="2"/>
        <v>3000</v>
      </c>
      <c r="L19" s="30"/>
      <c r="M19" s="34" t="s">
        <v>352</v>
      </c>
      <c r="N19" s="60" t="str">
        <f t="shared" ref="N19:N82" si="3">IF(LEFT($A19,2)&lt;&gt;LEFT(gstin,2),IF($M19="Yes",$H19*2%,""),"")</f>
        <v/>
      </c>
      <c r="O19" s="60">
        <f t="shared" ref="O19:P38" si="4">IF(LEFT($A19,2)=LEFT(gstin,2),IF($M19="Yes",$H19*1%,""),"")</f>
        <v>500</v>
      </c>
      <c r="P19" s="60">
        <f t="shared" si="4"/>
        <v>500</v>
      </c>
    </row>
    <row r="20" spans="1:16">
      <c r="A20" s="34" t="s">
        <v>244</v>
      </c>
      <c r="B20" s="60" t="str">
        <f>IF(A20&lt;&gt;"",(VLOOKUP(LEFT($A20,2),$A$5000:$B$5037,2,TRUE)),(""))</f>
        <v>32-Kerala</v>
      </c>
      <c r="C20" s="34" t="s">
        <v>331</v>
      </c>
      <c r="D20" s="35" t="s">
        <v>358</v>
      </c>
      <c r="E20" s="36">
        <v>43566</v>
      </c>
      <c r="F20" s="33">
        <f t="shared" ref="F20:F83" si="5">ROUND(SUM(H20:L20),0)</f>
        <v>59000</v>
      </c>
      <c r="G20" s="32">
        <v>0.18</v>
      </c>
      <c r="H20" s="17">
        <v>50000</v>
      </c>
      <c r="I20" s="31">
        <f t="shared" si="1"/>
        <v>9000</v>
      </c>
      <c r="J20" s="31" t="str">
        <f t="shared" si="2"/>
        <v/>
      </c>
      <c r="K20" s="31" t="str">
        <f t="shared" si="2"/>
        <v/>
      </c>
      <c r="L20" s="30"/>
      <c r="M20" s="34" t="s">
        <v>352</v>
      </c>
      <c r="N20" s="60">
        <f t="shared" si="3"/>
        <v>1000</v>
      </c>
      <c r="O20" s="60" t="str">
        <f t="shared" si="4"/>
        <v/>
      </c>
      <c r="P20" s="60" t="str">
        <f t="shared" si="4"/>
        <v/>
      </c>
    </row>
    <row r="21" spans="1:16">
      <c r="A21" s="34"/>
      <c r="B21" s="60" t="str">
        <f t="shared" ref="B21:B84" si="6">IF(A21&lt;&gt;"",(VLOOKUP(LEFT($A21,2),$A$5000:$B$5037,2,TRUE)),(""))</f>
        <v/>
      </c>
      <c r="C21" s="34"/>
      <c r="D21" s="35"/>
      <c r="E21" s="36"/>
      <c r="F21" s="33">
        <f t="shared" si="5"/>
        <v>0</v>
      </c>
      <c r="G21" s="32"/>
      <c r="H21" s="17"/>
      <c r="I21" s="31" t="str">
        <f t="shared" si="1"/>
        <v/>
      </c>
      <c r="J21" s="31" t="str">
        <f t="shared" si="2"/>
        <v/>
      </c>
      <c r="K21" s="31" t="str">
        <f t="shared" si="2"/>
        <v/>
      </c>
      <c r="L21" s="30"/>
      <c r="M21" s="34"/>
      <c r="N21" s="60" t="str">
        <f t="shared" si="3"/>
        <v/>
      </c>
      <c r="O21" s="60" t="str">
        <f t="shared" si="4"/>
        <v/>
      </c>
      <c r="P21" s="60" t="str">
        <f t="shared" si="4"/>
        <v/>
      </c>
    </row>
    <row r="22" spans="1:16">
      <c r="A22" s="34"/>
      <c r="B22" s="60" t="str">
        <f t="shared" si="6"/>
        <v/>
      </c>
      <c r="C22" s="34"/>
      <c r="D22" s="35"/>
      <c r="E22" s="36"/>
      <c r="F22" s="33">
        <f t="shared" si="5"/>
        <v>0</v>
      </c>
      <c r="G22" s="32"/>
      <c r="H22" s="17"/>
      <c r="I22" s="31" t="str">
        <f t="shared" si="1"/>
        <v/>
      </c>
      <c r="J22" s="31" t="str">
        <f t="shared" si="2"/>
        <v/>
      </c>
      <c r="K22" s="31" t="str">
        <f t="shared" si="2"/>
        <v/>
      </c>
      <c r="L22" s="30"/>
      <c r="M22" s="34"/>
      <c r="N22" s="60" t="str">
        <f t="shared" si="3"/>
        <v/>
      </c>
      <c r="O22" s="60" t="str">
        <f t="shared" si="4"/>
        <v/>
      </c>
      <c r="P22" s="60" t="str">
        <f t="shared" si="4"/>
        <v/>
      </c>
    </row>
    <row r="23" spans="1:16">
      <c r="A23" s="34"/>
      <c r="B23" s="60" t="str">
        <f t="shared" si="6"/>
        <v/>
      </c>
      <c r="C23" s="34"/>
      <c r="D23" s="35"/>
      <c r="E23" s="36"/>
      <c r="F23" s="33">
        <f t="shared" si="5"/>
        <v>0</v>
      </c>
      <c r="G23" s="32"/>
      <c r="H23" s="17"/>
      <c r="I23" s="31" t="str">
        <f t="shared" si="1"/>
        <v/>
      </c>
      <c r="J23" s="31" t="str">
        <f t="shared" si="2"/>
        <v/>
      </c>
      <c r="K23" s="31" t="str">
        <f t="shared" si="2"/>
        <v/>
      </c>
      <c r="L23" s="30"/>
      <c r="M23" s="34"/>
      <c r="N23" s="60" t="str">
        <f t="shared" si="3"/>
        <v/>
      </c>
      <c r="O23" s="60" t="str">
        <f t="shared" si="4"/>
        <v/>
      </c>
      <c r="P23" s="60" t="str">
        <f t="shared" si="4"/>
        <v/>
      </c>
    </row>
    <row r="24" spans="1:16">
      <c r="A24" s="34"/>
      <c r="B24" s="60" t="str">
        <f t="shared" si="6"/>
        <v/>
      </c>
      <c r="C24" s="34"/>
      <c r="D24" s="35"/>
      <c r="E24" s="36"/>
      <c r="F24" s="33">
        <f t="shared" si="5"/>
        <v>0</v>
      </c>
      <c r="G24" s="32"/>
      <c r="H24" s="17"/>
      <c r="I24" s="31" t="str">
        <f t="shared" si="1"/>
        <v/>
      </c>
      <c r="J24" s="31" t="str">
        <f t="shared" si="2"/>
        <v/>
      </c>
      <c r="K24" s="31" t="str">
        <f t="shared" si="2"/>
        <v/>
      </c>
      <c r="L24" s="30"/>
      <c r="M24" s="34"/>
      <c r="N24" s="60" t="str">
        <f t="shared" si="3"/>
        <v/>
      </c>
      <c r="O24" s="60" t="str">
        <f t="shared" si="4"/>
        <v/>
      </c>
      <c r="P24" s="60" t="str">
        <f t="shared" si="4"/>
        <v/>
      </c>
    </row>
    <row r="25" spans="1:16">
      <c r="A25" s="34"/>
      <c r="B25" s="60" t="str">
        <f t="shared" si="6"/>
        <v/>
      </c>
      <c r="C25" s="34"/>
      <c r="D25" s="35"/>
      <c r="E25" s="36"/>
      <c r="F25" s="33">
        <f t="shared" si="5"/>
        <v>0</v>
      </c>
      <c r="G25" s="32"/>
      <c r="H25" s="17"/>
      <c r="I25" s="31" t="str">
        <f t="shared" si="1"/>
        <v/>
      </c>
      <c r="J25" s="31" t="str">
        <f t="shared" si="2"/>
        <v/>
      </c>
      <c r="K25" s="31" t="str">
        <f t="shared" si="2"/>
        <v/>
      </c>
      <c r="L25" s="30"/>
      <c r="M25" s="34"/>
      <c r="N25" s="60" t="str">
        <f t="shared" si="3"/>
        <v/>
      </c>
      <c r="O25" s="60" t="str">
        <f t="shared" si="4"/>
        <v/>
      </c>
      <c r="P25" s="60" t="str">
        <f t="shared" si="4"/>
        <v/>
      </c>
    </row>
    <row r="26" spans="1:16">
      <c r="A26" s="34"/>
      <c r="B26" s="60" t="str">
        <f t="shared" si="6"/>
        <v/>
      </c>
      <c r="C26" s="34"/>
      <c r="D26" s="35"/>
      <c r="E26" s="36"/>
      <c r="F26" s="33">
        <f t="shared" si="5"/>
        <v>0</v>
      </c>
      <c r="G26" s="32"/>
      <c r="H26" s="17"/>
      <c r="I26" s="31" t="str">
        <f t="shared" si="1"/>
        <v/>
      </c>
      <c r="J26" s="31" t="str">
        <f t="shared" si="2"/>
        <v/>
      </c>
      <c r="K26" s="31" t="str">
        <f t="shared" si="2"/>
        <v/>
      </c>
      <c r="L26" s="30"/>
      <c r="M26" s="34"/>
      <c r="N26" s="60" t="str">
        <f t="shared" si="3"/>
        <v/>
      </c>
      <c r="O26" s="60" t="str">
        <f t="shared" si="4"/>
        <v/>
      </c>
      <c r="P26" s="60" t="str">
        <f t="shared" si="4"/>
        <v/>
      </c>
    </row>
    <row r="27" spans="1:16">
      <c r="A27" s="34"/>
      <c r="B27" s="60" t="str">
        <f t="shared" si="6"/>
        <v/>
      </c>
      <c r="C27" s="34"/>
      <c r="D27" s="35"/>
      <c r="E27" s="36"/>
      <c r="F27" s="33">
        <f t="shared" si="5"/>
        <v>0</v>
      </c>
      <c r="G27" s="32"/>
      <c r="H27" s="17"/>
      <c r="I27" s="31" t="str">
        <f t="shared" si="1"/>
        <v/>
      </c>
      <c r="J27" s="31" t="str">
        <f t="shared" si="2"/>
        <v/>
      </c>
      <c r="K27" s="31" t="str">
        <f t="shared" si="2"/>
        <v/>
      </c>
      <c r="L27" s="30"/>
      <c r="M27" s="34"/>
      <c r="N27" s="60" t="str">
        <f t="shared" si="3"/>
        <v/>
      </c>
      <c r="O27" s="60" t="str">
        <f t="shared" si="4"/>
        <v/>
      </c>
      <c r="P27" s="60" t="str">
        <f t="shared" si="4"/>
        <v/>
      </c>
    </row>
    <row r="28" spans="1:16">
      <c r="A28" s="34"/>
      <c r="B28" s="60" t="str">
        <f t="shared" si="6"/>
        <v/>
      </c>
      <c r="C28" s="34"/>
      <c r="D28" s="35"/>
      <c r="E28" s="36"/>
      <c r="F28" s="33">
        <f t="shared" si="5"/>
        <v>0</v>
      </c>
      <c r="G28" s="32"/>
      <c r="H28" s="17"/>
      <c r="I28" s="31" t="str">
        <f t="shared" si="1"/>
        <v/>
      </c>
      <c r="J28" s="31" t="str">
        <f t="shared" si="2"/>
        <v/>
      </c>
      <c r="K28" s="31" t="str">
        <f t="shared" si="2"/>
        <v/>
      </c>
      <c r="L28" s="30"/>
      <c r="M28" s="34"/>
      <c r="N28" s="60" t="str">
        <f t="shared" si="3"/>
        <v/>
      </c>
      <c r="O28" s="60" t="str">
        <f t="shared" si="4"/>
        <v/>
      </c>
      <c r="P28" s="60" t="str">
        <f t="shared" si="4"/>
        <v/>
      </c>
    </row>
    <row r="29" spans="1:16">
      <c r="A29" s="34"/>
      <c r="B29" s="60" t="str">
        <f t="shared" si="6"/>
        <v/>
      </c>
      <c r="C29" s="34"/>
      <c r="D29" s="35"/>
      <c r="E29" s="36"/>
      <c r="F29" s="33">
        <f t="shared" si="5"/>
        <v>0</v>
      </c>
      <c r="G29" s="32"/>
      <c r="H29" s="17"/>
      <c r="I29" s="31" t="str">
        <f t="shared" si="1"/>
        <v/>
      </c>
      <c r="J29" s="31" t="str">
        <f t="shared" si="2"/>
        <v/>
      </c>
      <c r="K29" s="31" t="str">
        <f t="shared" si="2"/>
        <v/>
      </c>
      <c r="L29" s="30"/>
      <c r="M29" s="34"/>
      <c r="N29" s="60" t="str">
        <f t="shared" si="3"/>
        <v/>
      </c>
      <c r="O29" s="60" t="str">
        <f t="shared" si="4"/>
        <v/>
      </c>
      <c r="P29" s="60" t="str">
        <f t="shared" si="4"/>
        <v/>
      </c>
    </row>
    <row r="30" spans="1:16">
      <c r="A30" s="34"/>
      <c r="B30" s="60" t="str">
        <f t="shared" si="6"/>
        <v/>
      </c>
      <c r="C30" s="34"/>
      <c r="D30" s="35"/>
      <c r="E30" s="36"/>
      <c r="F30" s="33">
        <f t="shared" si="5"/>
        <v>0</v>
      </c>
      <c r="G30" s="32"/>
      <c r="H30" s="17"/>
      <c r="I30" s="31" t="str">
        <f t="shared" si="1"/>
        <v/>
      </c>
      <c r="J30" s="31" t="str">
        <f t="shared" si="2"/>
        <v/>
      </c>
      <c r="K30" s="31" t="str">
        <f t="shared" si="2"/>
        <v/>
      </c>
      <c r="L30" s="30"/>
      <c r="M30" s="34"/>
      <c r="N30" s="60" t="str">
        <f t="shared" si="3"/>
        <v/>
      </c>
      <c r="O30" s="60" t="str">
        <f t="shared" si="4"/>
        <v/>
      </c>
      <c r="P30" s="60" t="str">
        <f t="shared" si="4"/>
        <v/>
      </c>
    </row>
    <row r="31" spans="1:16">
      <c r="A31" s="34"/>
      <c r="B31" s="60" t="str">
        <f t="shared" si="6"/>
        <v/>
      </c>
      <c r="C31" s="34"/>
      <c r="D31" s="35"/>
      <c r="E31" s="36"/>
      <c r="F31" s="33">
        <f t="shared" si="5"/>
        <v>0</v>
      </c>
      <c r="G31" s="32"/>
      <c r="H31" s="17"/>
      <c r="I31" s="31" t="str">
        <f t="shared" si="1"/>
        <v/>
      </c>
      <c r="J31" s="31" t="str">
        <f t="shared" si="2"/>
        <v/>
      </c>
      <c r="K31" s="31" t="str">
        <f t="shared" si="2"/>
        <v/>
      </c>
      <c r="L31" s="30"/>
      <c r="M31" s="34"/>
      <c r="N31" s="60" t="str">
        <f t="shared" si="3"/>
        <v/>
      </c>
      <c r="O31" s="60" t="str">
        <f t="shared" si="4"/>
        <v/>
      </c>
      <c r="P31" s="60" t="str">
        <f t="shared" si="4"/>
        <v/>
      </c>
    </row>
    <row r="32" spans="1:16">
      <c r="A32" s="34"/>
      <c r="B32" s="60" t="str">
        <f t="shared" si="6"/>
        <v/>
      </c>
      <c r="C32" s="34"/>
      <c r="D32" s="35"/>
      <c r="E32" s="36"/>
      <c r="F32" s="33">
        <f t="shared" si="5"/>
        <v>0</v>
      </c>
      <c r="G32" s="32"/>
      <c r="H32" s="17"/>
      <c r="I32" s="31" t="str">
        <f t="shared" si="1"/>
        <v/>
      </c>
      <c r="J32" s="31" t="str">
        <f t="shared" si="2"/>
        <v/>
      </c>
      <c r="K32" s="31" t="str">
        <f t="shared" si="2"/>
        <v/>
      </c>
      <c r="L32" s="30"/>
      <c r="M32" s="34"/>
      <c r="N32" s="60" t="str">
        <f t="shared" si="3"/>
        <v/>
      </c>
      <c r="O32" s="60" t="str">
        <f t="shared" si="4"/>
        <v/>
      </c>
      <c r="P32" s="60" t="str">
        <f t="shared" si="4"/>
        <v/>
      </c>
    </row>
    <row r="33" spans="1:16">
      <c r="A33" s="34"/>
      <c r="B33" s="60" t="str">
        <f t="shared" si="6"/>
        <v/>
      </c>
      <c r="C33" s="34"/>
      <c r="D33" s="35"/>
      <c r="E33" s="36"/>
      <c r="F33" s="33">
        <f t="shared" si="5"/>
        <v>0</v>
      </c>
      <c r="G33" s="32"/>
      <c r="H33" s="17"/>
      <c r="I33" s="31" t="str">
        <f t="shared" si="1"/>
        <v/>
      </c>
      <c r="J33" s="31" t="str">
        <f t="shared" si="2"/>
        <v/>
      </c>
      <c r="K33" s="31" t="str">
        <f t="shared" si="2"/>
        <v/>
      </c>
      <c r="L33" s="30"/>
      <c r="M33" s="34"/>
      <c r="N33" s="60" t="str">
        <f t="shared" si="3"/>
        <v/>
      </c>
      <c r="O33" s="60" t="str">
        <f t="shared" si="4"/>
        <v/>
      </c>
      <c r="P33" s="60" t="str">
        <f t="shared" si="4"/>
        <v/>
      </c>
    </row>
    <row r="34" spans="1:16">
      <c r="A34" s="34"/>
      <c r="B34" s="60" t="str">
        <f t="shared" si="6"/>
        <v/>
      </c>
      <c r="C34" s="34"/>
      <c r="D34" s="35"/>
      <c r="E34" s="36"/>
      <c r="F34" s="33">
        <f t="shared" si="5"/>
        <v>0</v>
      </c>
      <c r="G34" s="32"/>
      <c r="H34" s="17"/>
      <c r="I34" s="31" t="str">
        <f t="shared" si="1"/>
        <v/>
      </c>
      <c r="J34" s="31" t="str">
        <f t="shared" si="2"/>
        <v/>
      </c>
      <c r="K34" s="31" t="str">
        <f t="shared" si="2"/>
        <v/>
      </c>
      <c r="L34" s="30"/>
      <c r="M34" s="34"/>
      <c r="N34" s="60" t="str">
        <f t="shared" si="3"/>
        <v/>
      </c>
      <c r="O34" s="60" t="str">
        <f t="shared" si="4"/>
        <v/>
      </c>
      <c r="P34" s="60" t="str">
        <f t="shared" si="4"/>
        <v/>
      </c>
    </row>
    <row r="35" spans="1:16">
      <c r="A35" s="34"/>
      <c r="B35" s="60" t="str">
        <f t="shared" si="6"/>
        <v/>
      </c>
      <c r="C35" s="34"/>
      <c r="D35" s="35"/>
      <c r="E35" s="36"/>
      <c r="F35" s="33">
        <f t="shared" si="5"/>
        <v>0</v>
      </c>
      <c r="G35" s="32"/>
      <c r="H35" s="17"/>
      <c r="I35" s="31" t="str">
        <f t="shared" si="1"/>
        <v/>
      </c>
      <c r="J35" s="31" t="str">
        <f t="shared" si="2"/>
        <v/>
      </c>
      <c r="K35" s="31" t="str">
        <f t="shared" si="2"/>
        <v/>
      </c>
      <c r="L35" s="30"/>
      <c r="M35" s="34"/>
      <c r="N35" s="60" t="str">
        <f t="shared" si="3"/>
        <v/>
      </c>
      <c r="O35" s="60" t="str">
        <f t="shared" si="4"/>
        <v/>
      </c>
      <c r="P35" s="60" t="str">
        <f t="shared" si="4"/>
        <v/>
      </c>
    </row>
    <row r="36" spans="1:16">
      <c r="A36" s="34"/>
      <c r="B36" s="60" t="str">
        <f t="shared" si="6"/>
        <v/>
      </c>
      <c r="C36" s="34"/>
      <c r="D36" s="35"/>
      <c r="E36" s="36"/>
      <c r="F36" s="33">
        <f t="shared" si="5"/>
        <v>0</v>
      </c>
      <c r="G36" s="32"/>
      <c r="H36" s="17"/>
      <c r="I36" s="31" t="str">
        <f t="shared" si="1"/>
        <v/>
      </c>
      <c r="J36" s="31" t="str">
        <f t="shared" si="2"/>
        <v/>
      </c>
      <c r="K36" s="31" t="str">
        <f t="shared" si="2"/>
        <v/>
      </c>
      <c r="L36" s="30"/>
      <c r="M36" s="34"/>
      <c r="N36" s="60" t="str">
        <f t="shared" si="3"/>
        <v/>
      </c>
      <c r="O36" s="60" t="str">
        <f t="shared" si="4"/>
        <v/>
      </c>
      <c r="P36" s="60" t="str">
        <f t="shared" si="4"/>
        <v/>
      </c>
    </row>
    <row r="37" spans="1:16">
      <c r="A37" s="34"/>
      <c r="B37" s="60" t="str">
        <f t="shared" si="6"/>
        <v/>
      </c>
      <c r="C37" s="34"/>
      <c r="D37" s="35"/>
      <c r="E37" s="36"/>
      <c r="F37" s="33">
        <f t="shared" si="5"/>
        <v>0</v>
      </c>
      <c r="G37" s="32"/>
      <c r="H37" s="17"/>
      <c r="I37" s="31" t="str">
        <f t="shared" si="1"/>
        <v/>
      </c>
      <c r="J37" s="31" t="str">
        <f t="shared" si="2"/>
        <v/>
      </c>
      <c r="K37" s="31" t="str">
        <f t="shared" si="2"/>
        <v/>
      </c>
      <c r="L37" s="30"/>
      <c r="M37" s="34"/>
      <c r="N37" s="60" t="str">
        <f t="shared" si="3"/>
        <v/>
      </c>
      <c r="O37" s="60" t="str">
        <f t="shared" si="4"/>
        <v/>
      </c>
      <c r="P37" s="60" t="str">
        <f t="shared" si="4"/>
        <v/>
      </c>
    </row>
    <row r="38" spans="1:16">
      <c r="A38" s="34"/>
      <c r="B38" s="60" t="str">
        <f t="shared" si="6"/>
        <v/>
      </c>
      <c r="C38" s="34"/>
      <c r="D38" s="35"/>
      <c r="E38" s="36"/>
      <c r="F38" s="33">
        <f t="shared" si="5"/>
        <v>0</v>
      </c>
      <c r="G38" s="32"/>
      <c r="H38" s="17"/>
      <c r="I38" s="31" t="str">
        <f t="shared" si="1"/>
        <v/>
      </c>
      <c r="J38" s="31" t="str">
        <f t="shared" si="2"/>
        <v/>
      </c>
      <c r="K38" s="31" t="str">
        <f t="shared" si="2"/>
        <v/>
      </c>
      <c r="L38" s="30"/>
      <c r="M38" s="34"/>
      <c r="N38" s="60" t="str">
        <f t="shared" si="3"/>
        <v/>
      </c>
      <c r="O38" s="60" t="str">
        <f t="shared" si="4"/>
        <v/>
      </c>
      <c r="P38" s="60" t="str">
        <f t="shared" si="4"/>
        <v/>
      </c>
    </row>
    <row r="39" spans="1:16">
      <c r="A39" s="34"/>
      <c r="B39" s="60" t="str">
        <f t="shared" si="6"/>
        <v/>
      </c>
      <c r="C39" s="34"/>
      <c r="D39" s="35"/>
      <c r="E39" s="36"/>
      <c r="F39" s="33">
        <f t="shared" si="5"/>
        <v>0</v>
      </c>
      <c r="G39" s="32"/>
      <c r="H39" s="17"/>
      <c r="I39" s="31" t="str">
        <f t="shared" si="1"/>
        <v/>
      </c>
      <c r="J39" s="31" t="str">
        <f t="shared" ref="J39:K58" si="7">IF($A39&gt;0,IF((LEFT($A39,2)=LEFT($E$6,2)),($H39*($G39/2)),""),"")</f>
        <v/>
      </c>
      <c r="K39" s="31" t="str">
        <f t="shared" si="7"/>
        <v/>
      </c>
      <c r="L39" s="30"/>
      <c r="M39" s="34"/>
      <c r="N39" s="60" t="str">
        <f t="shared" si="3"/>
        <v/>
      </c>
      <c r="O39" s="60" t="str">
        <f t="shared" ref="O39:P58" si="8">IF(LEFT($A39,2)=LEFT(gstin,2),IF($M39="Yes",$H39*1%,""),"")</f>
        <v/>
      </c>
      <c r="P39" s="60" t="str">
        <f t="shared" si="8"/>
        <v/>
      </c>
    </row>
    <row r="40" spans="1:16">
      <c r="A40" s="34"/>
      <c r="B40" s="60" t="str">
        <f t="shared" si="6"/>
        <v/>
      </c>
      <c r="C40" s="34"/>
      <c r="D40" s="35"/>
      <c r="E40" s="36"/>
      <c r="F40" s="33">
        <f t="shared" si="5"/>
        <v>0</v>
      </c>
      <c r="G40" s="32"/>
      <c r="H40" s="17"/>
      <c r="I40" s="31" t="str">
        <f t="shared" si="1"/>
        <v/>
      </c>
      <c r="J40" s="31" t="str">
        <f t="shared" si="7"/>
        <v/>
      </c>
      <c r="K40" s="31" t="str">
        <f t="shared" si="7"/>
        <v/>
      </c>
      <c r="L40" s="30"/>
      <c r="M40" s="34"/>
      <c r="N40" s="60" t="str">
        <f t="shared" si="3"/>
        <v/>
      </c>
      <c r="O40" s="60" t="str">
        <f t="shared" si="8"/>
        <v/>
      </c>
      <c r="P40" s="60" t="str">
        <f t="shared" si="8"/>
        <v/>
      </c>
    </row>
    <row r="41" spans="1:16">
      <c r="A41" s="34"/>
      <c r="B41" s="60" t="str">
        <f t="shared" si="6"/>
        <v/>
      </c>
      <c r="C41" s="34"/>
      <c r="D41" s="35"/>
      <c r="E41" s="36"/>
      <c r="F41" s="33">
        <f t="shared" si="5"/>
        <v>0</v>
      </c>
      <c r="G41" s="32"/>
      <c r="H41" s="17"/>
      <c r="I41" s="31" t="str">
        <f t="shared" si="1"/>
        <v/>
      </c>
      <c r="J41" s="31" t="str">
        <f t="shared" si="7"/>
        <v/>
      </c>
      <c r="K41" s="31" t="str">
        <f t="shared" si="7"/>
        <v/>
      </c>
      <c r="L41" s="30"/>
      <c r="M41" s="34"/>
      <c r="N41" s="60" t="str">
        <f t="shared" si="3"/>
        <v/>
      </c>
      <c r="O41" s="60" t="str">
        <f t="shared" si="8"/>
        <v/>
      </c>
      <c r="P41" s="60" t="str">
        <f t="shared" si="8"/>
        <v/>
      </c>
    </row>
    <row r="42" spans="1:16">
      <c r="A42" s="34"/>
      <c r="B42" s="60" t="str">
        <f t="shared" si="6"/>
        <v/>
      </c>
      <c r="C42" s="34"/>
      <c r="D42" s="35"/>
      <c r="E42" s="36"/>
      <c r="F42" s="33">
        <f t="shared" si="5"/>
        <v>0</v>
      </c>
      <c r="G42" s="32"/>
      <c r="H42" s="17"/>
      <c r="I42" s="31" t="str">
        <f t="shared" si="1"/>
        <v/>
      </c>
      <c r="J42" s="31" t="str">
        <f t="shared" si="7"/>
        <v/>
      </c>
      <c r="K42" s="31" t="str">
        <f t="shared" si="7"/>
        <v/>
      </c>
      <c r="L42" s="30"/>
      <c r="M42" s="34"/>
      <c r="N42" s="60" t="str">
        <f t="shared" si="3"/>
        <v/>
      </c>
      <c r="O42" s="60" t="str">
        <f t="shared" si="8"/>
        <v/>
      </c>
      <c r="P42" s="60" t="str">
        <f t="shared" si="8"/>
        <v/>
      </c>
    </row>
    <row r="43" spans="1:16">
      <c r="A43" s="34"/>
      <c r="B43" s="60" t="str">
        <f t="shared" si="6"/>
        <v/>
      </c>
      <c r="C43" s="34"/>
      <c r="D43" s="35"/>
      <c r="E43" s="36"/>
      <c r="F43" s="33">
        <f t="shared" si="5"/>
        <v>0</v>
      </c>
      <c r="G43" s="32"/>
      <c r="H43" s="17"/>
      <c r="I43" s="31" t="str">
        <f t="shared" si="1"/>
        <v/>
      </c>
      <c r="J43" s="31" t="str">
        <f t="shared" si="7"/>
        <v/>
      </c>
      <c r="K43" s="31" t="str">
        <f t="shared" si="7"/>
        <v/>
      </c>
      <c r="L43" s="30"/>
      <c r="M43" s="34"/>
      <c r="N43" s="60" t="str">
        <f t="shared" si="3"/>
        <v/>
      </c>
      <c r="O43" s="60" t="str">
        <f t="shared" si="8"/>
        <v/>
      </c>
      <c r="P43" s="60" t="str">
        <f t="shared" si="8"/>
        <v/>
      </c>
    </row>
    <row r="44" spans="1:16">
      <c r="A44" s="34"/>
      <c r="B44" s="60" t="str">
        <f t="shared" si="6"/>
        <v/>
      </c>
      <c r="C44" s="34"/>
      <c r="D44" s="35"/>
      <c r="E44" s="36"/>
      <c r="F44" s="33">
        <f t="shared" si="5"/>
        <v>0</v>
      </c>
      <c r="G44" s="32"/>
      <c r="H44" s="17"/>
      <c r="I44" s="31" t="str">
        <f t="shared" si="1"/>
        <v/>
      </c>
      <c r="J44" s="31" t="str">
        <f t="shared" si="7"/>
        <v/>
      </c>
      <c r="K44" s="31" t="str">
        <f t="shared" si="7"/>
        <v/>
      </c>
      <c r="L44" s="30"/>
      <c r="M44" s="34"/>
      <c r="N44" s="60" t="str">
        <f t="shared" si="3"/>
        <v/>
      </c>
      <c r="O44" s="60" t="str">
        <f t="shared" si="8"/>
        <v/>
      </c>
      <c r="P44" s="60" t="str">
        <f t="shared" si="8"/>
        <v/>
      </c>
    </row>
    <row r="45" spans="1:16">
      <c r="A45" s="34"/>
      <c r="B45" s="60" t="str">
        <f t="shared" si="6"/>
        <v/>
      </c>
      <c r="C45" s="34"/>
      <c r="D45" s="35"/>
      <c r="E45" s="36"/>
      <c r="F45" s="33">
        <f t="shared" si="5"/>
        <v>0</v>
      </c>
      <c r="G45" s="32"/>
      <c r="H45" s="17"/>
      <c r="I45" s="31" t="str">
        <f t="shared" si="1"/>
        <v/>
      </c>
      <c r="J45" s="31" t="str">
        <f t="shared" si="7"/>
        <v/>
      </c>
      <c r="K45" s="31" t="str">
        <f t="shared" si="7"/>
        <v/>
      </c>
      <c r="L45" s="30"/>
      <c r="M45" s="34"/>
      <c r="N45" s="60" t="str">
        <f t="shared" si="3"/>
        <v/>
      </c>
      <c r="O45" s="60" t="str">
        <f t="shared" si="8"/>
        <v/>
      </c>
      <c r="P45" s="60" t="str">
        <f t="shared" si="8"/>
        <v/>
      </c>
    </row>
    <row r="46" spans="1:16">
      <c r="A46" s="34"/>
      <c r="B46" s="60" t="str">
        <f t="shared" si="6"/>
        <v/>
      </c>
      <c r="C46" s="34"/>
      <c r="D46" s="35"/>
      <c r="E46" s="36"/>
      <c r="F46" s="33">
        <f t="shared" si="5"/>
        <v>0</v>
      </c>
      <c r="G46" s="32"/>
      <c r="H46" s="17"/>
      <c r="I46" s="31" t="str">
        <f t="shared" si="1"/>
        <v/>
      </c>
      <c r="J46" s="31" t="str">
        <f t="shared" si="7"/>
        <v/>
      </c>
      <c r="K46" s="31" t="str">
        <f t="shared" si="7"/>
        <v/>
      </c>
      <c r="L46" s="30"/>
      <c r="M46" s="34"/>
      <c r="N46" s="60" t="str">
        <f t="shared" si="3"/>
        <v/>
      </c>
      <c r="O46" s="60" t="str">
        <f t="shared" si="8"/>
        <v/>
      </c>
      <c r="P46" s="60" t="str">
        <f t="shared" si="8"/>
        <v/>
      </c>
    </row>
    <row r="47" spans="1:16">
      <c r="A47" s="34"/>
      <c r="B47" s="60" t="str">
        <f t="shared" si="6"/>
        <v/>
      </c>
      <c r="C47" s="34"/>
      <c r="D47" s="35"/>
      <c r="E47" s="36"/>
      <c r="F47" s="33">
        <f t="shared" si="5"/>
        <v>0</v>
      </c>
      <c r="G47" s="32"/>
      <c r="H47" s="17"/>
      <c r="I47" s="31" t="str">
        <f t="shared" si="1"/>
        <v/>
      </c>
      <c r="J47" s="31" t="str">
        <f t="shared" si="7"/>
        <v/>
      </c>
      <c r="K47" s="31" t="str">
        <f t="shared" si="7"/>
        <v/>
      </c>
      <c r="L47" s="30"/>
      <c r="M47" s="34"/>
      <c r="N47" s="60" t="str">
        <f t="shared" si="3"/>
        <v/>
      </c>
      <c r="O47" s="60" t="str">
        <f t="shared" si="8"/>
        <v/>
      </c>
      <c r="P47" s="60" t="str">
        <f t="shared" si="8"/>
        <v/>
      </c>
    </row>
    <row r="48" spans="1:16">
      <c r="A48" s="34"/>
      <c r="B48" s="60" t="str">
        <f t="shared" si="6"/>
        <v/>
      </c>
      <c r="C48" s="34"/>
      <c r="D48" s="35"/>
      <c r="E48" s="36"/>
      <c r="F48" s="33">
        <f t="shared" si="5"/>
        <v>0</v>
      </c>
      <c r="G48" s="32"/>
      <c r="H48" s="17"/>
      <c r="I48" s="31" t="str">
        <f t="shared" si="1"/>
        <v/>
      </c>
      <c r="J48" s="31" t="str">
        <f t="shared" si="7"/>
        <v/>
      </c>
      <c r="K48" s="31" t="str">
        <f t="shared" si="7"/>
        <v/>
      </c>
      <c r="L48" s="30"/>
      <c r="M48" s="34"/>
      <c r="N48" s="60" t="str">
        <f t="shared" si="3"/>
        <v/>
      </c>
      <c r="O48" s="60" t="str">
        <f t="shared" si="8"/>
        <v/>
      </c>
      <c r="P48" s="60" t="str">
        <f t="shared" si="8"/>
        <v/>
      </c>
    </row>
    <row r="49" spans="1:16">
      <c r="A49" s="34"/>
      <c r="B49" s="60" t="str">
        <f t="shared" si="6"/>
        <v/>
      </c>
      <c r="C49" s="34"/>
      <c r="D49" s="35"/>
      <c r="E49" s="36"/>
      <c r="F49" s="33">
        <f t="shared" si="5"/>
        <v>0</v>
      </c>
      <c r="G49" s="32"/>
      <c r="H49" s="17"/>
      <c r="I49" s="31" t="str">
        <f t="shared" si="1"/>
        <v/>
      </c>
      <c r="J49" s="31" t="str">
        <f t="shared" si="7"/>
        <v/>
      </c>
      <c r="K49" s="31" t="str">
        <f t="shared" si="7"/>
        <v/>
      </c>
      <c r="L49" s="30"/>
      <c r="M49" s="34"/>
      <c r="N49" s="60" t="str">
        <f t="shared" si="3"/>
        <v/>
      </c>
      <c r="O49" s="60" t="str">
        <f t="shared" si="8"/>
        <v/>
      </c>
      <c r="P49" s="60" t="str">
        <f t="shared" si="8"/>
        <v/>
      </c>
    </row>
    <row r="50" spans="1:16">
      <c r="A50" s="34"/>
      <c r="B50" s="60" t="str">
        <f t="shared" si="6"/>
        <v/>
      </c>
      <c r="C50" s="34"/>
      <c r="D50" s="35"/>
      <c r="E50" s="36"/>
      <c r="F50" s="33">
        <f t="shared" si="5"/>
        <v>0</v>
      </c>
      <c r="G50" s="32"/>
      <c r="H50" s="17"/>
      <c r="I50" s="31" t="str">
        <f t="shared" si="1"/>
        <v/>
      </c>
      <c r="J50" s="31" t="str">
        <f t="shared" si="7"/>
        <v/>
      </c>
      <c r="K50" s="31" t="str">
        <f t="shared" si="7"/>
        <v/>
      </c>
      <c r="L50" s="30"/>
      <c r="M50" s="34"/>
      <c r="N50" s="60" t="str">
        <f t="shared" si="3"/>
        <v/>
      </c>
      <c r="O50" s="60" t="str">
        <f t="shared" si="8"/>
        <v/>
      </c>
      <c r="P50" s="60" t="str">
        <f t="shared" si="8"/>
        <v/>
      </c>
    </row>
    <row r="51" spans="1:16">
      <c r="A51" s="34"/>
      <c r="B51" s="60" t="str">
        <f t="shared" si="6"/>
        <v/>
      </c>
      <c r="C51" s="34"/>
      <c r="D51" s="35"/>
      <c r="E51" s="36"/>
      <c r="F51" s="33">
        <f t="shared" si="5"/>
        <v>0</v>
      </c>
      <c r="G51" s="32"/>
      <c r="H51" s="17"/>
      <c r="I51" s="31" t="str">
        <f t="shared" si="1"/>
        <v/>
      </c>
      <c r="J51" s="31" t="str">
        <f t="shared" si="7"/>
        <v/>
      </c>
      <c r="K51" s="31" t="str">
        <f t="shared" si="7"/>
        <v/>
      </c>
      <c r="L51" s="30"/>
      <c r="M51" s="34"/>
      <c r="N51" s="60" t="str">
        <f t="shared" si="3"/>
        <v/>
      </c>
      <c r="O51" s="60" t="str">
        <f t="shared" si="8"/>
        <v/>
      </c>
      <c r="P51" s="60" t="str">
        <f t="shared" si="8"/>
        <v/>
      </c>
    </row>
    <row r="52" spans="1:16">
      <c r="A52" s="34"/>
      <c r="B52" s="60" t="str">
        <f t="shared" si="6"/>
        <v/>
      </c>
      <c r="C52" s="34"/>
      <c r="D52" s="35"/>
      <c r="E52" s="36"/>
      <c r="F52" s="33">
        <f t="shared" si="5"/>
        <v>0</v>
      </c>
      <c r="G52" s="32"/>
      <c r="H52" s="17"/>
      <c r="I52" s="31" t="str">
        <f t="shared" si="1"/>
        <v/>
      </c>
      <c r="J52" s="31" t="str">
        <f t="shared" si="7"/>
        <v/>
      </c>
      <c r="K52" s="31" t="str">
        <f t="shared" si="7"/>
        <v/>
      </c>
      <c r="L52" s="30"/>
      <c r="M52" s="34"/>
      <c r="N52" s="60" t="str">
        <f t="shared" si="3"/>
        <v/>
      </c>
      <c r="O52" s="60" t="str">
        <f t="shared" si="8"/>
        <v/>
      </c>
      <c r="P52" s="60" t="str">
        <f t="shared" si="8"/>
        <v/>
      </c>
    </row>
    <row r="53" spans="1:16">
      <c r="A53" s="34"/>
      <c r="B53" s="60" t="str">
        <f t="shared" si="6"/>
        <v/>
      </c>
      <c r="C53" s="34"/>
      <c r="D53" s="35"/>
      <c r="E53" s="36"/>
      <c r="F53" s="33">
        <f t="shared" si="5"/>
        <v>0</v>
      </c>
      <c r="G53" s="32"/>
      <c r="H53" s="17"/>
      <c r="I53" s="31" t="str">
        <f t="shared" si="1"/>
        <v/>
      </c>
      <c r="J53" s="31" t="str">
        <f t="shared" si="7"/>
        <v/>
      </c>
      <c r="K53" s="31" t="str">
        <f t="shared" si="7"/>
        <v/>
      </c>
      <c r="L53" s="30"/>
      <c r="M53" s="34"/>
      <c r="N53" s="60" t="str">
        <f t="shared" si="3"/>
        <v/>
      </c>
      <c r="O53" s="60" t="str">
        <f t="shared" si="8"/>
        <v/>
      </c>
      <c r="P53" s="60" t="str">
        <f t="shared" si="8"/>
        <v/>
      </c>
    </row>
    <row r="54" spans="1:16">
      <c r="A54" s="34"/>
      <c r="B54" s="60" t="str">
        <f t="shared" si="6"/>
        <v/>
      </c>
      <c r="C54" s="34"/>
      <c r="D54" s="35"/>
      <c r="E54" s="36"/>
      <c r="F54" s="33">
        <f t="shared" si="5"/>
        <v>0</v>
      </c>
      <c r="G54" s="32"/>
      <c r="H54" s="17"/>
      <c r="I54" s="31" t="str">
        <f t="shared" si="1"/>
        <v/>
      </c>
      <c r="J54" s="31" t="str">
        <f t="shared" si="7"/>
        <v/>
      </c>
      <c r="K54" s="31" t="str">
        <f t="shared" si="7"/>
        <v/>
      </c>
      <c r="L54" s="30"/>
      <c r="M54" s="34"/>
      <c r="N54" s="60" t="str">
        <f t="shared" si="3"/>
        <v/>
      </c>
      <c r="O54" s="60" t="str">
        <f t="shared" si="8"/>
        <v/>
      </c>
      <c r="P54" s="60" t="str">
        <f t="shared" si="8"/>
        <v/>
      </c>
    </row>
    <row r="55" spans="1:16">
      <c r="A55" s="34"/>
      <c r="B55" s="60" t="str">
        <f t="shared" si="6"/>
        <v/>
      </c>
      <c r="C55" s="34"/>
      <c r="D55" s="35"/>
      <c r="E55" s="36"/>
      <c r="F55" s="33">
        <f t="shared" si="5"/>
        <v>0</v>
      </c>
      <c r="G55" s="32"/>
      <c r="H55" s="17"/>
      <c r="I55" s="31" t="str">
        <f t="shared" si="1"/>
        <v/>
      </c>
      <c r="J55" s="31" t="str">
        <f t="shared" si="7"/>
        <v/>
      </c>
      <c r="K55" s="31" t="str">
        <f t="shared" si="7"/>
        <v/>
      </c>
      <c r="L55" s="30"/>
      <c r="M55" s="34"/>
      <c r="N55" s="60" t="str">
        <f t="shared" si="3"/>
        <v/>
      </c>
      <c r="O55" s="60" t="str">
        <f t="shared" si="8"/>
        <v/>
      </c>
      <c r="P55" s="60" t="str">
        <f t="shared" si="8"/>
        <v/>
      </c>
    </row>
    <row r="56" spans="1:16">
      <c r="A56" s="34"/>
      <c r="B56" s="60" t="str">
        <f t="shared" si="6"/>
        <v/>
      </c>
      <c r="C56" s="34"/>
      <c r="D56" s="35"/>
      <c r="E56" s="36"/>
      <c r="F56" s="33">
        <f t="shared" si="5"/>
        <v>0</v>
      </c>
      <c r="G56" s="32"/>
      <c r="H56" s="17"/>
      <c r="I56" s="31" t="str">
        <f t="shared" si="1"/>
        <v/>
      </c>
      <c r="J56" s="31" t="str">
        <f t="shared" si="7"/>
        <v/>
      </c>
      <c r="K56" s="31" t="str">
        <f t="shared" si="7"/>
        <v/>
      </c>
      <c r="L56" s="30"/>
      <c r="M56" s="34"/>
      <c r="N56" s="60" t="str">
        <f t="shared" si="3"/>
        <v/>
      </c>
      <c r="O56" s="60" t="str">
        <f t="shared" si="8"/>
        <v/>
      </c>
      <c r="P56" s="60" t="str">
        <f t="shared" si="8"/>
        <v/>
      </c>
    </row>
    <row r="57" spans="1:16">
      <c r="A57" s="34"/>
      <c r="B57" s="60" t="str">
        <f t="shared" si="6"/>
        <v/>
      </c>
      <c r="C57" s="34"/>
      <c r="D57" s="35"/>
      <c r="E57" s="36"/>
      <c r="F57" s="33">
        <f t="shared" si="5"/>
        <v>0</v>
      </c>
      <c r="G57" s="32"/>
      <c r="H57" s="17"/>
      <c r="I57" s="31" t="str">
        <f t="shared" si="1"/>
        <v/>
      </c>
      <c r="J57" s="31" t="str">
        <f t="shared" si="7"/>
        <v/>
      </c>
      <c r="K57" s="31" t="str">
        <f t="shared" si="7"/>
        <v/>
      </c>
      <c r="L57" s="30"/>
      <c r="M57" s="34"/>
      <c r="N57" s="60" t="str">
        <f t="shared" si="3"/>
        <v/>
      </c>
      <c r="O57" s="60" t="str">
        <f t="shared" si="8"/>
        <v/>
      </c>
      <c r="P57" s="60" t="str">
        <f t="shared" si="8"/>
        <v/>
      </c>
    </row>
    <row r="58" spans="1:16">
      <c r="A58" s="34"/>
      <c r="B58" s="60" t="str">
        <f t="shared" si="6"/>
        <v/>
      </c>
      <c r="C58" s="34"/>
      <c r="D58" s="35"/>
      <c r="E58" s="36"/>
      <c r="F58" s="33">
        <f t="shared" si="5"/>
        <v>0</v>
      </c>
      <c r="G58" s="32"/>
      <c r="H58" s="17"/>
      <c r="I58" s="31" t="str">
        <f t="shared" si="1"/>
        <v/>
      </c>
      <c r="J58" s="31" t="str">
        <f t="shared" si="7"/>
        <v/>
      </c>
      <c r="K58" s="31" t="str">
        <f t="shared" si="7"/>
        <v/>
      </c>
      <c r="L58" s="30"/>
      <c r="M58" s="34"/>
      <c r="N58" s="60" t="str">
        <f t="shared" si="3"/>
        <v/>
      </c>
      <c r="O58" s="60" t="str">
        <f t="shared" si="8"/>
        <v/>
      </c>
      <c r="P58" s="60" t="str">
        <f t="shared" si="8"/>
        <v/>
      </c>
    </row>
    <row r="59" spans="1:16">
      <c r="A59" s="34"/>
      <c r="B59" s="60" t="str">
        <f t="shared" si="6"/>
        <v/>
      </c>
      <c r="C59" s="34"/>
      <c r="D59" s="35"/>
      <c r="E59" s="36"/>
      <c r="F59" s="33">
        <f t="shared" si="5"/>
        <v>0</v>
      </c>
      <c r="G59" s="32"/>
      <c r="H59" s="17"/>
      <c r="I59" s="31" t="str">
        <f t="shared" si="1"/>
        <v/>
      </c>
      <c r="J59" s="31" t="str">
        <f t="shared" ref="J59:K78" si="9">IF($A59&gt;0,IF((LEFT($A59,2)=LEFT($E$6,2)),($H59*($G59/2)),""),"")</f>
        <v/>
      </c>
      <c r="K59" s="31" t="str">
        <f t="shared" si="9"/>
        <v/>
      </c>
      <c r="L59" s="30"/>
      <c r="M59" s="34"/>
      <c r="N59" s="60" t="str">
        <f t="shared" si="3"/>
        <v/>
      </c>
      <c r="O59" s="60" t="str">
        <f t="shared" ref="O59:P78" si="10">IF(LEFT($A59,2)=LEFT(gstin,2),IF($M59="Yes",$H59*1%,""),"")</f>
        <v/>
      </c>
      <c r="P59" s="60" t="str">
        <f t="shared" si="10"/>
        <v/>
      </c>
    </row>
    <row r="60" spans="1:16">
      <c r="A60" s="34"/>
      <c r="B60" s="60" t="str">
        <f t="shared" si="6"/>
        <v/>
      </c>
      <c r="C60" s="34"/>
      <c r="D60" s="35"/>
      <c r="E60" s="36"/>
      <c r="F60" s="33">
        <f t="shared" si="5"/>
        <v>0</v>
      </c>
      <c r="G60" s="32"/>
      <c r="H60" s="17"/>
      <c r="I60" s="31" t="str">
        <f t="shared" si="1"/>
        <v/>
      </c>
      <c r="J60" s="31" t="str">
        <f t="shared" si="9"/>
        <v/>
      </c>
      <c r="K60" s="31" t="str">
        <f t="shared" si="9"/>
        <v/>
      </c>
      <c r="L60" s="30"/>
      <c r="M60" s="34"/>
      <c r="N60" s="60" t="str">
        <f t="shared" si="3"/>
        <v/>
      </c>
      <c r="O60" s="60" t="str">
        <f t="shared" si="10"/>
        <v/>
      </c>
      <c r="P60" s="60" t="str">
        <f t="shared" si="10"/>
        <v/>
      </c>
    </row>
    <row r="61" spans="1:16">
      <c r="A61" s="34"/>
      <c r="B61" s="60" t="str">
        <f t="shared" si="6"/>
        <v/>
      </c>
      <c r="C61" s="34"/>
      <c r="D61" s="35"/>
      <c r="E61" s="36"/>
      <c r="F61" s="33">
        <f t="shared" si="5"/>
        <v>0</v>
      </c>
      <c r="G61" s="32"/>
      <c r="H61" s="17"/>
      <c r="I61" s="31" t="str">
        <f t="shared" si="1"/>
        <v/>
      </c>
      <c r="J61" s="31" t="str">
        <f t="shared" si="9"/>
        <v/>
      </c>
      <c r="K61" s="31" t="str">
        <f t="shared" si="9"/>
        <v/>
      </c>
      <c r="L61" s="30"/>
      <c r="M61" s="34"/>
      <c r="N61" s="60" t="str">
        <f t="shared" si="3"/>
        <v/>
      </c>
      <c r="O61" s="60" t="str">
        <f t="shared" si="10"/>
        <v/>
      </c>
      <c r="P61" s="60" t="str">
        <f t="shared" si="10"/>
        <v/>
      </c>
    </row>
    <row r="62" spans="1:16">
      <c r="A62" s="34"/>
      <c r="B62" s="60" t="str">
        <f t="shared" si="6"/>
        <v/>
      </c>
      <c r="C62" s="34"/>
      <c r="D62" s="35"/>
      <c r="E62" s="36"/>
      <c r="F62" s="33">
        <f t="shared" si="5"/>
        <v>0</v>
      </c>
      <c r="G62" s="32"/>
      <c r="H62" s="17"/>
      <c r="I62" s="31" t="str">
        <f t="shared" si="1"/>
        <v/>
      </c>
      <c r="J62" s="31" t="str">
        <f t="shared" si="9"/>
        <v/>
      </c>
      <c r="K62" s="31" t="str">
        <f t="shared" si="9"/>
        <v/>
      </c>
      <c r="L62" s="30"/>
      <c r="M62" s="34"/>
      <c r="N62" s="60" t="str">
        <f t="shared" si="3"/>
        <v/>
      </c>
      <c r="O62" s="60" t="str">
        <f t="shared" si="10"/>
        <v/>
      </c>
      <c r="P62" s="60" t="str">
        <f t="shared" si="10"/>
        <v/>
      </c>
    </row>
    <row r="63" spans="1:16">
      <c r="A63" s="34"/>
      <c r="B63" s="60" t="str">
        <f t="shared" si="6"/>
        <v/>
      </c>
      <c r="C63" s="34"/>
      <c r="D63" s="35"/>
      <c r="E63" s="36"/>
      <c r="F63" s="33">
        <f t="shared" si="5"/>
        <v>0</v>
      </c>
      <c r="G63" s="32"/>
      <c r="H63" s="17"/>
      <c r="I63" s="31" t="str">
        <f t="shared" si="1"/>
        <v/>
      </c>
      <c r="J63" s="31" t="str">
        <f t="shared" si="9"/>
        <v/>
      </c>
      <c r="K63" s="31" t="str">
        <f t="shared" si="9"/>
        <v/>
      </c>
      <c r="L63" s="30"/>
      <c r="M63" s="34"/>
      <c r="N63" s="60" t="str">
        <f t="shared" si="3"/>
        <v/>
      </c>
      <c r="O63" s="60" t="str">
        <f t="shared" si="10"/>
        <v/>
      </c>
      <c r="P63" s="60" t="str">
        <f t="shared" si="10"/>
        <v/>
      </c>
    </row>
    <row r="64" spans="1:16">
      <c r="A64" s="34"/>
      <c r="B64" s="60" t="str">
        <f t="shared" si="6"/>
        <v/>
      </c>
      <c r="C64" s="34"/>
      <c r="D64" s="35"/>
      <c r="E64" s="36"/>
      <c r="F64" s="33">
        <f t="shared" si="5"/>
        <v>0</v>
      </c>
      <c r="G64" s="32"/>
      <c r="H64" s="17"/>
      <c r="I64" s="31" t="str">
        <f t="shared" si="1"/>
        <v/>
      </c>
      <c r="J64" s="31" t="str">
        <f t="shared" si="9"/>
        <v/>
      </c>
      <c r="K64" s="31" t="str">
        <f t="shared" si="9"/>
        <v/>
      </c>
      <c r="L64" s="30"/>
      <c r="M64" s="34"/>
      <c r="N64" s="60" t="str">
        <f t="shared" si="3"/>
        <v/>
      </c>
      <c r="O64" s="60" t="str">
        <f t="shared" si="10"/>
        <v/>
      </c>
      <c r="P64" s="60" t="str">
        <f t="shared" si="10"/>
        <v/>
      </c>
    </row>
    <row r="65" spans="1:16">
      <c r="A65" s="34"/>
      <c r="B65" s="60" t="str">
        <f t="shared" si="6"/>
        <v/>
      </c>
      <c r="C65" s="34"/>
      <c r="D65" s="35"/>
      <c r="E65" s="36"/>
      <c r="F65" s="33">
        <f t="shared" si="5"/>
        <v>0</v>
      </c>
      <c r="G65" s="32"/>
      <c r="H65" s="17"/>
      <c r="I65" s="31" t="str">
        <f t="shared" si="1"/>
        <v/>
      </c>
      <c r="J65" s="31" t="str">
        <f t="shared" si="9"/>
        <v/>
      </c>
      <c r="K65" s="31" t="str">
        <f t="shared" si="9"/>
        <v/>
      </c>
      <c r="L65" s="30"/>
      <c r="M65" s="34"/>
      <c r="N65" s="60" t="str">
        <f t="shared" si="3"/>
        <v/>
      </c>
      <c r="O65" s="60" t="str">
        <f t="shared" si="10"/>
        <v/>
      </c>
      <c r="P65" s="60" t="str">
        <f t="shared" si="10"/>
        <v/>
      </c>
    </row>
    <row r="66" spans="1:16">
      <c r="A66" s="34"/>
      <c r="B66" s="60" t="str">
        <f t="shared" si="6"/>
        <v/>
      </c>
      <c r="C66" s="34"/>
      <c r="D66" s="35"/>
      <c r="E66" s="36"/>
      <c r="F66" s="33">
        <f t="shared" si="5"/>
        <v>0</v>
      </c>
      <c r="G66" s="32"/>
      <c r="H66" s="17"/>
      <c r="I66" s="31" t="str">
        <f t="shared" si="1"/>
        <v/>
      </c>
      <c r="J66" s="31" t="str">
        <f t="shared" si="9"/>
        <v/>
      </c>
      <c r="K66" s="31" t="str">
        <f t="shared" si="9"/>
        <v/>
      </c>
      <c r="L66" s="30"/>
      <c r="M66" s="34"/>
      <c r="N66" s="60" t="str">
        <f t="shared" si="3"/>
        <v/>
      </c>
      <c r="O66" s="60" t="str">
        <f t="shared" si="10"/>
        <v/>
      </c>
      <c r="P66" s="60" t="str">
        <f t="shared" si="10"/>
        <v/>
      </c>
    </row>
    <row r="67" spans="1:16">
      <c r="A67" s="34"/>
      <c r="B67" s="60" t="str">
        <f t="shared" si="6"/>
        <v/>
      </c>
      <c r="C67" s="34"/>
      <c r="D67" s="35"/>
      <c r="E67" s="36"/>
      <c r="F67" s="33">
        <f t="shared" si="5"/>
        <v>0</v>
      </c>
      <c r="G67" s="32"/>
      <c r="H67" s="17"/>
      <c r="I67" s="31" t="str">
        <f t="shared" si="1"/>
        <v/>
      </c>
      <c r="J67" s="31" t="str">
        <f t="shared" si="9"/>
        <v/>
      </c>
      <c r="K67" s="31" t="str">
        <f t="shared" si="9"/>
        <v/>
      </c>
      <c r="L67" s="30"/>
      <c r="M67" s="34"/>
      <c r="N67" s="60" t="str">
        <f t="shared" si="3"/>
        <v/>
      </c>
      <c r="O67" s="60" t="str">
        <f t="shared" si="10"/>
        <v/>
      </c>
      <c r="P67" s="60" t="str">
        <f t="shared" si="10"/>
        <v/>
      </c>
    </row>
    <row r="68" spans="1:16">
      <c r="A68" s="34"/>
      <c r="B68" s="60" t="str">
        <f t="shared" si="6"/>
        <v/>
      </c>
      <c r="C68" s="34"/>
      <c r="D68" s="35"/>
      <c r="E68" s="36"/>
      <c r="F68" s="33">
        <f t="shared" si="5"/>
        <v>0</v>
      </c>
      <c r="G68" s="32"/>
      <c r="H68" s="17"/>
      <c r="I68" s="31" t="str">
        <f t="shared" si="1"/>
        <v/>
      </c>
      <c r="J68" s="31" t="str">
        <f t="shared" si="9"/>
        <v/>
      </c>
      <c r="K68" s="31" t="str">
        <f t="shared" si="9"/>
        <v/>
      </c>
      <c r="L68" s="30"/>
      <c r="M68" s="34"/>
      <c r="N68" s="60" t="str">
        <f t="shared" si="3"/>
        <v/>
      </c>
      <c r="O68" s="60" t="str">
        <f t="shared" si="10"/>
        <v/>
      </c>
      <c r="P68" s="60" t="str">
        <f t="shared" si="10"/>
        <v/>
      </c>
    </row>
    <row r="69" spans="1:16">
      <c r="A69" s="34"/>
      <c r="B69" s="60" t="str">
        <f t="shared" si="6"/>
        <v/>
      </c>
      <c r="C69" s="34"/>
      <c r="D69" s="35"/>
      <c r="E69" s="36"/>
      <c r="F69" s="33">
        <f t="shared" si="5"/>
        <v>0</v>
      </c>
      <c r="G69" s="32"/>
      <c r="H69" s="17"/>
      <c r="I69" s="31" t="str">
        <f t="shared" si="1"/>
        <v/>
      </c>
      <c r="J69" s="31" t="str">
        <f t="shared" si="9"/>
        <v/>
      </c>
      <c r="K69" s="31" t="str">
        <f t="shared" si="9"/>
        <v/>
      </c>
      <c r="L69" s="30"/>
      <c r="M69" s="34"/>
      <c r="N69" s="60" t="str">
        <f t="shared" si="3"/>
        <v/>
      </c>
      <c r="O69" s="60" t="str">
        <f t="shared" si="10"/>
        <v/>
      </c>
      <c r="P69" s="60" t="str">
        <f t="shared" si="10"/>
        <v/>
      </c>
    </row>
    <row r="70" spans="1:16">
      <c r="A70" s="34"/>
      <c r="B70" s="60" t="str">
        <f t="shared" si="6"/>
        <v/>
      </c>
      <c r="C70" s="34"/>
      <c r="D70" s="35"/>
      <c r="E70" s="36"/>
      <c r="F70" s="33">
        <f t="shared" si="5"/>
        <v>0</v>
      </c>
      <c r="G70" s="32"/>
      <c r="H70" s="17"/>
      <c r="I70" s="31" t="str">
        <f t="shared" si="1"/>
        <v/>
      </c>
      <c r="J70" s="31" t="str">
        <f t="shared" si="9"/>
        <v/>
      </c>
      <c r="K70" s="31" t="str">
        <f t="shared" si="9"/>
        <v/>
      </c>
      <c r="L70" s="30"/>
      <c r="M70" s="34"/>
      <c r="N70" s="60" t="str">
        <f t="shared" si="3"/>
        <v/>
      </c>
      <c r="O70" s="60" t="str">
        <f t="shared" si="10"/>
        <v/>
      </c>
      <c r="P70" s="60" t="str">
        <f t="shared" si="10"/>
        <v/>
      </c>
    </row>
    <row r="71" spans="1:16">
      <c r="A71" s="34"/>
      <c r="B71" s="60" t="str">
        <f t="shared" si="6"/>
        <v/>
      </c>
      <c r="C71" s="34"/>
      <c r="D71" s="35"/>
      <c r="E71" s="36"/>
      <c r="F71" s="33">
        <f t="shared" si="5"/>
        <v>0</v>
      </c>
      <c r="G71" s="32"/>
      <c r="H71" s="17"/>
      <c r="I71" s="31" t="str">
        <f t="shared" si="1"/>
        <v/>
      </c>
      <c r="J71" s="31" t="str">
        <f t="shared" si="9"/>
        <v/>
      </c>
      <c r="K71" s="31" t="str">
        <f t="shared" si="9"/>
        <v/>
      </c>
      <c r="L71" s="30"/>
      <c r="M71" s="34"/>
      <c r="N71" s="60" t="str">
        <f t="shared" si="3"/>
        <v/>
      </c>
      <c r="O71" s="60" t="str">
        <f t="shared" si="10"/>
        <v/>
      </c>
      <c r="P71" s="60" t="str">
        <f t="shared" si="10"/>
        <v/>
      </c>
    </row>
    <row r="72" spans="1:16">
      <c r="A72" s="34"/>
      <c r="B72" s="60" t="str">
        <f t="shared" si="6"/>
        <v/>
      </c>
      <c r="C72" s="34"/>
      <c r="D72" s="35"/>
      <c r="E72" s="36"/>
      <c r="F72" s="33">
        <f t="shared" si="5"/>
        <v>0</v>
      </c>
      <c r="G72" s="32"/>
      <c r="H72" s="17"/>
      <c r="I72" s="31" t="str">
        <f t="shared" si="1"/>
        <v/>
      </c>
      <c r="J72" s="31" t="str">
        <f t="shared" si="9"/>
        <v/>
      </c>
      <c r="K72" s="31" t="str">
        <f t="shared" si="9"/>
        <v/>
      </c>
      <c r="L72" s="30"/>
      <c r="M72" s="34"/>
      <c r="N72" s="60" t="str">
        <f t="shared" si="3"/>
        <v/>
      </c>
      <c r="O72" s="60" t="str">
        <f t="shared" si="10"/>
        <v/>
      </c>
      <c r="P72" s="60" t="str">
        <f t="shared" si="10"/>
        <v/>
      </c>
    </row>
    <row r="73" spans="1:16">
      <c r="A73" s="34"/>
      <c r="B73" s="60" t="str">
        <f t="shared" si="6"/>
        <v/>
      </c>
      <c r="C73" s="34"/>
      <c r="D73" s="35"/>
      <c r="E73" s="36"/>
      <c r="F73" s="33">
        <f t="shared" si="5"/>
        <v>0</v>
      </c>
      <c r="G73" s="32"/>
      <c r="H73" s="17"/>
      <c r="I73" s="31" t="str">
        <f t="shared" si="1"/>
        <v/>
      </c>
      <c r="J73" s="31" t="str">
        <f t="shared" si="9"/>
        <v/>
      </c>
      <c r="K73" s="31" t="str">
        <f t="shared" si="9"/>
        <v/>
      </c>
      <c r="L73" s="30"/>
      <c r="M73" s="34"/>
      <c r="N73" s="60" t="str">
        <f t="shared" si="3"/>
        <v/>
      </c>
      <c r="O73" s="60" t="str">
        <f t="shared" si="10"/>
        <v/>
      </c>
      <c r="P73" s="60" t="str">
        <f t="shared" si="10"/>
        <v/>
      </c>
    </row>
    <row r="74" spans="1:16">
      <c r="A74" s="34"/>
      <c r="B74" s="60" t="str">
        <f t="shared" si="6"/>
        <v/>
      </c>
      <c r="C74" s="34"/>
      <c r="D74" s="35"/>
      <c r="E74" s="36"/>
      <c r="F74" s="33">
        <f t="shared" si="5"/>
        <v>0</v>
      </c>
      <c r="G74" s="32"/>
      <c r="H74" s="17"/>
      <c r="I74" s="31" t="str">
        <f t="shared" si="1"/>
        <v/>
      </c>
      <c r="J74" s="31" t="str">
        <f t="shared" si="9"/>
        <v/>
      </c>
      <c r="K74" s="31" t="str">
        <f t="shared" si="9"/>
        <v/>
      </c>
      <c r="L74" s="30"/>
      <c r="M74" s="34"/>
      <c r="N74" s="60" t="str">
        <f t="shared" si="3"/>
        <v/>
      </c>
      <c r="O74" s="60" t="str">
        <f t="shared" si="10"/>
        <v/>
      </c>
      <c r="P74" s="60" t="str">
        <f t="shared" si="10"/>
        <v/>
      </c>
    </row>
    <row r="75" spans="1:16">
      <c r="A75" s="34"/>
      <c r="B75" s="60" t="str">
        <f t="shared" si="6"/>
        <v/>
      </c>
      <c r="C75" s="34"/>
      <c r="D75" s="35"/>
      <c r="E75" s="36"/>
      <c r="F75" s="33">
        <f t="shared" si="5"/>
        <v>0</v>
      </c>
      <c r="G75" s="32"/>
      <c r="H75" s="17"/>
      <c r="I75" s="31" t="str">
        <f t="shared" si="1"/>
        <v/>
      </c>
      <c r="J75" s="31" t="str">
        <f t="shared" si="9"/>
        <v/>
      </c>
      <c r="K75" s="31" t="str">
        <f t="shared" si="9"/>
        <v/>
      </c>
      <c r="L75" s="30"/>
      <c r="M75" s="34"/>
      <c r="N75" s="60" t="str">
        <f t="shared" si="3"/>
        <v/>
      </c>
      <c r="O75" s="60" t="str">
        <f t="shared" si="10"/>
        <v/>
      </c>
      <c r="P75" s="60" t="str">
        <f t="shared" si="10"/>
        <v/>
      </c>
    </row>
    <row r="76" spans="1:16">
      <c r="A76" s="34"/>
      <c r="B76" s="60" t="str">
        <f t="shared" si="6"/>
        <v/>
      </c>
      <c r="C76" s="34"/>
      <c r="D76" s="35"/>
      <c r="E76" s="36"/>
      <c r="F76" s="33">
        <f t="shared" si="5"/>
        <v>0</v>
      </c>
      <c r="G76" s="32"/>
      <c r="H76" s="17"/>
      <c r="I76" s="31" t="str">
        <f t="shared" si="1"/>
        <v/>
      </c>
      <c r="J76" s="31" t="str">
        <f t="shared" si="9"/>
        <v/>
      </c>
      <c r="K76" s="31" t="str">
        <f t="shared" si="9"/>
        <v/>
      </c>
      <c r="L76" s="30"/>
      <c r="M76" s="34"/>
      <c r="N76" s="60" t="str">
        <f t="shared" si="3"/>
        <v/>
      </c>
      <c r="O76" s="60" t="str">
        <f t="shared" si="10"/>
        <v/>
      </c>
      <c r="P76" s="60" t="str">
        <f t="shared" si="10"/>
        <v/>
      </c>
    </row>
    <row r="77" spans="1:16">
      <c r="A77" s="34"/>
      <c r="B77" s="60" t="str">
        <f t="shared" si="6"/>
        <v/>
      </c>
      <c r="C77" s="34"/>
      <c r="D77" s="35"/>
      <c r="E77" s="36"/>
      <c r="F77" s="33">
        <f t="shared" si="5"/>
        <v>0</v>
      </c>
      <c r="G77" s="32"/>
      <c r="H77" s="17"/>
      <c r="I77" s="31" t="str">
        <f t="shared" si="1"/>
        <v/>
      </c>
      <c r="J77" s="31" t="str">
        <f t="shared" si="9"/>
        <v/>
      </c>
      <c r="K77" s="31" t="str">
        <f t="shared" si="9"/>
        <v/>
      </c>
      <c r="L77" s="30"/>
      <c r="M77" s="34"/>
      <c r="N77" s="60" t="str">
        <f t="shared" si="3"/>
        <v/>
      </c>
      <c r="O77" s="60" t="str">
        <f t="shared" si="10"/>
        <v/>
      </c>
      <c r="P77" s="60" t="str">
        <f t="shared" si="10"/>
        <v/>
      </c>
    </row>
    <row r="78" spans="1:16">
      <c r="A78" s="34"/>
      <c r="B78" s="60" t="str">
        <f t="shared" si="6"/>
        <v/>
      </c>
      <c r="C78" s="34"/>
      <c r="D78" s="35"/>
      <c r="E78" s="36"/>
      <c r="F78" s="33">
        <f t="shared" si="5"/>
        <v>0</v>
      </c>
      <c r="G78" s="32"/>
      <c r="H78" s="17"/>
      <c r="I78" s="31" t="str">
        <f t="shared" si="1"/>
        <v/>
      </c>
      <c r="J78" s="31" t="str">
        <f t="shared" si="9"/>
        <v/>
      </c>
      <c r="K78" s="31" t="str">
        <f t="shared" si="9"/>
        <v/>
      </c>
      <c r="L78" s="30"/>
      <c r="M78" s="34"/>
      <c r="N78" s="60" t="str">
        <f t="shared" si="3"/>
        <v/>
      </c>
      <c r="O78" s="60" t="str">
        <f t="shared" si="10"/>
        <v/>
      </c>
      <c r="P78" s="60" t="str">
        <f t="shared" si="10"/>
        <v/>
      </c>
    </row>
    <row r="79" spans="1:16">
      <c r="A79" s="34"/>
      <c r="B79" s="60" t="str">
        <f t="shared" si="6"/>
        <v/>
      </c>
      <c r="C79" s="34"/>
      <c r="D79" s="35"/>
      <c r="E79" s="36"/>
      <c r="F79" s="33">
        <f t="shared" si="5"/>
        <v>0</v>
      </c>
      <c r="G79" s="32"/>
      <c r="H79" s="17"/>
      <c r="I79" s="31" t="str">
        <f t="shared" si="1"/>
        <v/>
      </c>
      <c r="J79" s="31" t="str">
        <f t="shared" ref="J79:K98" si="11">IF($A79&gt;0,IF((LEFT($A79,2)=LEFT($E$6,2)),($H79*($G79/2)),""),"")</f>
        <v/>
      </c>
      <c r="K79" s="31" t="str">
        <f t="shared" si="11"/>
        <v/>
      </c>
      <c r="L79" s="30"/>
      <c r="M79" s="34"/>
      <c r="N79" s="60" t="str">
        <f t="shared" si="3"/>
        <v/>
      </c>
      <c r="O79" s="60" t="str">
        <f t="shared" ref="O79:P98" si="12">IF(LEFT($A79,2)=LEFT(gstin,2),IF($M79="Yes",$H79*1%,""),"")</f>
        <v/>
      </c>
      <c r="P79" s="60" t="str">
        <f t="shared" si="12"/>
        <v/>
      </c>
    </row>
    <row r="80" spans="1:16">
      <c r="A80" s="34"/>
      <c r="B80" s="60" t="str">
        <f t="shared" si="6"/>
        <v/>
      </c>
      <c r="C80" s="34"/>
      <c r="D80" s="35"/>
      <c r="E80" s="36"/>
      <c r="F80" s="33">
        <f t="shared" si="5"/>
        <v>0</v>
      </c>
      <c r="G80" s="32"/>
      <c r="H80" s="17"/>
      <c r="I80" s="31" t="str">
        <f t="shared" si="1"/>
        <v/>
      </c>
      <c r="J80" s="31" t="str">
        <f t="shared" si="11"/>
        <v/>
      </c>
      <c r="K80" s="31" t="str">
        <f t="shared" si="11"/>
        <v/>
      </c>
      <c r="L80" s="30"/>
      <c r="M80" s="34"/>
      <c r="N80" s="60" t="str">
        <f t="shared" si="3"/>
        <v/>
      </c>
      <c r="O80" s="60" t="str">
        <f t="shared" si="12"/>
        <v/>
      </c>
      <c r="P80" s="60" t="str">
        <f t="shared" si="12"/>
        <v/>
      </c>
    </row>
    <row r="81" spans="1:16">
      <c r="A81" s="34"/>
      <c r="B81" s="60" t="str">
        <f t="shared" si="6"/>
        <v/>
      </c>
      <c r="C81" s="34"/>
      <c r="D81" s="35"/>
      <c r="E81" s="36"/>
      <c r="F81" s="33">
        <f t="shared" si="5"/>
        <v>0</v>
      </c>
      <c r="G81" s="32"/>
      <c r="H81" s="17"/>
      <c r="I81" s="31" t="str">
        <f t="shared" si="1"/>
        <v/>
      </c>
      <c r="J81" s="31" t="str">
        <f t="shared" si="11"/>
        <v/>
      </c>
      <c r="K81" s="31" t="str">
        <f t="shared" si="11"/>
        <v/>
      </c>
      <c r="L81" s="30"/>
      <c r="M81" s="34"/>
      <c r="N81" s="60" t="str">
        <f t="shared" si="3"/>
        <v/>
      </c>
      <c r="O81" s="60" t="str">
        <f t="shared" si="12"/>
        <v/>
      </c>
      <c r="P81" s="60" t="str">
        <f t="shared" si="12"/>
        <v/>
      </c>
    </row>
    <row r="82" spans="1:16">
      <c r="A82" s="34"/>
      <c r="B82" s="60" t="str">
        <f t="shared" si="6"/>
        <v/>
      </c>
      <c r="C82" s="34"/>
      <c r="D82" s="35"/>
      <c r="E82" s="36"/>
      <c r="F82" s="33">
        <f t="shared" si="5"/>
        <v>0</v>
      </c>
      <c r="G82" s="32"/>
      <c r="H82" s="17"/>
      <c r="I82" s="31" t="str">
        <f t="shared" si="1"/>
        <v/>
      </c>
      <c r="J82" s="31" t="str">
        <f t="shared" si="11"/>
        <v/>
      </c>
      <c r="K82" s="31" t="str">
        <f t="shared" si="11"/>
        <v/>
      </c>
      <c r="L82" s="30"/>
      <c r="M82" s="34"/>
      <c r="N82" s="60" t="str">
        <f t="shared" si="3"/>
        <v/>
      </c>
      <c r="O82" s="60" t="str">
        <f t="shared" si="12"/>
        <v/>
      </c>
      <c r="P82" s="60" t="str">
        <f t="shared" si="12"/>
        <v/>
      </c>
    </row>
    <row r="83" spans="1:16">
      <c r="A83" s="34"/>
      <c r="B83" s="60" t="str">
        <f t="shared" si="6"/>
        <v/>
      </c>
      <c r="C83" s="34"/>
      <c r="D83" s="35"/>
      <c r="E83" s="36"/>
      <c r="F83" s="33">
        <f t="shared" si="5"/>
        <v>0</v>
      </c>
      <c r="G83" s="32"/>
      <c r="H83" s="17"/>
      <c r="I83" s="31" t="str">
        <f t="shared" ref="I83:I146" si="13">IF($A83&gt;0,IF((LEFT($A83,2)&lt;&gt;LEFT($E$6,2)),($H83*$G83),""),"")</f>
        <v/>
      </c>
      <c r="J83" s="31" t="str">
        <f t="shared" si="11"/>
        <v/>
      </c>
      <c r="K83" s="31" t="str">
        <f t="shared" si="11"/>
        <v/>
      </c>
      <c r="L83" s="30"/>
      <c r="M83" s="34"/>
      <c r="N83" s="60" t="str">
        <f t="shared" ref="N83:N146" si="14">IF(LEFT($A83,2)&lt;&gt;LEFT(gstin,2),IF($M83="Yes",$H83*2%,""),"")</f>
        <v/>
      </c>
      <c r="O83" s="60" t="str">
        <f t="shared" si="12"/>
        <v/>
      </c>
      <c r="P83" s="60" t="str">
        <f t="shared" si="12"/>
        <v/>
      </c>
    </row>
    <row r="84" spans="1:16">
      <c r="A84" s="34"/>
      <c r="B84" s="60" t="str">
        <f t="shared" si="6"/>
        <v/>
      </c>
      <c r="C84" s="34"/>
      <c r="D84" s="35"/>
      <c r="E84" s="36"/>
      <c r="F84" s="33">
        <f t="shared" ref="F84:F147" si="15">ROUND(SUM(H84:L84),0)</f>
        <v>0</v>
      </c>
      <c r="G84" s="32"/>
      <c r="H84" s="17"/>
      <c r="I84" s="31" t="str">
        <f t="shared" si="13"/>
        <v/>
      </c>
      <c r="J84" s="31" t="str">
        <f t="shared" si="11"/>
        <v/>
      </c>
      <c r="K84" s="31" t="str">
        <f t="shared" si="11"/>
        <v/>
      </c>
      <c r="L84" s="30"/>
      <c r="M84" s="34"/>
      <c r="N84" s="60" t="str">
        <f t="shared" si="14"/>
        <v/>
      </c>
      <c r="O84" s="60" t="str">
        <f t="shared" si="12"/>
        <v/>
      </c>
      <c r="P84" s="60" t="str">
        <f t="shared" si="12"/>
        <v/>
      </c>
    </row>
    <row r="85" spans="1:16">
      <c r="A85" s="34"/>
      <c r="B85" s="60" t="str">
        <f t="shared" ref="B85:B148" si="16">IF(A85&lt;&gt;"",(VLOOKUP(LEFT($A85,2),$A$5000:$B$5037,2,TRUE)),(""))</f>
        <v/>
      </c>
      <c r="C85" s="34"/>
      <c r="D85" s="35"/>
      <c r="E85" s="36"/>
      <c r="F85" s="33">
        <f t="shared" si="15"/>
        <v>0</v>
      </c>
      <c r="G85" s="32"/>
      <c r="H85" s="17"/>
      <c r="I85" s="31" t="str">
        <f t="shared" si="13"/>
        <v/>
      </c>
      <c r="J85" s="31" t="str">
        <f t="shared" si="11"/>
        <v/>
      </c>
      <c r="K85" s="31" t="str">
        <f t="shared" si="11"/>
        <v/>
      </c>
      <c r="L85" s="30"/>
      <c r="M85" s="34"/>
      <c r="N85" s="60" t="str">
        <f t="shared" si="14"/>
        <v/>
      </c>
      <c r="O85" s="60" t="str">
        <f t="shared" si="12"/>
        <v/>
      </c>
      <c r="P85" s="60" t="str">
        <f t="shared" si="12"/>
        <v/>
      </c>
    </row>
    <row r="86" spans="1:16">
      <c r="A86" s="34"/>
      <c r="B86" s="60" t="str">
        <f t="shared" si="16"/>
        <v/>
      </c>
      <c r="C86" s="34"/>
      <c r="D86" s="35"/>
      <c r="E86" s="36"/>
      <c r="F86" s="33">
        <f t="shared" si="15"/>
        <v>0</v>
      </c>
      <c r="G86" s="32"/>
      <c r="H86" s="17"/>
      <c r="I86" s="31" t="str">
        <f t="shared" si="13"/>
        <v/>
      </c>
      <c r="J86" s="31" t="str">
        <f t="shared" si="11"/>
        <v/>
      </c>
      <c r="K86" s="31" t="str">
        <f t="shared" si="11"/>
        <v/>
      </c>
      <c r="L86" s="30"/>
      <c r="M86" s="34"/>
      <c r="N86" s="60" t="str">
        <f t="shared" si="14"/>
        <v/>
      </c>
      <c r="O86" s="60" t="str">
        <f t="shared" si="12"/>
        <v/>
      </c>
      <c r="P86" s="60" t="str">
        <f t="shared" si="12"/>
        <v/>
      </c>
    </row>
    <row r="87" spans="1:16">
      <c r="A87" s="34"/>
      <c r="B87" s="60" t="str">
        <f t="shared" si="16"/>
        <v/>
      </c>
      <c r="C87" s="34"/>
      <c r="D87" s="35"/>
      <c r="E87" s="36"/>
      <c r="F87" s="33">
        <f t="shared" si="15"/>
        <v>0</v>
      </c>
      <c r="G87" s="32"/>
      <c r="H87" s="17"/>
      <c r="I87" s="31" t="str">
        <f t="shared" si="13"/>
        <v/>
      </c>
      <c r="J87" s="31" t="str">
        <f t="shared" si="11"/>
        <v/>
      </c>
      <c r="K87" s="31" t="str">
        <f t="shared" si="11"/>
        <v/>
      </c>
      <c r="L87" s="30"/>
      <c r="M87" s="34"/>
      <c r="N87" s="60" t="str">
        <f t="shared" si="14"/>
        <v/>
      </c>
      <c r="O87" s="60" t="str">
        <f t="shared" si="12"/>
        <v/>
      </c>
      <c r="P87" s="60" t="str">
        <f t="shared" si="12"/>
        <v/>
      </c>
    </row>
    <row r="88" spans="1:16">
      <c r="A88" s="34"/>
      <c r="B88" s="60" t="str">
        <f t="shared" si="16"/>
        <v/>
      </c>
      <c r="C88" s="34"/>
      <c r="D88" s="35"/>
      <c r="E88" s="36"/>
      <c r="F88" s="33">
        <f t="shared" si="15"/>
        <v>0</v>
      </c>
      <c r="G88" s="32"/>
      <c r="H88" s="17"/>
      <c r="I88" s="31" t="str">
        <f t="shared" si="13"/>
        <v/>
      </c>
      <c r="J88" s="31" t="str">
        <f t="shared" si="11"/>
        <v/>
      </c>
      <c r="K88" s="31" t="str">
        <f t="shared" si="11"/>
        <v/>
      </c>
      <c r="L88" s="30"/>
      <c r="M88" s="34"/>
      <c r="N88" s="60" t="str">
        <f t="shared" si="14"/>
        <v/>
      </c>
      <c r="O88" s="60" t="str">
        <f t="shared" si="12"/>
        <v/>
      </c>
      <c r="P88" s="60" t="str">
        <f t="shared" si="12"/>
        <v/>
      </c>
    </row>
    <row r="89" spans="1:16">
      <c r="A89" s="34"/>
      <c r="B89" s="60" t="str">
        <f t="shared" si="16"/>
        <v/>
      </c>
      <c r="C89" s="34"/>
      <c r="D89" s="35"/>
      <c r="E89" s="36"/>
      <c r="F89" s="33">
        <f t="shared" si="15"/>
        <v>0</v>
      </c>
      <c r="G89" s="32"/>
      <c r="H89" s="17"/>
      <c r="I89" s="31" t="str">
        <f t="shared" si="13"/>
        <v/>
      </c>
      <c r="J89" s="31" t="str">
        <f t="shared" si="11"/>
        <v/>
      </c>
      <c r="K89" s="31" t="str">
        <f t="shared" si="11"/>
        <v/>
      </c>
      <c r="L89" s="30"/>
      <c r="M89" s="34"/>
      <c r="N89" s="60" t="str">
        <f t="shared" si="14"/>
        <v/>
      </c>
      <c r="O89" s="60" t="str">
        <f t="shared" si="12"/>
        <v/>
      </c>
      <c r="P89" s="60" t="str">
        <f t="shared" si="12"/>
        <v/>
      </c>
    </row>
    <row r="90" spans="1:16">
      <c r="A90" s="34"/>
      <c r="B90" s="60" t="str">
        <f t="shared" si="16"/>
        <v/>
      </c>
      <c r="C90" s="34"/>
      <c r="D90" s="35"/>
      <c r="E90" s="36"/>
      <c r="F90" s="33">
        <f t="shared" si="15"/>
        <v>0</v>
      </c>
      <c r="G90" s="32"/>
      <c r="H90" s="17"/>
      <c r="I90" s="31" t="str">
        <f t="shared" si="13"/>
        <v/>
      </c>
      <c r="J90" s="31" t="str">
        <f t="shared" si="11"/>
        <v/>
      </c>
      <c r="K90" s="31" t="str">
        <f t="shared" si="11"/>
        <v/>
      </c>
      <c r="L90" s="30"/>
      <c r="M90" s="34"/>
      <c r="N90" s="60" t="str">
        <f t="shared" si="14"/>
        <v/>
      </c>
      <c r="O90" s="60" t="str">
        <f t="shared" si="12"/>
        <v/>
      </c>
      <c r="P90" s="60" t="str">
        <f t="shared" si="12"/>
        <v/>
      </c>
    </row>
    <row r="91" spans="1:16">
      <c r="A91" s="34"/>
      <c r="B91" s="60" t="str">
        <f t="shared" si="16"/>
        <v/>
      </c>
      <c r="C91" s="34"/>
      <c r="D91" s="35"/>
      <c r="E91" s="36"/>
      <c r="F91" s="33">
        <f t="shared" si="15"/>
        <v>0</v>
      </c>
      <c r="G91" s="32"/>
      <c r="H91" s="17"/>
      <c r="I91" s="31" t="str">
        <f t="shared" si="13"/>
        <v/>
      </c>
      <c r="J91" s="31" t="str">
        <f t="shared" si="11"/>
        <v/>
      </c>
      <c r="K91" s="31" t="str">
        <f t="shared" si="11"/>
        <v/>
      </c>
      <c r="L91" s="30"/>
      <c r="M91" s="34"/>
      <c r="N91" s="60" t="str">
        <f t="shared" si="14"/>
        <v/>
      </c>
      <c r="O91" s="60" t="str">
        <f t="shared" si="12"/>
        <v/>
      </c>
      <c r="P91" s="60" t="str">
        <f t="shared" si="12"/>
        <v/>
      </c>
    </row>
    <row r="92" spans="1:16">
      <c r="A92" s="34"/>
      <c r="B92" s="60" t="str">
        <f t="shared" si="16"/>
        <v/>
      </c>
      <c r="C92" s="34"/>
      <c r="D92" s="35"/>
      <c r="E92" s="36"/>
      <c r="F92" s="33">
        <f t="shared" si="15"/>
        <v>0</v>
      </c>
      <c r="G92" s="32"/>
      <c r="H92" s="17"/>
      <c r="I92" s="31" t="str">
        <f t="shared" si="13"/>
        <v/>
      </c>
      <c r="J92" s="31" t="str">
        <f t="shared" si="11"/>
        <v/>
      </c>
      <c r="K92" s="31" t="str">
        <f t="shared" si="11"/>
        <v/>
      </c>
      <c r="L92" s="30"/>
      <c r="M92" s="34"/>
      <c r="N92" s="60" t="str">
        <f t="shared" si="14"/>
        <v/>
      </c>
      <c r="O92" s="60" t="str">
        <f t="shared" si="12"/>
        <v/>
      </c>
      <c r="P92" s="60" t="str">
        <f t="shared" si="12"/>
        <v/>
      </c>
    </row>
    <row r="93" spans="1:16">
      <c r="A93" s="34"/>
      <c r="B93" s="60" t="str">
        <f t="shared" si="16"/>
        <v/>
      </c>
      <c r="C93" s="34"/>
      <c r="D93" s="35"/>
      <c r="E93" s="36"/>
      <c r="F93" s="33">
        <f t="shared" si="15"/>
        <v>0</v>
      </c>
      <c r="G93" s="32"/>
      <c r="H93" s="17"/>
      <c r="I93" s="31" t="str">
        <f t="shared" si="13"/>
        <v/>
      </c>
      <c r="J93" s="31" t="str">
        <f t="shared" si="11"/>
        <v/>
      </c>
      <c r="K93" s="31" t="str">
        <f t="shared" si="11"/>
        <v/>
      </c>
      <c r="L93" s="30"/>
      <c r="M93" s="34"/>
      <c r="N93" s="60" t="str">
        <f t="shared" si="14"/>
        <v/>
      </c>
      <c r="O93" s="60" t="str">
        <f t="shared" si="12"/>
        <v/>
      </c>
      <c r="P93" s="60" t="str">
        <f t="shared" si="12"/>
        <v/>
      </c>
    </row>
    <row r="94" spans="1:16">
      <c r="A94" s="34"/>
      <c r="B94" s="60" t="str">
        <f t="shared" si="16"/>
        <v/>
      </c>
      <c r="C94" s="34"/>
      <c r="D94" s="35"/>
      <c r="E94" s="36"/>
      <c r="F94" s="33">
        <f t="shared" si="15"/>
        <v>0</v>
      </c>
      <c r="G94" s="32"/>
      <c r="H94" s="17"/>
      <c r="I94" s="31" t="str">
        <f t="shared" si="13"/>
        <v/>
      </c>
      <c r="J94" s="31" t="str">
        <f t="shared" si="11"/>
        <v/>
      </c>
      <c r="K94" s="31" t="str">
        <f t="shared" si="11"/>
        <v/>
      </c>
      <c r="L94" s="30"/>
      <c r="M94" s="34"/>
      <c r="N94" s="60" t="str">
        <f t="shared" si="14"/>
        <v/>
      </c>
      <c r="O94" s="60" t="str">
        <f t="shared" si="12"/>
        <v/>
      </c>
      <c r="P94" s="60" t="str">
        <f t="shared" si="12"/>
        <v/>
      </c>
    </row>
    <row r="95" spans="1:16">
      <c r="A95" s="34"/>
      <c r="B95" s="60" t="str">
        <f t="shared" si="16"/>
        <v/>
      </c>
      <c r="C95" s="34"/>
      <c r="D95" s="35"/>
      <c r="E95" s="36"/>
      <c r="F95" s="33">
        <f t="shared" si="15"/>
        <v>0</v>
      </c>
      <c r="G95" s="32"/>
      <c r="H95" s="17"/>
      <c r="I95" s="31" t="str">
        <f t="shared" si="13"/>
        <v/>
      </c>
      <c r="J95" s="31" t="str">
        <f t="shared" si="11"/>
        <v/>
      </c>
      <c r="K95" s="31" t="str">
        <f t="shared" si="11"/>
        <v/>
      </c>
      <c r="L95" s="30"/>
      <c r="M95" s="34"/>
      <c r="N95" s="60" t="str">
        <f t="shared" si="14"/>
        <v/>
      </c>
      <c r="O95" s="60" t="str">
        <f t="shared" si="12"/>
        <v/>
      </c>
      <c r="P95" s="60" t="str">
        <f t="shared" si="12"/>
        <v/>
      </c>
    </row>
    <row r="96" spans="1:16">
      <c r="A96" s="34"/>
      <c r="B96" s="60" t="str">
        <f t="shared" si="16"/>
        <v/>
      </c>
      <c r="C96" s="34"/>
      <c r="D96" s="35"/>
      <c r="E96" s="36"/>
      <c r="F96" s="33">
        <f t="shared" si="15"/>
        <v>0</v>
      </c>
      <c r="G96" s="32"/>
      <c r="H96" s="17"/>
      <c r="I96" s="31" t="str">
        <f t="shared" si="13"/>
        <v/>
      </c>
      <c r="J96" s="31" t="str">
        <f t="shared" si="11"/>
        <v/>
      </c>
      <c r="K96" s="31" t="str">
        <f t="shared" si="11"/>
        <v/>
      </c>
      <c r="L96" s="30"/>
      <c r="M96" s="34"/>
      <c r="N96" s="60" t="str">
        <f t="shared" si="14"/>
        <v/>
      </c>
      <c r="O96" s="60" t="str">
        <f t="shared" si="12"/>
        <v/>
      </c>
      <c r="P96" s="60" t="str">
        <f t="shared" si="12"/>
        <v/>
      </c>
    </row>
    <row r="97" spans="1:16">
      <c r="A97" s="34"/>
      <c r="B97" s="60" t="str">
        <f t="shared" si="16"/>
        <v/>
      </c>
      <c r="C97" s="34"/>
      <c r="D97" s="35"/>
      <c r="E97" s="36"/>
      <c r="F97" s="33">
        <f t="shared" si="15"/>
        <v>0</v>
      </c>
      <c r="G97" s="32"/>
      <c r="H97" s="17"/>
      <c r="I97" s="31" t="str">
        <f t="shared" si="13"/>
        <v/>
      </c>
      <c r="J97" s="31" t="str">
        <f t="shared" si="11"/>
        <v/>
      </c>
      <c r="K97" s="31" t="str">
        <f t="shared" si="11"/>
        <v/>
      </c>
      <c r="L97" s="30"/>
      <c r="M97" s="34"/>
      <c r="N97" s="60" t="str">
        <f t="shared" si="14"/>
        <v/>
      </c>
      <c r="O97" s="60" t="str">
        <f t="shared" si="12"/>
        <v/>
      </c>
      <c r="P97" s="60" t="str">
        <f t="shared" si="12"/>
        <v/>
      </c>
    </row>
    <row r="98" spans="1:16">
      <c r="A98" s="34"/>
      <c r="B98" s="60" t="str">
        <f t="shared" si="16"/>
        <v/>
      </c>
      <c r="C98" s="34"/>
      <c r="D98" s="35"/>
      <c r="E98" s="36"/>
      <c r="F98" s="33">
        <f t="shared" si="15"/>
        <v>0</v>
      </c>
      <c r="G98" s="32"/>
      <c r="H98" s="17"/>
      <c r="I98" s="31" t="str">
        <f t="shared" si="13"/>
        <v/>
      </c>
      <c r="J98" s="31" t="str">
        <f t="shared" si="11"/>
        <v/>
      </c>
      <c r="K98" s="31" t="str">
        <f t="shared" si="11"/>
        <v/>
      </c>
      <c r="L98" s="30"/>
      <c r="M98" s="34"/>
      <c r="N98" s="60" t="str">
        <f t="shared" si="14"/>
        <v/>
      </c>
      <c r="O98" s="60" t="str">
        <f t="shared" si="12"/>
        <v/>
      </c>
      <c r="P98" s="60" t="str">
        <f t="shared" si="12"/>
        <v/>
      </c>
    </row>
    <row r="99" spans="1:16">
      <c r="A99" s="34"/>
      <c r="B99" s="60" t="str">
        <f t="shared" si="16"/>
        <v/>
      </c>
      <c r="C99" s="34"/>
      <c r="D99" s="35"/>
      <c r="E99" s="36"/>
      <c r="F99" s="33">
        <f t="shared" si="15"/>
        <v>0</v>
      </c>
      <c r="G99" s="32"/>
      <c r="H99" s="17"/>
      <c r="I99" s="31" t="str">
        <f t="shared" si="13"/>
        <v/>
      </c>
      <c r="J99" s="31" t="str">
        <f t="shared" ref="J99:K118" si="17">IF($A99&gt;0,IF((LEFT($A99,2)=LEFT($E$6,2)),($H99*($G99/2)),""),"")</f>
        <v/>
      </c>
      <c r="K99" s="31" t="str">
        <f t="shared" si="17"/>
        <v/>
      </c>
      <c r="L99" s="30"/>
      <c r="M99" s="34"/>
      <c r="N99" s="60" t="str">
        <f t="shared" si="14"/>
        <v/>
      </c>
      <c r="O99" s="60" t="str">
        <f t="shared" ref="O99:P118" si="18">IF(LEFT($A99,2)=LEFT(gstin,2),IF($M99="Yes",$H99*1%,""),"")</f>
        <v/>
      </c>
      <c r="P99" s="60" t="str">
        <f t="shared" si="18"/>
        <v/>
      </c>
    </row>
    <row r="100" spans="1:16">
      <c r="A100" s="34"/>
      <c r="B100" s="60" t="str">
        <f t="shared" si="16"/>
        <v/>
      </c>
      <c r="C100" s="34"/>
      <c r="D100" s="35"/>
      <c r="E100" s="36"/>
      <c r="F100" s="33">
        <f t="shared" si="15"/>
        <v>0</v>
      </c>
      <c r="G100" s="32"/>
      <c r="H100" s="17"/>
      <c r="I100" s="31" t="str">
        <f t="shared" si="13"/>
        <v/>
      </c>
      <c r="J100" s="31" t="str">
        <f t="shared" si="17"/>
        <v/>
      </c>
      <c r="K100" s="31" t="str">
        <f t="shared" si="17"/>
        <v/>
      </c>
      <c r="L100" s="30"/>
      <c r="M100" s="34"/>
      <c r="N100" s="60" t="str">
        <f t="shared" si="14"/>
        <v/>
      </c>
      <c r="O100" s="60" t="str">
        <f t="shared" si="18"/>
        <v/>
      </c>
      <c r="P100" s="60" t="str">
        <f t="shared" si="18"/>
        <v/>
      </c>
    </row>
    <row r="101" spans="1:16">
      <c r="A101" s="34"/>
      <c r="B101" s="60" t="str">
        <f t="shared" si="16"/>
        <v/>
      </c>
      <c r="C101" s="34"/>
      <c r="D101" s="35"/>
      <c r="E101" s="36"/>
      <c r="F101" s="33">
        <f t="shared" si="15"/>
        <v>0</v>
      </c>
      <c r="G101" s="32"/>
      <c r="H101" s="17"/>
      <c r="I101" s="31" t="str">
        <f t="shared" si="13"/>
        <v/>
      </c>
      <c r="J101" s="31" t="str">
        <f t="shared" si="17"/>
        <v/>
      </c>
      <c r="K101" s="31" t="str">
        <f t="shared" si="17"/>
        <v/>
      </c>
      <c r="L101" s="30"/>
      <c r="M101" s="34"/>
      <c r="N101" s="60" t="str">
        <f t="shared" si="14"/>
        <v/>
      </c>
      <c r="O101" s="60" t="str">
        <f t="shared" si="18"/>
        <v/>
      </c>
      <c r="P101" s="60" t="str">
        <f t="shared" si="18"/>
        <v/>
      </c>
    </row>
    <row r="102" spans="1:16">
      <c r="A102" s="34"/>
      <c r="B102" s="60" t="str">
        <f t="shared" si="16"/>
        <v/>
      </c>
      <c r="C102" s="34"/>
      <c r="D102" s="35"/>
      <c r="E102" s="36"/>
      <c r="F102" s="33">
        <f t="shared" si="15"/>
        <v>0</v>
      </c>
      <c r="G102" s="32"/>
      <c r="H102" s="17"/>
      <c r="I102" s="31" t="str">
        <f t="shared" si="13"/>
        <v/>
      </c>
      <c r="J102" s="31" t="str">
        <f t="shared" si="17"/>
        <v/>
      </c>
      <c r="K102" s="31" t="str">
        <f t="shared" si="17"/>
        <v/>
      </c>
      <c r="L102" s="30"/>
      <c r="M102" s="34"/>
      <c r="N102" s="60" t="str">
        <f t="shared" si="14"/>
        <v/>
      </c>
      <c r="O102" s="60" t="str">
        <f t="shared" si="18"/>
        <v/>
      </c>
      <c r="P102" s="60" t="str">
        <f t="shared" si="18"/>
        <v/>
      </c>
    </row>
    <row r="103" spans="1:16">
      <c r="A103" s="34"/>
      <c r="B103" s="60" t="str">
        <f t="shared" si="16"/>
        <v/>
      </c>
      <c r="C103" s="34"/>
      <c r="D103" s="35"/>
      <c r="E103" s="36"/>
      <c r="F103" s="33">
        <f t="shared" si="15"/>
        <v>0</v>
      </c>
      <c r="G103" s="32"/>
      <c r="H103" s="17"/>
      <c r="I103" s="31" t="str">
        <f t="shared" si="13"/>
        <v/>
      </c>
      <c r="J103" s="31" t="str">
        <f t="shared" si="17"/>
        <v/>
      </c>
      <c r="K103" s="31" t="str">
        <f t="shared" si="17"/>
        <v/>
      </c>
      <c r="L103" s="30"/>
      <c r="M103" s="34"/>
      <c r="N103" s="60" t="str">
        <f t="shared" si="14"/>
        <v/>
      </c>
      <c r="O103" s="60" t="str">
        <f t="shared" si="18"/>
        <v/>
      </c>
      <c r="P103" s="60" t="str">
        <f t="shared" si="18"/>
        <v/>
      </c>
    </row>
    <row r="104" spans="1:16">
      <c r="A104" s="34"/>
      <c r="B104" s="60" t="str">
        <f t="shared" si="16"/>
        <v/>
      </c>
      <c r="C104" s="34"/>
      <c r="D104" s="35"/>
      <c r="E104" s="36"/>
      <c r="F104" s="33">
        <f t="shared" si="15"/>
        <v>0</v>
      </c>
      <c r="G104" s="32"/>
      <c r="H104" s="17"/>
      <c r="I104" s="31" t="str">
        <f t="shared" si="13"/>
        <v/>
      </c>
      <c r="J104" s="31" t="str">
        <f t="shared" si="17"/>
        <v/>
      </c>
      <c r="K104" s="31" t="str">
        <f t="shared" si="17"/>
        <v/>
      </c>
      <c r="L104" s="30"/>
      <c r="M104" s="34"/>
      <c r="N104" s="60" t="str">
        <f t="shared" si="14"/>
        <v/>
      </c>
      <c r="O104" s="60" t="str">
        <f t="shared" si="18"/>
        <v/>
      </c>
      <c r="P104" s="60" t="str">
        <f t="shared" si="18"/>
        <v/>
      </c>
    </row>
    <row r="105" spans="1:16">
      <c r="A105" s="34"/>
      <c r="B105" s="60" t="str">
        <f t="shared" si="16"/>
        <v/>
      </c>
      <c r="C105" s="34"/>
      <c r="D105" s="35"/>
      <c r="E105" s="36"/>
      <c r="F105" s="33">
        <f t="shared" si="15"/>
        <v>0</v>
      </c>
      <c r="G105" s="32"/>
      <c r="H105" s="17"/>
      <c r="I105" s="31" t="str">
        <f t="shared" si="13"/>
        <v/>
      </c>
      <c r="J105" s="31" t="str">
        <f t="shared" si="17"/>
        <v/>
      </c>
      <c r="K105" s="31" t="str">
        <f t="shared" si="17"/>
        <v/>
      </c>
      <c r="L105" s="30"/>
      <c r="M105" s="34"/>
      <c r="N105" s="60" t="str">
        <f t="shared" si="14"/>
        <v/>
      </c>
      <c r="O105" s="60" t="str">
        <f t="shared" si="18"/>
        <v/>
      </c>
      <c r="P105" s="60" t="str">
        <f t="shared" si="18"/>
        <v/>
      </c>
    </row>
    <row r="106" spans="1:16">
      <c r="A106" s="34"/>
      <c r="B106" s="60" t="str">
        <f t="shared" si="16"/>
        <v/>
      </c>
      <c r="C106" s="34"/>
      <c r="D106" s="35"/>
      <c r="E106" s="36"/>
      <c r="F106" s="33">
        <f t="shared" si="15"/>
        <v>0</v>
      </c>
      <c r="G106" s="32"/>
      <c r="H106" s="17"/>
      <c r="I106" s="31" t="str">
        <f t="shared" si="13"/>
        <v/>
      </c>
      <c r="J106" s="31" t="str">
        <f t="shared" si="17"/>
        <v/>
      </c>
      <c r="K106" s="31" t="str">
        <f t="shared" si="17"/>
        <v/>
      </c>
      <c r="L106" s="30"/>
      <c r="M106" s="34"/>
      <c r="N106" s="60" t="str">
        <f t="shared" si="14"/>
        <v/>
      </c>
      <c r="O106" s="60" t="str">
        <f t="shared" si="18"/>
        <v/>
      </c>
      <c r="P106" s="60" t="str">
        <f t="shared" si="18"/>
        <v/>
      </c>
    </row>
    <row r="107" spans="1:16">
      <c r="A107" s="34"/>
      <c r="B107" s="60" t="str">
        <f t="shared" si="16"/>
        <v/>
      </c>
      <c r="C107" s="34"/>
      <c r="D107" s="35"/>
      <c r="E107" s="36"/>
      <c r="F107" s="33">
        <f t="shared" si="15"/>
        <v>0</v>
      </c>
      <c r="G107" s="32"/>
      <c r="H107" s="17"/>
      <c r="I107" s="31" t="str">
        <f t="shared" si="13"/>
        <v/>
      </c>
      <c r="J107" s="31" t="str">
        <f t="shared" si="17"/>
        <v/>
      </c>
      <c r="K107" s="31" t="str">
        <f t="shared" si="17"/>
        <v/>
      </c>
      <c r="L107" s="30"/>
      <c r="M107" s="34"/>
      <c r="N107" s="60" t="str">
        <f t="shared" si="14"/>
        <v/>
      </c>
      <c r="O107" s="60" t="str">
        <f t="shared" si="18"/>
        <v/>
      </c>
      <c r="P107" s="60" t="str">
        <f t="shared" si="18"/>
        <v/>
      </c>
    </row>
    <row r="108" spans="1:16">
      <c r="A108" s="34"/>
      <c r="B108" s="60" t="str">
        <f t="shared" si="16"/>
        <v/>
      </c>
      <c r="C108" s="34"/>
      <c r="D108" s="35"/>
      <c r="E108" s="36"/>
      <c r="F108" s="33">
        <f t="shared" si="15"/>
        <v>0</v>
      </c>
      <c r="G108" s="32"/>
      <c r="H108" s="17"/>
      <c r="I108" s="31" t="str">
        <f t="shared" si="13"/>
        <v/>
      </c>
      <c r="J108" s="31" t="str">
        <f t="shared" si="17"/>
        <v/>
      </c>
      <c r="K108" s="31" t="str">
        <f t="shared" si="17"/>
        <v/>
      </c>
      <c r="L108" s="30"/>
      <c r="M108" s="34"/>
      <c r="N108" s="60" t="str">
        <f t="shared" si="14"/>
        <v/>
      </c>
      <c r="O108" s="60" t="str">
        <f t="shared" si="18"/>
        <v/>
      </c>
      <c r="P108" s="60" t="str">
        <f t="shared" si="18"/>
        <v/>
      </c>
    </row>
    <row r="109" spans="1:16">
      <c r="A109" s="34"/>
      <c r="B109" s="60" t="str">
        <f t="shared" si="16"/>
        <v/>
      </c>
      <c r="C109" s="34"/>
      <c r="D109" s="35"/>
      <c r="E109" s="36"/>
      <c r="F109" s="33">
        <f t="shared" si="15"/>
        <v>0</v>
      </c>
      <c r="G109" s="32"/>
      <c r="H109" s="17"/>
      <c r="I109" s="31" t="str">
        <f t="shared" si="13"/>
        <v/>
      </c>
      <c r="J109" s="31" t="str">
        <f t="shared" si="17"/>
        <v/>
      </c>
      <c r="K109" s="31" t="str">
        <f t="shared" si="17"/>
        <v/>
      </c>
      <c r="L109" s="30"/>
      <c r="M109" s="34"/>
      <c r="N109" s="60" t="str">
        <f t="shared" si="14"/>
        <v/>
      </c>
      <c r="O109" s="60" t="str">
        <f t="shared" si="18"/>
        <v/>
      </c>
      <c r="P109" s="60" t="str">
        <f t="shared" si="18"/>
        <v/>
      </c>
    </row>
    <row r="110" spans="1:16">
      <c r="A110" s="34"/>
      <c r="B110" s="60" t="str">
        <f t="shared" si="16"/>
        <v/>
      </c>
      <c r="C110" s="34"/>
      <c r="D110" s="35"/>
      <c r="E110" s="36"/>
      <c r="F110" s="33">
        <f t="shared" si="15"/>
        <v>0</v>
      </c>
      <c r="G110" s="32"/>
      <c r="H110" s="17"/>
      <c r="I110" s="31" t="str">
        <f t="shared" si="13"/>
        <v/>
      </c>
      <c r="J110" s="31" t="str">
        <f t="shared" si="17"/>
        <v/>
      </c>
      <c r="K110" s="31" t="str">
        <f t="shared" si="17"/>
        <v/>
      </c>
      <c r="L110" s="30"/>
      <c r="M110" s="34"/>
      <c r="N110" s="60" t="str">
        <f t="shared" si="14"/>
        <v/>
      </c>
      <c r="O110" s="60" t="str">
        <f t="shared" si="18"/>
        <v/>
      </c>
      <c r="P110" s="60" t="str">
        <f t="shared" si="18"/>
        <v/>
      </c>
    </row>
    <row r="111" spans="1:16">
      <c r="A111" s="34"/>
      <c r="B111" s="60" t="str">
        <f t="shared" si="16"/>
        <v/>
      </c>
      <c r="C111" s="34"/>
      <c r="D111" s="35"/>
      <c r="E111" s="36"/>
      <c r="F111" s="33">
        <f t="shared" si="15"/>
        <v>0</v>
      </c>
      <c r="G111" s="32"/>
      <c r="H111" s="17"/>
      <c r="I111" s="31" t="str">
        <f t="shared" si="13"/>
        <v/>
      </c>
      <c r="J111" s="31" t="str">
        <f t="shared" si="17"/>
        <v/>
      </c>
      <c r="K111" s="31" t="str">
        <f t="shared" si="17"/>
        <v/>
      </c>
      <c r="L111" s="30"/>
      <c r="M111" s="34"/>
      <c r="N111" s="60" t="str">
        <f t="shared" si="14"/>
        <v/>
      </c>
      <c r="O111" s="60" t="str">
        <f t="shared" si="18"/>
        <v/>
      </c>
      <c r="P111" s="60" t="str">
        <f t="shared" si="18"/>
        <v/>
      </c>
    </row>
    <row r="112" spans="1:16">
      <c r="A112" s="34"/>
      <c r="B112" s="60" t="str">
        <f t="shared" si="16"/>
        <v/>
      </c>
      <c r="C112" s="34"/>
      <c r="D112" s="35"/>
      <c r="E112" s="36"/>
      <c r="F112" s="33">
        <f t="shared" si="15"/>
        <v>0</v>
      </c>
      <c r="G112" s="32"/>
      <c r="H112" s="17"/>
      <c r="I112" s="31" t="str">
        <f t="shared" si="13"/>
        <v/>
      </c>
      <c r="J112" s="31" t="str">
        <f t="shared" si="17"/>
        <v/>
      </c>
      <c r="K112" s="31" t="str">
        <f t="shared" si="17"/>
        <v/>
      </c>
      <c r="L112" s="30"/>
      <c r="M112" s="34"/>
      <c r="N112" s="60" t="str">
        <f t="shared" si="14"/>
        <v/>
      </c>
      <c r="O112" s="60" t="str">
        <f t="shared" si="18"/>
        <v/>
      </c>
      <c r="P112" s="60" t="str">
        <f t="shared" si="18"/>
        <v/>
      </c>
    </row>
    <row r="113" spans="1:16">
      <c r="A113" s="34"/>
      <c r="B113" s="60" t="str">
        <f t="shared" si="16"/>
        <v/>
      </c>
      <c r="C113" s="34"/>
      <c r="D113" s="35"/>
      <c r="E113" s="36"/>
      <c r="F113" s="33">
        <f t="shared" si="15"/>
        <v>0</v>
      </c>
      <c r="G113" s="32"/>
      <c r="H113" s="17"/>
      <c r="I113" s="31" t="str">
        <f t="shared" si="13"/>
        <v/>
      </c>
      <c r="J113" s="31" t="str">
        <f t="shared" si="17"/>
        <v/>
      </c>
      <c r="K113" s="31" t="str">
        <f t="shared" si="17"/>
        <v/>
      </c>
      <c r="L113" s="30"/>
      <c r="M113" s="34"/>
      <c r="N113" s="60" t="str">
        <f t="shared" si="14"/>
        <v/>
      </c>
      <c r="O113" s="60" t="str">
        <f t="shared" si="18"/>
        <v/>
      </c>
      <c r="P113" s="60" t="str">
        <f t="shared" si="18"/>
        <v/>
      </c>
    </row>
    <row r="114" spans="1:16">
      <c r="A114" s="34"/>
      <c r="B114" s="60" t="str">
        <f t="shared" si="16"/>
        <v/>
      </c>
      <c r="C114" s="34"/>
      <c r="D114" s="35"/>
      <c r="E114" s="36"/>
      <c r="F114" s="33">
        <f t="shared" si="15"/>
        <v>0</v>
      </c>
      <c r="G114" s="32"/>
      <c r="H114" s="17"/>
      <c r="I114" s="31" t="str">
        <f t="shared" si="13"/>
        <v/>
      </c>
      <c r="J114" s="31" t="str">
        <f t="shared" si="17"/>
        <v/>
      </c>
      <c r="K114" s="31" t="str">
        <f t="shared" si="17"/>
        <v/>
      </c>
      <c r="L114" s="30"/>
      <c r="M114" s="34"/>
      <c r="N114" s="60" t="str">
        <f t="shared" si="14"/>
        <v/>
      </c>
      <c r="O114" s="60" t="str">
        <f t="shared" si="18"/>
        <v/>
      </c>
      <c r="P114" s="60" t="str">
        <f t="shared" si="18"/>
        <v/>
      </c>
    </row>
    <row r="115" spans="1:16">
      <c r="A115" s="34"/>
      <c r="B115" s="60" t="str">
        <f t="shared" si="16"/>
        <v/>
      </c>
      <c r="C115" s="34"/>
      <c r="D115" s="35"/>
      <c r="E115" s="36"/>
      <c r="F115" s="33">
        <f t="shared" si="15"/>
        <v>0</v>
      </c>
      <c r="G115" s="32"/>
      <c r="H115" s="17"/>
      <c r="I115" s="31" t="str">
        <f t="shared" si="13"/>
        <v/>
      </c>
      <c r="J115" s="31" t="str">
        <f t="shared" si="17"/>
        <v/>
      </c>
      <c r="K115" s="31" t="str">
        <f t="shared" si="17"/>
        <v/>
      </c>
      <c r="L115" s="30"/>
      <c r="M115" s="34"/>
      <c r="N115" s="60" t="str">
        <f t="shared" si="14"/>
        <v/>
      </c>
      <c r="O115" s="60" t="str">
        <f t="shared" si="18"/>
        <v/>
      </c>
      <c r="P115" s="60" t="str">
        <f t="shared" si="18"/>
        <v/>
      </c>
    </row>
    <row r="116" spans="1:16">
      <c r="A116" s="34"/>
      <c r="B116" s="60" t="str">
        <f t="shared" si="16"/>
        <v/>
      </c>
      <c r="C116" s="34"/>
      <c r="D116" s="35"/>
      <c r="E116" s="36"/>
      <c r="F116" s="33">
        <f t="shared" si="15"/>
        <v>0</v>
      </c>
      <c r="G116" s="32"/>
      <c r="H116" s="17"/>
      <c r="I116" s="31" t="str">
        <f t="shared" si="13"/>
        <v/>
      </c>
      <c r="J116" s="31" t="str">
        <f t="shared" si="17"/>
        <v/>
      </c>
      <c r="K116" s="31" t="str">
        <f t="shared" si="17"/>
        <v/>
      </c>
      <c r="L116" s="30"/>
      <c r="M116" s="34"/>
      <c r="N116" s="60" t="str">
        <f t="shared" si="14"/>
        <v/>
      </c>
      <c r="O116" s="60" t="str">
        <f t="shared" si="18"/>
        <v/>
      </c>
      <c r="P116" s="60" t="str">
        <f t="shared" si="18"/>
        <v/>
      </c>
    </row>
    <row r="117" spans="1:16">
      <c r="A117" s="34"/>
      <c r="B117" s="60" t="str">
        <f t="shared" si="16"/>
        <v/>
      </c>
      <c r="C117" s="34"/>
      <c r="D117" s="35"/>
      <c r="E117" s="36"/>
      <c r="F117" s="33">
        <f t="shared" si="15"/>
        <v>0</v>
      </c>
      <c r="G117" s="32"/>
      <c r="H117" s="17"/>
      <c r="I117" s="31" t="str">
        <f t="shared" si="13"/>
        <v/>
      </c>
      <c r="J117" s="31" t="str">
        <f t="shared" si="17"/>
        <v/>
      </c>
      <c r="K117" s="31" t="str">
        <f t="shared" si="17"/>
        <v/>
      </c>
      <c r="L117" s="30"/>
      <c r="M117" s="34"/>
      <c r="N117" s="60" t="str">
        <f t="shared" si="14"/>
        <v/>
      </c>
      <c r="O117" s="60" t="str">
        <f t="shared" si="18"/>
        <v/>
      </c>
      <c r="P117" s="60" t="str">
        <f t="shared" si="18"/>
        <v/>
      </c>
    </row>
    <row r="118" spans="1:16">
      <c r="A118" s="34"/>
      <c r="B118" s="60" t="str">
        <f t="shared" si="16"/>
        <v/>
      </c>
      <c r="C118" s="34"/>
      <c r="D118" s="35"/>
      <c r="E118" s="36"/>
      <c r="F118" s="33">
        <f t="shared" si="15"/>
        <v>0</v>
      </c>
      <c r="G118" s="32"/>
      <c r="H118" s="17"/>
      <c r="I118" s="31" t="str">
        <f t="shared" si="13"/>
        <v/>
      </c>
      <c r="J118" s="31" t="str">
        <f t="shared" si="17"/>
        <v/>
      </c>
      <c r="K118" s="31" t="str">
        <f t="shared" si="17"/>
        <v/>
      </c>
      <c r="L118" s="30"/>
      <c r="M118" s="34"/>
      <c r="N118" s="60" t="str">
        <f t="shared" si="14"/>
        <v/>
      </c>
      <c r="O118" s="60" t="str">
        <f t="shared" si="18"/>
        <v/>
      </c>
      <c r="P118" s="60" t="str">
        <f t="shared" si="18"/>
        <v/>
      </c>
    </row>
    <row r="119" spans="1:16">
      <c r="A119" s="34"/>
      <c r="B119" s="60" t="str">
        <f t="shared" si="16"/>
        <v/>
      </c>
      <c r="C119" s="34"/>
      <c r="D119" s="35"/>
      <c r="E119" s="36"/>
      <c r="F119" s="33">
        <f t="shared" si="15"/>
        <v>0</v>
      </c>
      <c r="G119" s="32"/>
      <c r="H119" s="17"/>
      <c r="I119" s="31" t="str">
        <f t="shared" si="13"/>
        <v/>
      </c>
      <c r="J119" s="31" t="str">
        <f t="shared" ref="J119:K138" si="19">IF($A119&gt;0,IF((LEFT($A119,2)=LEFT($E$6,2)),($H119*($G119/2)),""),"")</f>
        <v/>
      </c>
      <c r="K119" s="31" t="str">
        <f t="shared" si="19"/>
        <v/>
      </c>
      <c r="L119" s="30"/>
      <c r="M119" s="34"/>
      <c r="N119" s="60" t="str">
        <f t="shared" si="14"/>
        <v/>
      </c>
      <c r="O119" s="60" t="str">
        <f t="shared" ref="O119:P138" si="20">IF(LEFT($A119,2)=LEFT(gstin,2),IF($M119="Yes",$H119*1%,""),"")</f>
        <v/>
      </c>
      <c r="P119" s="60" t="str">
        <f t="shared" si="20"/>
        <v/>
      </c>
    </row>
    <row r="120" spans="1:16">
      <c r="A120" s="34"/>
      <c r="B120" s="60" t="str">
        <f t="shared" si="16"/>
        <v/>
      </c>
      <c r="C120" s="34"/>
      <c r="D120" s="35"/>
      <c r="E120" s="36"/>
      <c r="F120" s="33">
        <f t="shared" si="15"/>
        <v>0</v>
      </c>
      <c r="G120" s="32"/>
      <c r="H120" s="17"/>
      <c r="I120" s="31" t="str">
        <f t="shared" si="13"/>
        <v/>
      </c>
      <c r="J120" s="31" t="str">
        <f t="shared" si="19"/>
        <v/>
      </c>
      <c r="K120" s="31" t="str">
        <f t="shared" si="19"/>
        <v/>
      </c>
      <c r="L120" s="30"/>
      <c r="M120" s="34"/>
      <c r="N120" s="60" t="str">
        <f t="shared" si="14"/>
        <v/>
      </c>
      <c r="O120" s="60" t="str">
        <f t="shared" si="20"/>
        <v/>
      </c>
      <c r="P120" s="60" t="str">
        <f t="shared" si="20"/>
        <v/>
      </c>
    </row>
    <row r="121" spans="1:16">
      <c r="A121" s="34"/>
      <c r="B121" s="60" t="str">
        <f t="shared" si="16"/>
        <v/>
      </c>
      <c r="C121" s="34"/>
      <c r="D121" s="35"/>
      <c r="E121" s="36"/>
      <c r="F121" s="33">
        <f t="shared" si="15"/>
        <v>0</v>
      </c>
      <c r="G121" s="32"/>
      <c r="H121" s="17"/>
      <c r="I121" s="31" t="str">
        <f t="shared" si="13"/>
        <v/>
      </c>
      <c r="J121" s="31" t="str">
        <f t="shared" si="19"/>
        <v/>
      </c>
      <c r="K121" s="31" t="str">
        <f t="shared" si="19"/>
        <v/>
      </c>
      <c r="L121" s="30"/>
      <c r="M121" s="34"/>
      <c r="N121" s="60" t="str">
        <f t="shared" si="14"/>
        <v/>
      </c>
      <c r="O121" s="60" t="str">
        <f t="shared" si="20"/>
        <v/>
      </c>
      <c r="P121" s="60" t="str">
        <f t="shared" si="20"/>
        <v/>
      </c>
    </row>
    <row r="122" spans="1:16">
      <c r="A122" s="34"/>
      <c r="B122" s="60" t="str">
        <f t="shared" si="16"/>
        <v/>
      </c>
      <c r="C122" s="34"/>
      <c r="D122" s="35"/>
      <c r="E122" s="36"/>
      <c r="F122" s="33">
        <f t="shared" si="15"/>
        <v>0</v>
      </c>
      <c r="G122" s="32"/>
      <c r="H122" s="17"/>
      <c r="I122" s="31" t="str">
        <f t="shared" si="13"/>
        <v/>
      </c>
      <c r="J122" s="31" t="str">
        <f t="shared" si="19"/>
        <v/>
      </c>
      <c r="K122" s="31" t="str">
        <f t="shared" si="19"/>
        <v/>
      </c>
      <c r="L122" s="30"/>
      <c r="M122" s="34"/>
      <c r="N122" s="60" t="str">
        <f t="shared" si="14"/>
        <v/>
      </c>
      <c r="O122" s="60" t="str">
        <f t="shared" si="20"/>
        <v/>
      </c>
      <c r="P122" s="60" t="str">
        <f t="shared" si="20"/>
        <v/>
      </c>
    </row>
    <row r="123" spans="1:16">
      <c r="A123" s="34"/>
      <c r="B123" s="60" t="str">
        <f t="shared" si="16"/>
        <v/>
      </c>
      <c r="C123" s="34"/>
      <c r="D123" s="35"/>
      <c r="E123" s="36"/>
      <c r="F123" s="33">
        <f t="shared" si="15"/>
        <v>0</v>
      </c>
      <c r="G123" s="32"/>
      <c r="H123" s="17"/>
      <c r="I123" s="31" t="str">
        <f t="shared" si="13"/>
        <v/>
      </c>
      <c r="J123" s="31" t="str">
        <f t="shared" si="19"/>
        <v/>
      </c>
      <c r="K123" s="31" t="str">
        <f t="shared" si="19"/>
        <v/>
      </c>
      <c r="L123" s="30"/>
      <c r="M123" s="34"/>
      <c r="N123" s="60" t="str">
        <f t="shared" si="14"/>
        <v/>
      </c>
      <c r="O123" s="60" t="str">
        <f t="shared" si="20"/>
        <v/>
      </c>
      <c r="P123" s="60" t="str">
        <f t="shared" si="20"/>
        <v/>
      </c>
    </row>
    <row r="124" spans="1:16">
      <c r="A124" s="34"/>
      <c r="B124" s="60" t="str">
        <f t="shared" si="16"/>
        <v/>
      </c>
      <c r="C124" s="34"/>
      <c r="D124" s="35"/>
      <c r="E124" s="36"/>
      <c r="F124" s="33">
        <f t="shared" si="15"/>
        <v>0</v>
      </c>
      <c r="G124" s="32"/>
      <c r="H124" s="17"/>
      <c r="I124" s="31" t="str">
        <f t="shared" si="13"/>
        <v/>
      </c>
      <c r="J124" s="31" t="str">
        <f t="shared" si="19"/>
        <v/>
      </c>
      <c r="K124" s="31" t="str">
        <f t="shared" si="19"/>
        <v/>
      </c>
      <c r="L124" s="30"/>
      <c r="M124" s="34"/>
      <c r="N124" s="60" t="str">
        <f t="shared" si="14"/>
        <v/>
      </c>
      <c r="O124" s="60" t="str">
        <f t="shared" si="20"/>
        <v/>
      </c>
      <c r="P124" s="60" t="str">
        <f t="shared" si="20"/>
        <v/>
      </c>
    </row>
    <row r="125" spans="1:16">
      <c r="A125" s="34"/>
      <c r="B125" s="60" t="str">
        <f t="shared" si="16"/>
        <v/>
      </c>
      <c r="C125" s="34"/>
      <c r="D125" s="35"/>
      <c r="E125" s="36"/>
      <c r="F125" s="33">
        <f t="shared" si="15"/>
        <v>0</v>
      </c>
      <c r="G125" s="32"/>
      <c r="H125" s="17"/>
      <c r="I125" s="31" t="str">
        <f t="shared" si="13"/>
        <v/>
      </c>
      <c r="J125" s="31" t="str">
        <f t="shared" si="19"/>
        <v/>
      </c>
      <c r="K125" s="31" t="str">
        <f t="shared" si="19"/>
        <v/>
      </c>
      <c r="L125" s="30"/>
      <c r="M125" s="34"/>
      <c r="N125" s="60" t="str">
        <f t="shared" si="14"/>
        <v/>
      </c>
      <c r="O125" s="60" t="str">
        <f t="shared" si="20"/>
        <v/>
      </c>
      <c r="P125" s="60" t="str">
        <f t="shared" si="20"/>
        <v/>
      </c>
    </row>
    <row r="126" spans="1:16">
      <c r="A126" s="34"/>
      <c r="B126" s="60" t="str">
        <f t="shared" si="16"/>
        <v/>
      </c>
      <c r="C126" s="34"/>
      <c r="D126" s="35"/>
      <c r="E126" s="36"/>
      <c r="F126" s="33">
        <f t="shared" si="15"/>
        <v>0</v>
      </c>
      <c r="G126" s="32"/>
      <c r="H126" s="17"/>
      <c r="I126" s="31" t="str">
        <f t="shared" si="13"/>
        <v/>
      </c>
      <c r="J126" s="31" t="str">
        <f t="shared" si="19"/>
        <v/>
      </c>
      <c r="K126" s="31" t="str">
        <f t="shared" si="19"/>
        <v/>
      </c>
      <c r="L126" s="30"/>
      <c r="M126" s="34"/>
      <c r="N126" s="60" t="str">
        <f t="shared" si="14"/>
        <v/>
      </c>
      <c r="O126" s="60" t="str">
        <f t="shared" si="20"/>
        <v/>
      </c>
      <c r="P126" s="60" t="str">
        <f t="shared" si="20"/>
        <v/>
      </c>
    </row>
    <row r="127" spans="1:16">
      <c r="A127" s="34"/>
      <c r="B127" s="60" t="str">
        <f t="shared" si="16"/>
        <v/>
      </c>
      <c r="C127" s="34"/>
      <c r="D127" s="35"/>
      <c r="E127" s="36"/>
      <c r="F127" s="33">
        <f t="shared" si="15"/>
        <v>0</v>
      </c>
      <c r="G127" s="32"/>
      <c r="H127" s="17"/>
      <c r="I127" s="31" t="str">
        <f t="shared" si="13"/>
        <v/>
      </c>
      <c r="J127" s="31" t="str">
        <f t="shared" si="19"/>
        <v/>
      </c>
      <c r="K127" s="31" t="str">
        <f t="shared" si="19"/>
        <v/>
      </c>
      <c r="L127" s="30"/>
      <c r="M127" s="34"/>
      <c r="N127" s="60" t="str">
        <f t="shared" si="14"/>
        <v/>
      </c>
      <c r="O127" s="60" t="str">
        <f t="shared" si="20"/>
        <v/>
      </c>
      <c r="P127" s="60" t="str">
        <f t="shared" si="20"/>
        <v/>
      </c>
    </row>
    <row r="128" spans="1:16">
      <c r="A128" s="34"/>
      <c r="B128" s="60" t="str">
        <f t="shared" si="16"/>
        <v/>
      </c>
      <c r="C128" s="34"/>
      <c r="D128" s="35"/>
      <c r="E128" s="36"/>
      <c r="F128" s="33">
        <f t="shared" si="15"/>
        <v>0</v>
      </c>
      <c r="G128" s="32"/>
      <c r="H128" s="17"/>
      <c r="I128" s="31" t="str">
        <f t="shared" si="13"/>
        <v/>
      </c>
      <c r="J128" s="31" t="str">
        <f t="shared" si="19"/>
        <v/>
      </c>
      <c r="K128" s="31" t="str">
        <f t="shared" si="19"/>
        <v/>
      </c>
      <c r="L128" s="30"/>
      <c r="M128" s="34"/>
      <c r="N128" s="60" t="str">
        <f t="shared" si="14"/>
        <v/>
      </c>
      <c r="O128" s="60" t="str">
        <f t="shared" si="20"/>
        <v/>
      </c>
      <c r="P128" s="60" t="str">
        <f t="shared" si="20"/>
        <v/>
      </c>
    </row>
    <row r="129" spans="1:16">
      <c r="A129" s="34"/>
      <c r="B129" s="60" t="str">
        <f t="shared" si="16"/>
        <v/>
      </c>
      <c r="C129" s="34"/>
      <c r="D129" s="35"/>
      <c r="E129" s="36"/>
      <c r="F129" s="33">
        <f t="shared" si="15"/>
        <v>0</v>
      </c>
      <c r="G129" s="32"/>
      <c r="H129" s="17"/>
      <c r="I129" s="31" t="str">
        <f t="shared" si="13"/>
        <v/>
      </c>
      <c r="J129" s="31" t="str">
        <f t="shared" si="19"/>
        <v/>
      </c>
      <c r="K129" s="31" t="str">
        <f t="shared" si="19"/>
        <v/>
      </c>
      <c r="L129" s="30"/>
      <c r="M129" s="34"/>
      <c r="N129" s="60" t="str">
        <f t="shared" si="14"/>
        <v/>
      </c>
      <c r="O129" s="60" t="str">
        <f t="shared" si="20"/>
        <v/>
      </c>
      <c r="P129" s="60" t="str">
        <f t="shared" si="20"/>
        <v/>
      </c>
    </row>
    <row r="130" spans="1:16">
      <c r="A130" s="34"/>
      <c r="B130" s="60" t="str">
        <f t="shared" si="16"/>
        <v/>
      </c>
      <c r="C130" s="34"/>
      <c r="D130" s="35"/>
      <c r="E130" s="36"/>
      <c r="F130" s="33">
        <f t="shared" si="15"/>
        <v>0</v>
      </c>
      <c r="G130" s="32"/>
      <c r="H130" s="17"/>
      <c r="I130" s="31" t="str">
        <f t="shared" si="13"/>
        <v/>
      </c>
      <c r="J130" s="31" t="str">
        <f t="shared" si="19"/>
        <v/>
      </c>
      <c r="K130" s="31" t="str">
        <f t="shared" si="19"/>
        <v/>
      </c>
      <c r="L130" s="30"/>
      <c r="M130" s="34"/>
      <c r="N130" s="60" t="str">
        <f t="shared" si="14"/>
        <v/>
      </c>
      <c r="O130" s="60" t="str">
        <f t="shared" si="20"/>
        <v/>
      </c>
      <c r="P130" s="60" t="str">
        <f t="shared" si="20"/>
        <v/>
      </c>
    </row>
    <row r="131" spans="1:16">
      <c r="A131" s="34"/>
      <c r="B131" s="60" t="str">
        <f t="shared" si="16"/>
        <v/>
      </c>
      <c r="C131" s="34"/>
      <c r="D131" s="35"/>
      <c r="E131" s="36"/>
      <c r="F131" s="33">
        <f t="shared" si="15"/>
        <v>0</v>
      </c>
      <c r="G131" s="32"/>
      <c r="H131" s="17"/>
      <c r="I131" s="31" t="str">
        <f t="shared" si="13"/>
        <v/>
      </c>
      <c r="J131" s="31" t="str">
        <f t="shared" si="19"/>
        <v/>
      </c>
      <c r="K131" s="31" t="str">
        <f t="shared" si="19"/>
        <v/>
      </c>
      <c r="L131" s="30"/>
      <c r="M131" s="34"/>
      <c r="N131" s="60" t="str">
        <f t="shared" si="14"/>
        <v/>
      </c>
      <c r="O131" s="60" t="str">
        <f t="shared" si="20"/>
        <v/>
      </c>
      <c r="P131" s="60" t="str">
        <f t="shared" si="20"/>
        <v/>
      </c>
    </row>
    <row r="132" spans="1:16">
      <c r="A132" s="34"/>
      <c r="B132" s="60" t="str">
        <f t="shared" si="16"/>
        <v/>
      </c>
      <c r="C132" s="34"/>
      <c r="D132" s="35"/>
      <c r="E132" s="36"/>
      <c r="F132" s="33">
        <f t="shared" si="15"/>
        <v>0</v>
      </c>
      <c r="G132" s="32"/>
      <c r="H132" s="17"/>
      <c r="I132" s="31" t="str">
        <f t="shared" si="13"/>
        <v/>
      </c>
      <c r="J132" s="31" t="str">
        <f t="shared" si="19"/>
        <v/>
      </c>
      <c r="K132" s="31" t="str">
        <f t="shared" si="19"/>
        <v/>
      </c>
      <c r="L132" s="30"/>
      <c r="M132" s="34"/>
      <c r="N132" s="60" t="str">
        <f t="shared" si="14"/>
        <v/>
      </c>
      <c r="O132" s="60" t="str">
        <f t="shared" si="20"/>
        <v/>
      </c>
      <c r="P132" s="60" t="str">
        <f t="shared" si="20"/>
        <v/>
      </c>
    </row>
    <row r="133" spans="1:16">
      <c r="A133" s="34"/>
      <c r="B133" s="60" t="str">
        <f t="shared" si="16"/>
        <v/>
      </c>
      <c r="C133" s="34"/>
      <c r="D133" s="35"/>
      <c r="E133" s="36"/>
      <c r="F133" s="33">
        <f t="shared" si="15"/>
        <v>0</v>
      </c>
      <c r="G133" s="32"/>
      <c r="H133" s="17"/>
      <c r="I133" s="31" t="str">
        <f t="shared" si="13"/>
        <v/>
      </c>
      <c r="J133" s="31" t="str">
        <f t="shared" si="19"/>
        <v/>
      </c>
      <c r="K133" s="31" t="str">
        <f t="shared" si="19"/>
        <v/>
      </c>
      <c r="L133" s="30"/>
      <c r="M133" s="34"/>
      <c r="N133" s="60" t="str">
        <f t="shared" si="14"/>
        <v/>
      </c>
      <c r="O133" s="60" t="str">
        <f t="shared" si="20"/>
        <v/>
      </c>
      <c r="P133" s="60" t="str">
        <f t="shared" si="20"/>
        <v/>
      </c>
    </row>
    <row r="134" spans="1:16">
      <c r="A134" s="34"/>
      <c r="B134" s="60" t="str">
        <f t="shared" si="16"/>
        <v/>
      </c>
      <c r="C134" s="34"/>
      <c r="D134" s="35"/>
      <c r="E134" s="36"/>
      <c r="F134" s="33">
        <f t="shared" si="15"/>
        <v>0</v>
      </c>
      <c r="G134" s="32"/>
      <c r="H134" s="17"/>
      <c r="I134" s="31" t="str">
        <f t="shared" si="13"/>
        <v/>
      </c>
      <c r="J134" s="31" t="str">
        <f t="shared" si="19"/>
        <v/>
      </c>
      <c r="K134" s="31" t="str">
        <f t="shared" si="19"/>
        <v/>
      </c>
      <c r="L134" s="30"/>
      <c r="M134" s="34"/>
      <c r="N134" s="60" t="str">
        <f t="shared" si="14"/>
        <v/>
      </c>
      <c r="O134" s="60" t="str">
        <f t="shared" si="20"/>
        <v/>
      </c>
      <c r="P134" s="60" t="str">
        <f t="shared" si="20"/>
        <v/>
      </c>
    </row>
    <row r="135" spans="1:16">
      <c r="A135" s="34"/>
      <c r="B135" s="60" t="str">
        <f t="shared" si="16"/>
        <v/>
      </c>
      <c r="C135" s="34"/>
      <c r="D135" s="35"/>
      <c r="E135" s="36"/>
      <c r="F135" s="33">
        <f t="shared" si="15"/>
        <v>0</v>
      </c>
      <c r="G135" s="32"/>
      <c r="H135" s="17"/>
      <c r="I135" s="31" t="str">
        <f t="shared" si="13"/>
        <v/>
      </c>
      <c r="J135" s="31" t="str">
        <f t="shared" si="19"/>
        <v/>
      </c>
      <c r="K135" s="31" t="str">
        <f t="shared" si="19"/>
        <v/>
      </c>
      <c r="L135" s="30"/>
      <c r="M135" s="34"/>
      <c r="N135" s="60" t="str">
        <f t="shared" si="14"/>
        <v/>
      </c>
      <c r="O135" s="60" t="str">
        <f t="shared" si="20"/>
        <v/>
      </c>
      <c r="P135" s="60" t="str">
        <f t="shared" si="20"/>
        <v/>
      </c>
    </row>
    <row r="136" spans="1:16">
      <c r="A136" s="34"/>
      <c r="B136" s="60" t="str">
        <f t="shared" si="16"/>
        <v/>
      </c>
      <c r="C136" s="34"/>
      <c r="D136" s="35"/>
      <c r="E136" s="36"/>
      <c r="F136" s="33">
        <f t="shared" si="15"/>
        <v>0</v>
      </c>
      <c r="G136" s="32"/>
      <c r="H136" s="17"/>
      <c r="I136" s="31" t="str">
        <f t="shared" si="13"/>
        <v/>
      </c>
      <c r="J136" s="31" t="str">
        <f t="shared" si="19"/>
        <v/>
      </c>
      <c r="K136" s="31" t="str">
        <f t="shared" si="19"/>
        <v/>
      </c>
      <c r="L136" s="30"/>
      <c r="M136" s="34"/>
      <c r="N136" s="60" t="str">
        <f t="shared" si="14"/>
        <v/>
      </c>
      <c r="O136" s="60" t="str">
        <f t="shared" si="20"/>
        <v/>
      </c>
      <c r="P136" s="60" t="str">
        <f t="shared" si="20"/>
        <v/>
      </c>
    </row>
    <row r="137" spans="1:16">
      <c r="A137" s="34"/>
      <c r="B137" s="60" t="str">
        <f t="shared" si="16"/>
        <v/>
      </c>
      <c r="C137" s="34"/>
      <c r="D137" s="35"/>
      <c r="E137" s="36"/>
      <c r="F137" s="33">
        <f t="shared" si="15"/>
        <v>0</v>
      </c>
      <c r="G137" s="32"/>
      <c r="H137" s="17"/>
      <c r="I137" s="31" t="str">
        <f t="shared" si="13"/>
        <v/>
      </c>
      <c r="J137" s="31" t="str">
        <f t="shared" si="19"/>
        <v/>
      </c>
      <c r="K137" s="31" t="str">
        <f t="shared" si="19"/>
        <v/>
      </c>
      <c r="L137" s="30"/>
      <c r="M137" s="34"/>
      <c r="N137" s="60" t="str">
        <f t="shared" si="14"/>
        <v/>
      </c>
      <c r="O137" s="60" t="str">
        <f t="shared" si="20"/>
        <v/>
      </c>
      <c r="P137" s="60" t="str">
        <f t="shared" si="20"/>
        <v/>
      </c>
    </row>
    <row r="138" spans="1:16">
      <c r="A138" s="34"/>
      <c r="B138" s="60" t="str">
        <f t="shared" si="16"/>
        <v/>
      </c>
      <c r="C138" s="34"/>
      <c r="D138" s="35"/>
      <c r="E138" s="36"/>
      <c r="F138" s="33">
        <f t="shared" si="15"/>
        <v>0</v>
      </c>
      <c r="G138" s="32"/>
      <c r="H138" s="17"/>
      <c r="I138" s="31" t="str">
        <f t="shared" si="13"/>
        <v/>
      </c>
      <c r="J138" s="31" t="str">
        <f t="shared" si="19"/>
        <v/>
      </c>
      <c r="K138" s="31" t="str">
        <f t="shared" si="19"/>
        <v/>
      </c>
      <c r="L138" s="30"/>
      <c r="M138" s="34"/>
      <c r="N138" s="60" t="str">
        <f t="shared" si="14"/>
        <v/>
      </c>
      <c r="O138" s="60" t="str">
        <f t="shared" si="20"/>
        <v/>
      </c>
      <c r="P138" s="60" t="str">
        <f t="shared" si="20"/>
        <v/>
      </c>
    </row>
    <row r="139" spans="1:16">
      <c r="A139" s="34"/>
      <c r="B139" s="60" t="str">
        <f t="shared" si="16"/>
        <v/>
      </c>
      <c r="C139" s="34"/>
      <c r="D139" s="35"/>
      <c r="E139" s="36"/>
      <c r="F139" s="33">
        <f t="shared" si="15"/>
        <v>0</v>
      </c>
      <c r="G139" s="32"/>
      <c r="H139" s="17"/>
      <c r="I139" s="31" t="str">
        <f t="shared" si="13"/>
        <v/>
      </c>
      <c r="J139" s="31" t="str">
        <f t="shared" ref="J139:K158" si="21">IF($A139&gt;0,IF((LEFT($A139,2)=LEFT($E$6,2)),($H139*($G139/2)),""),"")</f>
        <v/>
      </c>
      <c r="K139" s="31" t="str">
        <f t="shared" si="21"/>
        <v/>
      </c>
      <c r="L139" s="30"/>
      <c r="M139" s="34"/>
      <c r="N139" s="60" t="str">
        <f t="shared" si="14"/>
        <v/>
      </c>
      <c r="O139" s="60" t="str">
        <f t="shared" ref="O139:P158" si="22">IF(LEFT($A139,2)=LEFT(gstin,2),IF($M139="Yes",$H139*1%,""),"")</f>
        <v/>
      </c>
      <c r="P139" s="60" t="str">
        <f t="shared" si="22"/>
        <v/>
      </c>
    </row>
    <row r="140" spans="1:16">
      <c r="A140" s="34"/>
      <c r="B140" s="60" t="str">
        <f t="shared" si="16"/>
        <v/>
      </c>
      <c r="C140" s="34"/>
      <c r="D140" s="35"/>
      <c r="E140" s="36"/>
      <c r="F140" s="33">
        <f t="shared" si="15"/>
        <v>0</v>
      </c>
      <c r="G140" s="32"/>
      <c r="H140" s="17"/>
      <c r="I140" s="31" t="str">
        <f t="shared" si="13"/>
        <v/>
      </c>
      <c r="J140" s="31" t="str">
        <f t="shared" si="21"/>
        <v/>
      </c>
      <c r="K140" s="31" t="str">
        <f t="shared" si="21"/>
        <v/>
      </c>
      <c r="L140" s="30"/>
      <c r="M140" s="34"/>
      <c r="N140" s="60" t="str">
        <f t="shared" si="14"/>
        <v/>
      </c>
      <c r="O140" s="60" t="str">
        <f t="shared" si="22"/>
        <v/>
      </c>
      <c r="P140" s="60" t="str">
        <f t="shared" si="22"/>
        <v/>
      </c>
    </row>
    <row r="141" spans="1:16">
      <c r="A141" s="34"/>
      <c r="B141" s="60" t="str">
        <f t="shared" si="16"/>
        <v/>
      </c>
      <c r="C141" s="34"/>
      <c r="D141" s="35"/>
      <c r="E141" s="36"/>
      <c r="F141" s="33">
        <f t="shared" si="15"/>
        <v>0</v>
      </c>
      <c r="G141" s="32"/>
      <c r="H141" s="17"/>
      <c r="I141" s="31" t="str">
        <f t="shared" si="13"/>
        <v/>
      </c>
      <c r="J141" s="31" t="str">
        <f t="shared" si="21"/>
        <v/>
      </c>
      <c r="K141" s="31" t="str">
        <f t="shared" si="21"/>
        <v/>
      </c>
      <c r="L141" s="30"/>
      <c r="M141" s="34"/>
      <c r="N141" s="60" t="str">
        <f t="shared" si="14"/>
        <v/>
      </c>
      <c r="O141" s="60" t="str">
        <f t="shared" si="22"/>
        <v/>
      </c>
      <c r="P141" s="60" t="str">
        <f t="shared" si="22"/>
        <v/>
      </c>
    </row>
    <row r="142" spans="1:16">
      <c r="A142" s="34"/>
      <c r="B142" s="60" t="str">
        <f t="shared" si="16"/>
        <v/>
      </c>
      <c r="C142" s="34"/>
      <c r="D142" s="35"/>
      <c r="E142" s="36"/>
      <c r="F142" s="33">
        <f t="shared" si="15"/>
        <v>0</v>
      </c>
      <c r="G142" s="32"/>
      <c r="H142" s="17"/>
      <c r="I142" s="31" t="str">
        <f t="shared" si="13"/>
        <v/>
      </c>
      <c r="J142" s="31" t="str">
        <f t="shared" si="21"/>
        <v/>
      </c>
      <c r="K142" s="31" t="str">
        <f t="shared" si="21"/>
        <v/>
      </c>
      <c r="L142" s="30"/>
      <c r="M142" s="34"/>
      <c r="N142" s="60" t="str">
        <f t="shared" si="14"/>
        <v/>
      </c>
      <c r="O142" s="60" t="str">
        <f t="shared" si="22"/>
        <v/>
      </c>
      <c r="P142" s="60" t="str">
        <f t="shared" si="22"/>
        <v/>
      </c>
    </row>
    <row r="143" spans="1:16">
      <c r="A143" s="34"/>
      <c r="B143" s="60" t="str">
        <f t="shared" si="16"/>
        <v/>
      </c>
      <c r="C143" s="34"/>
      <c r="D143" s="35"/>
      <c r="E143" s="36"/>
      <c r="F143" s="33">
        <f t="shared" si="15"/>
        <v>0</v>
      </c>
      <c r="G143" s="32"/>
      <c r="H143" s="17"/>
      <c r="I143" s="31" t="str">
        <f t="shared" si="13"/>
        <v/>
      </c>
      <c r="J143" s="31" t="str">
        <f t="shared" si="21"/>
        <v/>
      </c>
      <c r="K143" s="31" t="str">
        <f t="shared" si="21"/>
        <v/>
      </c>
      <c r="L143" s="30"/>
      <c r="M143" s="34"/>
      <c r="N143" s="60" t="str">
        <f t="shared" si="14"/>
        <v/>
      </c>
      <c r="O143" s="60" t="str">
        <f t="shared" si="22"/>
        <v/>
      </c>
      <c r="P143" s="60" t="str">
        <f t="shared" si="22"/>
        <v/>
      </c>
    </row>
    <row r="144" spans="1:16">
      <c r="A144" s="34"/>
      <c r="B144" s="60" t="str">
        <f t="shared" si="16"/>
        <v/>
      </c>
      <c r="C144" s="34"/>
      <c r="D144" s="35"/>
      <c r="E144" s="36"/>
      <c r="F144" s="33">
        <f t="shared" si="15"/>
        <v>0</v>
      </c>
      <c r="G144" s="32"/>
      <c r="H144" s="17"/>
      <c r="I144" s="31" t="str">
        <f t="shared" si="13"/>
        <v/>
      </c>
      <c r="J144" s="31" t="str">
        <f t="shared" si="21"/>
        <v/>
      </c>
      <c r="K144" s="31" t="str">
        <f t="shared" si="21"/>
        <v/>
      </c>
      <c r="L144" s="30"/>
      <c r="M144" s="34"/>
      <c r="N144" s="60" t="str">
        <f t="shared" si="14"/>
        <v/>
      </c>
      <c r="O144" s="60" t="str">
        <f t="shared" si="22"/>
        <v/>
      </c>
      <c r="P144" s="60" t="str">
        <f t="shared" si="22"/>
        <v/>
      </c>
    </row>
    <row r="145" spans="1:16">
      <c r="A145" s="34"/>
      <c r="B145" s="60" t="str">
        <f t="shared" si="16"/>
        <v/>
      </c>
      <c r="C145" s="34"/>
      <c r="D145" s="35"/>
      <c r="E145" s="36"/>
      <c r="F145" s="33">
        <f t="shared" si="15"/>
        <v>0</v>
      </c>
      <c r="G145" s="32"/>
      <c r="H145" s="17"/>
      <c r="I145" s="31" t="str">
        <f t="shared" si="13"/>
        <v/>
      </c>
      <c r="J145" s="31" t="str">
        <f t="shared" si="21"/>
        <v/>
      </c>
      <c r="K145" s="31" t="str">
        <f t="shared" si="21"/>
        <v/>
      </c>
      <c r="L145" s="30"/>
      <c r="M145" s="34"/>
      <c r="N145" s="60" t="str">
        <f t="shared" si="14"/>
        <v/>
      </c>
      <c r="O145" s="60" t="str">
        <f t="shared" si="22"/>
        <v/>
      </c>
      <c r="P145" s="60" t="str">
        <f t="shared" si="22"/>
        <v/>
      </c>
    </row>
    <row r="146" spans="1:16">
      <c r="A146" s="34"/>
      <c r="B146" s="60" t="str">
        <f t="shared" si="16"/>
        <v/>
      </c>
      <c r="C146" s="34"/>
      <c r="D146" s="35"/>
      <c r="E146" s="36"/>
      <c r="F146" s="33">
        <f t="shared" si="15"/>
        <v>0</v>
      </c>
      <c r="G146" s="32"/>
      <c r="H146" s="17"/>
      <c r="I146" s="31" t="str">
        <f t="shared" si="13"/>
        <v/>
      </c>
      <c r="J146" s="31" t="str">
        <f t="shared" si="21"/>
        <v/>
      </c>
      <c r="K146" s="31" t="str">
        <f t="shared" si="21"/>
        <v/>
      </c>
      <c r="L146" s="30"/>
      <c r="M146" s="34"/>
      <c r="N146" s="60" t="str">
        <f t="shared" si="14"/>
        <v/>
      </c>
      <c r="O146" s="60" t="str">
        <f t="shared" si="22"/>
        <v/>
      </c>
      <c r="P146" s="60" t="str">
        <f t="shared" si="22"/>
        <v/>
      </c>
    </row>
    <row r="147" spans="1:16">
      <c r="A147" s="34"/>
      <c r="B147" s="60" t="str">
        <f t="shared" si="16"/>
        <v/>
      </c>
      <c r="C147" s="34"/>
      <c r="D147" s="35"/>
      <c r="E147" s="36"/>
      <c r="F147" s="33">
        <f t="shared" si="15"/>
        <v>0</v>
      </c>
      <c r="G147" s="32"/>
      <c r="H147" s="17"/>
      <c r="I147" s="31" t="str">
        <f t="shared" ref="I147:I210" si="23">IF($A147&gt;0,IF((LEFT($A147,2)&lt;&gt;LEFT($E$6,2)),($H147*$G147),""),"")</f>
        <v/>
      </c>
      <c r="J147" s="31" t="str">
        <f t="shared" si="21"/>
        <v/>
      </c>
      <c r="K147" s="31" t="str">
        <f t="shared" si="21"/>
        <v/>
      </c>
      <c r="L147" s="30"/>
      <c r="M147" s="34"/>
      <c r="N147" s="60" t="str">
        <f t="shared" ref="N147:N210" si="24">IF(LEFT($A147,2)&lt;&gt;LEFT(gstin,2),IF($M147="Yes",$H147*2%,""),"")</f>
        <v/>
      </c>
      <c r="O147" s="60" t="str">
        <f t="shared" si="22"/>
        <v/>
      </c>
      <c r="P147" s="60" t="str">
        <f t="shared" si="22"/>
        <v/>
      </c>
    </row>
    <row r="148" spans="1:16">
      <c r="A148" s="34"/>
      <c r="B148" s="60" t="str">
        <f t="shared" si="16"/>
        <v/>
      </c>
      <c r="C148" s="34"/>
      <c r="D148" s="35"/>
      <c r="E148" s="36"/>
      <c r="F148" s="33">
        <f t="shared" ref="F148:F211" si="25">ROUND(SUM(H148:L148),0)</f>
        <v>0</v>
      </c>
      <c r="G148" s="32"/>
      <c r="H148" s="17"/>
      <c r="I148" s="31" t="str">
        <f t="shared" si="23"/>
        <v/>
      </c>
      <c r="J148" s="31" t="str">
        <f t="shared" si="21"/>
        <v/>
      </c>
      <c r="K148" s="31" t="str">
        <f t="shared" si="21"/>
        <v/>
      </c>
      <c r="L148" s="30"/>
      <c r="M148" s="34"/>
      <c r="N148" s="60" t="str">
        <f t="shared" si="24"/>
        <v/>
      </c>
      <c r="O148" s="60" t="str">
        <f t="shared" si="22"/>
        <v/>
      </c>
      <c r="P148" s="60" t="str">
        <f t="shared" si="22"/>
        <v/>
      </c>
    </row>
    <row r="149" spans="1:16">
      <c r="A149" s="34"/>
      <c r="B149" s="60" t="str">
        <f t="shared" ref="B149:B212" si="26">IF(A149&lt;&gt;"",(VLOOKUP(LEFT($A149,2),$A$5000:$B$5037,2,TRUE)),(""))</f>
        <v/>
      </c>
      <c r="C149" s="34"/>
      <c r="D149" s="35"/>
      <c r="E149" s="36"/>
      <c r="F149" s="33">
        <f t="shared" si="25"/>
        <v>0</v>
      </c>
      <c r="G149" s="32"/>
      <c r="H149" s="17"/>
      <c r="I149" s="31" t="str">
        <f t="shared" si="23"/>
        <v/>
      </c>
      <c r="J149" s="31" t="str">
        <f t="shared" si="21"/>
        <v/>
      </c>
      <c r="K149" s="31" t="str">
        <f t="shared" si="21"/>
        <v/>
      </c>
      <c r="L149" s="30"/>
      <c r="M149" s="34"/>
      <c r="N149" s="60" t="str">
        <f t="shared" si="24"/>
        <v/>
      </c>
      <c r="O149" s="60" t="str">
        <f t="shared" si="22"/>
        <v/>
      </c>
      <c r="P149" s="60" t="str">
        <f t="shared" si="22"/>
        <v/>
      </c>
    </row>
    <row r="150" spans="1:16">
      <c r="A150" s="34"/>
      <c r="B150" s="60" t="str">
        <f t="shared" si="26"/>
        <v/>
      </c>
      <c r="C150" s="34"/>
      <c r="D150" s="35"/>
      <c r="E150" s="36"/>
      <c r="F150" s="33">
        <f t="shared" si="25"/>
        <v>0</v>
      </c>
      <c r="G150" s="32"/>
      <c r="H150" s="17"/>
      <c r="I150" s="31" t="str">
        <f t="shared" si="23"/>
        <v/>
      </c>
      <c r="J150" s="31" t="str">
        <f t="shared" si="21"/>
        <v/>
      </c>
      <c r="K150" s="31" t="str">
        <f t="shared" si="21"/>
        <v/>
      </c>
      <c r="L150" s="30"/>
      <c r="M150" s="34"/>
      <c r="N150" s="60" t="str">
        <f t="shared" si="24"/>
        <v/>
      </c>
      <c r="O150" s="60" t="str">
        <f t="shared" si="22"/>
        <v/>
      </c>
      <c r="P150" s="60" t="str">
        <f t="shared" si="22"/>
        <v/>
      </c>
    </row>
    <row r="151" spans="1:16">
      <c r="A151" s="34"/>
      <c r="B151" s="60" t="str">
        <f t="shared" si="26"/>
        <v/>
      </c>
      <c r="C151" s="34"/>
      <c r="D151" s="35"/>
      <c r="E151" s="36"/>
      <c r="F151" s="33">
        <f t="shared" si="25"/>
        <v>0</v>
      </c>
      <c r="G151" s="32"/>
      <c r="H151" s="17"/>
      <c r="I151" s="31" t="str">
        <f t="shared" si="23"/>
        <v/>
      </c>
      <c r="J151" s="31" t="str">
        <f t="shared" si="21"/>
        <v/>
      </c>
      <c r="K151" s="31" t="str">
        <f t="shared" si="21"/>
        <v/>
      </c>
      <c r="L151" s="30"/>
      <c r="M151" s="34"/>
      <c r="N151" s="60" t="str">
        <f t="shared" si="24"/>
        <v/>
      </c>
      <c r="O151" s="60" t="str">
        <f t="shared" si="22"/>
        <v/>
      </c>
      <c r="P151" s="60" t="str">
        <f t="shared" si="22"/>
        <v/>
      </c>
    </row>
    <row r="152" spans="1:16">
      <c r="A152" s="34"/>
      <c r="B152" s="60" t="str">
        <f t="shared" si="26"/>
        <v/>
      </c>
      <c r="C152" s="34"/>
      <c r="D152" s="35"/>
      <c r="E152" s="36"/>
      <c r="F152" s="33">
        <f t="shared" si="25"/>
        <v>0</v>
      </c>
      <c r="G152" s="32"/>
      <c r="H152" s="17"/>
      <c r="I152" s="31" t="str">
        <f t="shared" si="23"/>
        <v/>
      </c>
      <c r="J152" s="31" t="str">
        <f t="shared" si="21"/>
        <v/>
      </c>
      <c r="K152" s="31" t="str">
        <f t="shared" si="21"/>
        <v/>
      </c>
      <c r="L152" s="30"/>
      <c r="M152" s="34"/>
      <c r="N152" s="60" t="str">
        <f t="shared" si="24"/>
        <v/>
      </c>
      <c r="O152" s="60" t="str">
        <f t="shared" si="22"/>
        <v/>
      </c>
      <c r="P152" s="60" t="str">
        <f t="shared" si="22"/>
        <v/>
      </c>
    </row>
    <row r="153" spans="1:16">
      <c r="A153" s="34"/>
      <c r="B153" s="60" t="str">
        <f t="shared" si="26"/>
        <v/>
      </c>
      <c r="C153" s="34"/>
      <c r="D153" s="35"/>
      <c r="E153" s="36"/>
      <c r="F153" s="33">
        <f t="shared" si="25"/>
        <v>0</v>
      </c>
      <c r="G153" s="32"/>
      <c r="H153" s="17"/>
      <c r="I153" s="31" t="str">
        <f t="shared" si="23"/>
        <v/>
      </c>
      <c r="J153" s="31" t="str">
        <f t="shared" si="21"/>
        <v/>
      </c>
      <c r="K153" s="31" t="str">
        <f t="shared" si="21"/>
        <v/>
      </c>
      <c r="L153" s="30"/>
      <c r="M153" s="34"/>
      <c r="N153" s="60" t="str">
        <f t="shared" si="24"/>
        <v/>
      </c>
      <c r="O153" s="60" t="str">
        <f t="shared" si="22"/>
        <v/>
      </c>
      <c r="P153" s="60" t="str">
        <f t="shared" si="22"/>
        <v/>
      </c>
    </row>
    <row r="154" spans="1:16">
      <c r="A154" s="34"/>
      <c r="B154" s="60" t="str">
        <f t="shared" si="26"/>
        <v/>
      </c>
      <c r="C154" s="34"/>
      <c r="D154" s="35"/>
      <c r="E154" s="36"/>
      <c r="F154" s="33">
        <f t="shared" si="25"/>
        <v>0</v>
      </c>
      <c r="G154" s="32"/>
      <c r="H154" s="17"/>
      <c r="I154" s="31" t="str">
        <f t="shared" si="23"/>
        <v/>
      </c>
      <c r="J154" s="31" t="str">
        <f t="shared" si="21"/>
        <v/>
      </c>
      <c r="K154" s="31" t="str">
        <f t="shared" si="21"/>
        <v/>
      </c>
      <c r="L154" s="30"/>
      <c r="M154" s="34"/>
      <c r="N154" s="60" t="str">
        <f t="shared" si="24"/>
        <v/>
      </c>
      <c r="O154" s="60" t="str">
        <f t="shared" si="22"/>
        <v/>
      </c>
      <c r="P154" s="60" t="str">
        <f t="shared" si="22"/>
        <v/>
      </c>
    </row>
    <row r="155" spans="1:16">
      <c r="A155" s="34"/>
      <c r="B155" s="60" t="str">
        <f t="shared" si="26"/>
        <v/>
      </c>
      <c r="C155" s="34"/>
      <c r="D155" s="35"/>
      <c r="E155" s="36"/>
      <c r="F155" s="33">
        <f t="shared" si="25"/>
        <v>0</v>
      </c>
      <c r="G155" s="32"/>
      <c r="H155" s="17"/>
      <c r="I155" s="31" t="str">
        <f t="shared" si="23"/>
        <v/>
      </c>
      <c r="J155" s="31" t="str">
        <f t="shared" si="21"/>
        <v/>
      </c>
      <c r="K155" s="31" t="str">
        <f t="shared" si="21"/>
        <v/>
      </c>
      <c r="L155" s="30"/>
      <c r="M155" s="34"/>
      <c r="N155" s="60" t="str">
        <f t="shared" si="24"/>
        <v/>
      </c>
      <c r="O155" s="60" t="str">
        <f t="shared" si="22"/>
        <v/>
      </c>
      <c r="P155" s="60" t="str">
        <f t="shared" si="22"/>
        <v/>
      </c>
    </row>
    <row r="156" spans="1:16">
      <c r="A156" s="34"/>
      <c r="B156" s="60" t="str">
        <f t="shared" si="26"/>
        <v/>
      </c>
      <c r="C156" s="34"/>
      <c r="D156" s="35"/>
      <c r="E156" s="36"/>
      <c r="F156" s="33">
        <f t="shared" si="25"/>
        <v>0</v>
      </c>
      <c r="G156" s="32"/>
      <c r="H156" s="17"/>
      <c r="I156" s="31" t="str">
        <f t="shared" si="23"/>
        <v/>
      </c>
      <c r="J156" s="31" t="str">
        <f t="shared" si="21"/>
        <v/>
      </c>
      <c r="K156" s="31" t="str">
        <f t="shared" si="21"/>
        <v/>
      </c>
      <c r="L156" s="30"/>
      <c r="M156" s="34"/>
      <c r="N156" s="60" t="str">
        <f t="shared" si="24"/>
        <v/>
      </c>
      <c r="O156" s="60" t="str">
        <f t="shared" si="22"/>
        <v/>
      </c>
      <c r="P156" s="60" t="str">
        <f t="shared" si="22"/>
        <v/>
      </c>
    </row>
    <row r="157" spans="1:16">
      <c r="A157" s="34"/>
      <c r="B157" s="60" t="str">
        <f t="shared" si="26"/>
        <v/>
      </c>
      <c r="C157" s="34"/>
      <c r="D157" s="35"/>
      <c r="E157" s="36"/>
      <c r="F157" s="33">
        <f t="shared" si="25"/>
        <v>0</v>
      </c>
      <c r="G157" s="32"/>
      <c r="H157" s="17"/>
      <c r="I157" s="31" t="str">
        <f t="shared" si="23"/>
        <v/>
      </c>
      <c r="J157" s="31" t="str">
        <f t="shared" si="21"/>
        <v/>
      </c>
      <c r="K157" s="31" t="str">
        <f t="shared" si="21"/>
        <v/>
      </c>
      <c r="L157" s="30"/>
      <c r="M157" s="34"/>
      <c r="N157" s="60" t="str">
        <f t="shared" si="24"/>
        <v/>
      </c>
      <c r="O157" s="60" t="str">
        <f t="shared" si="22"/>
        <v/>
      </c>
      <c r="P157" s="60" t="str">
        <f t="shared" si="22"/>
        <v/>
      </c>
    </row>
    <row r="158" spans="1:16">
      <c r="A158" s="34"/>
      <c r="B158" s="60" t="str">
        <f t="shared" si="26"/>
        <v/>
      </c>
      <c r="C158" s="34"/>
      <c r="D158" s="35"/>
      <c r="E158" s="36"/>
      <c r="F158" s="33">
        <f t="shared" si="25"/>
        <v>0</v>
      </c>
      <c r="G158" s="32"/>
      <c r="H158" s="17"/>
      <c r="I158" s="31" t="str">
        <f t="shared" si="23"/>
        <v/>
      </c>
      <c r="J158" s="31" t="str">
        <f t="shared" si="21"/>
        <v/>
      </c>
      <c r="K158" s="31" t="str">
        <f t="shared" si="21"/>
        <v/>
      </c>
      <c r="L158" s="30"/>
      <c r="M158" s="34"/>
      <c r="N158" s="60" t="str">
        <f t="shared" si="24"/>
        <v/>
      </c>
      <c r="O158" s="60" t="str">
        <f t="shared" si="22"/>
        <v/>
      </c>
      <c r="P158" s="60" t="str">
        <f t="shared" si="22"/>
        <v/>
      </c>
    </row>
    <row r="159" spans="1:16">
      <c r="A159" s="34"/>
      <c r="B159" s="60" t="str">
        <f t="shared" si="26"/>
        <v/>
      </c>
      <c r="C159" s="34"/>
      <c r="D159" s="35"/>
      <c r="E159" s="36"/>
      <c r="F159" s="33">
        <f t="shared" si="25"/>
        <v>0</v>
      </c>
      <c r="G159" s="32"/>
      <c r="H159" s="17"/>
      <c r="I159" s="31" t="str">
        <f t="shared" si="23"/>
        <v/>
      </c>
      <c r="J159" s="31" t="str">
        <f t="shared" ref="J159:K178" si="27">IF($A159&gt;0,IF((LEFT($A159,2)=LEFT($E$6,2)),($H159*($G159/2)),""),"")</f>
        <v/>
      </c>
      <c r="K159" s="31" t="str">
        <f t="shared" si="27"/>
        <v/>
      </c>
      <c r="L159" s="30"/>
      <c r="M159" s="34"/>
      <c r="N159" s="60" t="str">
        <f t="shared" si="24"/>
        <v/>
      </c>
      <c r="O159" s="60" t="str">
        <f t="shared" ref="O159:P178" si="28">IF(LEFT($A159,2)=LEFT(gstin,2),IF($M159="Yes",$H159*1%,""),"")</f>
        <v/>
      </c>
      <c r="P159" s="60" t="str">
        <f t="shared" si="28"/>
        <v/>
      </c>
    </row>
    <row r="160" spans="1:16">
      <c r="A160" s="34"/>
      <c r="B160" s="60" t="str">
        <f t="shared" si="26"/>
        <v/>
      </c>
      <c r="C160" s="34"/>
      <c r="D160" s="35"/>
      <c r="E160" s="36"/>
      <c r="F160" s="33">
        <f t="shared" si="25"/>
        <v>0</v>
      </c>
      <c r="G160" s="32"/>
      <c r="H160" s="17"/>
      <c r="I160" s="31" t="str">
        <f t="shared" si="23"/>
        <v/>
      </c>
      <c r="J160" s="31" t="str">
        <f t="shared" si="27"/>
        <v/>
      </c>
      <c r="K160" s="31" t="str">
        <f t="shared" si="27"/>
        <v/>
      </c>
      <c r="L160" s="30"/>
      <c r="M160" s="34"/>
      <c r="N160" s="60" t="str">
        <f t="shared" si="24"/>
        <v/>
      </c>
      <c r="O160" s="60" t="str">
        <f t="shared" si="28"/>
        <v/>
      </c>
      <c r="P160" s="60" t="str">
        <f t="shared" si="28"/>
        <v/>
      </c>
    </row>
    <row r="161" spans="1:16">
      <c r="A161" s="34"/>
      <c r="B161" s="60" t="str">
        <f t="shared" si="26"/>
        <v/>
      </c>
      <c r="C161" s="34"/>
      <c r="D161" s="35"/>
      <c r="E161" s="36"/>
      <c r="F161" s="33">
        <f t="shared" si="25"/>
        <v>0</v>
      </c>
      <c r="G161" s="32"/>
      <c r="H161" s="17"/>
      <c r="I161" s="31" t="str">
        <f t="shared" si="23"/>
        <v/>
      </c>
      <c r="J161" s="31" t="str">
        <f t="shared" si="27"/>
        <v/>
      </c>
      <c r="K161" s="31" t="str">
        <f t="shared" si="27"/>
        <v/>
      </c>
      <c r="L161" s="30"/>
      <c r="M161" s="34"/>
      <c r="N161" s="60" t="str">
        <f t="shared" si="24"/>
        <v/>
      </c>
      <c r="O161" s="60" t="str">
        <f t="shared" si="28"/>
        <v/>
      </c>
      <c r="P161" s="60" t="str">
        <f t="shared" si="28"/>
        <v/>
      </c>
    </row>
    <row r="162" spans="1:16">
      <c r="A162" s="34"/>
      <c r="B162" s="60" t="str">
        <f t="shared" si="26"/>
        <v/>
      </c>
      <c r="C162" s="34"/>
      <c r="D162" s="35"/>
      <c r="E162" s="36"/>
      <c r="F162" s="33">
        <f t="shared" si="25"/>
        <v>0</v>
      </c>
      <c r="G162" s="32"/>
      <c r="H162" s="17"/>
      <c r="I162" s="31" t="str">
        <f t="shared" si="23"/>
        <v/>
      </c>
      <c r="J162" s="31" t="str">
        <f t="shared" si="27"/>
        <v/>
      </c>
      <c r="K162" s="31" t="str">
        <f t="shared" si="27"/>
        <v/>
      </c>
      <c r="L162" s="30"/>
      <c r="M162" s="34"/>
      <c r="N162" s="60" t="str">
        <f t="shared" si="24"/>
        <v/>
      </c>
      <c r="O162" s="60" t="str">
        <f t="shared" si="28"/>
        <v/>
      </c>
      <c r="P162" s="60" t="str">
        <f t="shared" si="28"/>
        <v/>
      </c>
    </row>
    <row r="163" spans="1:16">
      <c r="A163" s="34"/>
      <c r="B163" s="60" t="str">
        <f t="shared" si="26"/>
        <v/>
      </c>
      <c r="C163" s="34"/>
      <c r="D163" s="35"/>
      <c r="E163" s="36"/>
      <c r="F163" s="33">
        <f t="shared" si="25"/>
        <v>0</v>
      </c>
      <c r="G163" s="32"/>
      <c r="H163" s="17"/>
      <c r="I163" s="31" t="str">
        <f t="shared" si="23"/>
        <v/>
      </c>
      <c r="J163" s="31" t="str">
        <f t="shared" si="27"/>
        <v/>
      </c>
      <c r="K163" s="31" t="str">
        <f t="shared" si="27"/>
        <v/>
      </c>
      <c r="L163" s="30"/>
      <c r="M163" s="34"/>
      <c r="N163" s="60" t="str">
        <f t="shared" si="24"/>
        <v/>
      </c>
      <c r="O163" s="60" t="str">
        <f t="shared" si="28"/>
        <v/>
      </c>
      <c r="P163" s="60" t="str">
        <f t="shared" si="28"/>
        <v/>
      </c>
    </row>
    <row r="164" spans="1:16">
      <c r="A164" s="34"/>
      <c r="B164" s="60" t="str">
        <f t="shared" si="26"/>
        <v/>
      </c>
      <c r="C164" s="34"/>
      <c r="D164" s="35"/>
      <c r="E164" s="36"/>
      <c r="F164" s="33">
        <f t="shared" si="25"/>
        <v>0</v>
      </c>
      <c r="G164" s="32"/>
      <c r="H164" s="17"/>
      <c r="I164" s="31" t="str">
        <f t="shared" si="23"/>
        <v/>
      </c>
      <c r="J164" s="31" t="str">
        <f t="shared" si="27"/>
        <v/>
      </c>
      <c r="K164" s="31" t="str">
        <f t="shared" si="27"/>
        <v/>
      </c>
      <c r="L164" s="30"/>
      <c r="M164" s="34"/>
      <c r="N164" s="60" t="str">
        <f t="shared" si="24"/>
        <v/>
      </c>
      <c r="O164" s="60" t="str">
        <f t="shared" si="28"/>
        <v/>
      </c>
      <c r="P164" s="60" t="str">
        <f t="shared" si="28"/>
        <v/>
      </c>
    </row>
    <row r="165" spans="1:16">
      <c r="A165" s="34"/>
      <c r="B165" s="60" t="str">
        <f t="shared" si="26"/>
        <v/>
      </c>
      <c r="C165" s="34"/>
      <c r="D165" s="35"/>
      <c r="E165" s="36"/>
      <c r="F165" s="33">
        <f t="shared" si="25"/>
        <v>0</v>
      </c>
      <c r="G165" s="32"/>
      <c r="H165" s="17"/>
      <c r="I165" s="31" t="str">
        <f t="shared" si="23"/>
        <v/>
      </c>
      <c r="J165" s="31" t="str">
        <f t="shared" si="27"/>
        <v/>
      </c>
      <c r="K165" s="31" t="str">
        <f t="shared" si="27"/>
        <v/>
      </c>
      <c r="L165" s="30"/>
      <c r="M165" s="34"/>
      <c r="N165" s="60" t="str">
        <f t="shared" si="24"/>
        <v/>
      </c>
      <c r="O165" s="60" t="str">
        <f t="shared" si="28"/>
        <v/>
      </c>
      <c r="P165" s="60" t="str">
        <f t="shared" si="28"/>
        <v/>
      </c>
    </row>
    <row r="166" spans="1:16">
      <c r="A166" s="34"/>
      <c r="B166" s="60" t="str">
        <f t="shared" si="26"/>
        <v/>
      </c>
      <c r="C166" s="34"/>
      <c r="D166" s="35"/>
      <c r="E166" s="36"/>
      <c r="F166" s="33">
        <f t="shared" si="25"/>
        <v>0</v>
      </c>
      <c r="G166" s="32"/>
      <c r="H166" s="17"/>
      <c r="I166" s="31" t="str">
        <f t="shared" si="23"/>
        <v/>
      </c>
      <c r="J166" s="31" t="str">
        <f t="shared" si="27"/>
        <v/>
      </c>
      <c r="K166" s="31" t="str">
        <f t="shared" si="27"/>
        <v/>
      </c>
      <c r="L166" s="30"/>
      <c r="M166" s="34"/>
      <c r="N166" s="60" t="str">
        <f t="shared" si="24"/>
        <v/>
      </c>
      <c r="O166" s="60" t="str">
        <f t="shared" si="28"/>
        <v/>
      </c>
      <c r="P166" s="60" t="str">
        <f t="shared" si="28"/>
        <v/>
      </c>
    </row>
    <row r="167" spans="1:16">
      <c r="A167" s="34"/>
      <c r="B167" s="60" t="str">
        <f t="shared" si="26"/>
        <v/>
      </c>
      <c r="C167" s="34"/>
      <c r="D167" s="35"/>
      <c r="E167" s="36"/>
      <c r="F167" s="33">
        <f t="shared" si="25"/>
        <v>0</v>
      </c>
      <c r="G167" s="32"/>
      <c r="H167" s="17"/>
      <c r="I167" s="31" t="str">
        <f t="shared" si="23"/>
        <v/>
      </c>
      <c r="J167" s="31" t="str">
        <f t="shared" si="27"/>
        <v/>
      </c>
      <c r="K167" s="31" t="str">
        <f t="shared" si="27"/>
        <v/>
      </c>
      <c r="L167" s="30"/>
      <c r="M167" s="34"/>
      <c r="N167" s="60" t="str">
        <f t="shared" si="24"/>
        <v/>
      </c>
      <c r="O167" s="60" t="str">
        <f t="shared" si="28"/>
        <v/>
      </c>
      <c r="P167" s="60" t="str">
        <f t="shared" si="28"/>
        <v/>
      </c>
    </row>
    <row r="168" spans="1:16">
      <c r="A168" s="34"/>
      <c r="B168" s="60" t="str">
        <f t="shared" si="26"/>
        <v/>
      </c>
      <c r="C168" s="34"/>
      <c r="D168" s="35"/>
      <c r="E168" s="36"/>
      <c r="F168" s="33">
        <f t="shared" si="25"/>
        <v>0</v>
      </c>
      <c r="G168" s="32"/>
      <c r="H168" s="17"/>
      <c r="I168" s="31" t="str">
        <f t="shared" si="23"/>
        <v/>
      </c>
      <c r="J168" s="31" t="str">
        <f t="shared" si="27"/>
        <v/>
      </c>
      <c r="K168" s="31" t="str">
        <f t="shared" si="27"/>
        <v/>
      </c>
      <c r="L168" s="30"/>
      <c r="M168" s="34"/>
      <c r="N168" s="60" t="str">
        <f t="shared" si="24"/>
        <v/>
      </c>
      <c r="O168" s="60" t="str">
        <f t="shared" si="28"/>
        <v/>
      </c>
      <c r="P168" s="60" t="str">
        <f t="shared" si="28"/>
        <v/>
      </c>
    </row>
    <row r="169" spans="1:16">
      <c r="A169" s="34"/>
      <c r="B169" s="60" t="str">
        <f t="shared" si="26"/>
        <v/>
      </c>
      <c r="C169" s="34"/>
      <c r="D169" s="35"/>
      <c r="E169" s="36"/>
      <c r="F169" s="33">
        <f t="shared" si="25"/>
        <v>0</v>
      </c>
      <c r="G169" s="32"/>
      <c r="H169" s="17"/>
      <c r="I169" s="31" t="str">
        <f t="shared" si="23"/>
        <v/>
      </c>
      <c r="J169" s="31" t="str">
        <f t="shared" si="27"/>
        <v/>
      </c>
      <c r="K169" s="31" t="str">
        <f t="shared" si="27"/>
        <v/>
      </c>
      <c r="L169" s="30"/>
      <c r="M169" s="34"/>
      <c r="N169" s="60" t="str">
        <f t="shared" si="24"/>
        <v/>
      </c>
      <c r="O169" s="60" t="str">
        <f t="shared" si="28"/>
        <v/>
      </c>
      <c r="P169" s="60" t="str">
        <f t="shared" si="28"/>
        <v/>
      </c>
    </row>
    <row r="170" spans="1:16">
      <c r="A170" s="34"/>
      <c r="B170" s="60" t="str">
        <f t="shared" si="26"/>
        <v/>
      </c>
      <c r="C170" s="34"/>
      <c r="D170" s="35"/>
      <c r="E170" s="36"/>
      <c r="F170" s="33">
        <f t="shared" si="25"/>
        <v>0</v>
      </c>
      <c r="G170" s="32"/>
      <c r="H170" s="17"/>
      <c r="I170" s="31" t="str">
        <f t="shared" si="23"/>
        <v/>
      </c>
      <c r="J170" s="31" t="str">
        <f t="shared" si="27"/>
        <v/>
      </c>
      <c r="K170" s="31" t="str">
        <f t="shared" si="27"/>
        <v/>
      </c>
      <c r="L170" s="30"/>
      <c r="M170" s="34"/>
      <c r="N170" s="60" t="str">
        <f t="shared" si="24"/>
        <v/>
      </c>
      <c r="O170" s="60" t="str">
        <f t="shared" si="28"/>
        <v/>
      </c>
      <c r="P170" s="60" t="str">
        <f t="shared" si="28"/>
        <v/>
      </c>
    </row>
    <row r="171" spans="1:16">
      <c r="A171" s="34"/>
      <c r="B171" s="60" t="str">
        <f t="shared" si="26"/>
        <v/>
      </c>
      <c r="C171" s="34"/>
      <c r="D171" s="35"/>
      <c r="E171" s="36"/>
      <c r="F171" s="33">
        <f t="shared" si="25"/>
        <v>0</v>
      </c>
      <c r="G171" s="32"/>
      <c r="H171" s="17"/>
      <c r="I171" s="31" t="str">
        <f t="shared" si="23"/>
        <v/>
      </c>
      <c r="J171" s="31" t="str">
        <f t="shared" si="27"/>
        <v/>
      </c>
      <c r="K171" s="31" t="str">
        <f t="shared" si="27"/>
        <v/>
      </c>
      <c r="L171" s="30"/>
      <c r="M171" s="34"/>
      <c r="N171" s="60" t="str">
        <f t="shared" si="24"/>
        <v/>
      </c>
      <c r="O171" s="60" t="str">
        <f t="shared" si="28"/>
        <v/>
      </c>
      <c r="P171" s="60" t="str">
        <f t="shared" si="28"/>
        <v/>
      </c>
    </row>
    <row r="172" spans="1:16">
      <c r="A172" s="34"/>
      <c r="B172" s="60" t="str">
        <f t="shared" si="26"/>
        <v/>
      </c>
      <c r="C172" s="34"/>
      <c r="D172" s="35"/>
      <c r="E172" s="36"/>
      <c r="F172" s="33">
        <f t="shared" si="25"/>
        <v>0</v>
      </c>
      <c r="G172" s="32"/>
      <c r="H172" s="17"/>
      <c r="I172" s="31" t="str">
        <f t="shared" si="23"/>
        <v/>
      </c>
      <c r="J172" s="31" t="str">
        <f t="shared" si="27"/>
        <v/>
      </c>
      <c r="K172" s="31" t="str">
        <f t="shared" si="27"/>
        <v/>
      </c>
      <c r="L172" s="30"/>
      <c r="M172" s="34"/>
      <c r="N172" s="60" t="str">
        <f t="shared" si="24"/>
        <v/>
      </c>
      <c r="O172" s="60" t="str">
        <f t="shared" si="28"/>
        <v/>
      </c>
      <c r="P172" s="60" t="str">
        <f t="shared" si="28"/>
        <v/>
      </c>
    </row>
    <row r="173" spans="1:16">
      <c r="A173" s="34"/>
      <c r="B173" s="60" t="str">
        <f t="shared" si="26"/>
        <v/>
      </c>
      <c r="C173" s="34"/>
      <c r="D173" s="35"/>
      <c r="E173" s="36"/>
      <c r="F173" s="33">
        <f t="shared" si="25"/>
        <v>0</v>
      </c>
      <c r="G173" s="32"/>
      <c r="H173" s="17"/>
      <c r="I173" s="31" t="str">
        <f t="shared" si="23"/>
        <v/>
      </c>
      <c r="J173" s="31" t="str">
        <f t="shared" si="27"/>
        <v/>
      </c>
      <c r="K173" s="31" t="str">
        <f t="shared" si="27"/>
        <v/>
      </c>
      <c r="L173" s="30"/>
      <c r="M173" s="34"/>
      <c r="N173" s="60" t="str">
        <f t="shared" si="24"/>
        <v/>
      </c>
      <c r="O173" s="60" t="str">
        <f t="shared" si="28"/>
        <v/>
      </c>
      <c r="P173" s="60" t="str">
        <f t="shared" si="28"/>
        <v/>
      </c>
    </row>
    <row r="174" spans="1:16">
      <c r="A174" s="34"/>
      <c r="B174" s="60" t="str">
        <f t="shared" si="26"/>
        <v/>
      </c>
      <c r="C174" s="34"/>
      <c r="D174" s="35"/>
      <c r="E174" s="36"/>
      <c r="F174" s="33">
        <f t="shared" si="25"/>
        <v>0</v>
      </c>
      <c r="G174" s="32"/>
      <c r="H174" s="17"/>
      <c r="I174" s="31" t="str">
        <f t="shared" si="23"/>
        <v/>
      </c>
      <c r="J174" s="31" t="str">
        <f t="shared" si="27"/>
        <v/>
      </c>
      <c r="K174" s="31" t="str">
        <f t="shared" si="27"/>
        <v/>
      </c>
      <c r="L174" s="30"/>
      <c r="M174" s="34"/>
      <c r="N174" s="60" t="str">
        <f t="shared" si="24"/>
        <v/>
      </c>
      <c r="O174" s="60" t="str">
        <f t="shared" si="28"/>
        <v/>
      </c>
      <c r="P174" s="60" t="str">
        <f t="shared" si="28"/>
        <v/>
      </c>
    </row>
    <row r="175" spans="1:16">
      <c r="A175" s="34"/>
      <c r="B175" s="60" t="str">
        <f t="shared" si="26"/>
        <v/>
      </c>
      <c r="C175" s="34"/>
      <c r="D175" s="35"/>
      <c r="E175" s="36"/>
      <c r="F175" s="33">
        <f t="shared" si="25"/>
        <v>0</v>
      </c>
      <c r="G175" s="32"/>
      <c r="H175" s="17"/>
      <c r="I175" s="31" t="str">
        <f t="shared" si="23"/>
        <v/>
      </c>
      <c r="J175" s="31" t="str">
        <f t="shared" si="27"/>
        <v/>
      </c>
      <c r="K175" s="31" t="str">
        <f t="shared" si="27"/>
        <v/>
      </c>
      <c r="L175" s="30"/>
      <c r="M175" s="34"/>
      <c r="N175" s="60" t="str">
        <f t="shared" si="24"/>
        <v/>
      </c>
      <c r="O175" s="60" t="str">
        <f t="shared" si="28"/>
        <v/>
      </c>
      <c r="P175" s="60" t="str">
        <f t="shared" si="28"/>
        <v/>
      </c>
    </row>
    <row r="176" spans="1:16">
      <c r="A176" s="34"/>
      <c r="B176" s="60" t="str">
        <f t="shared" si="26"/>
        <v/>
      </c>
      <c r="C176" s="34"/>
      <c r="D176" s="35"/>
      <c r="E176" s="36"/>
      <c r="F176" s="33">
        <f t="shared" si="25"/>
        <v>0</v>
      </c>
      <c r="G176" s="32"/>
      <c r="H176" s="17"/>
      <c r="I176" s="31" t="str">
        <f t="shared" si="23"/>
        <v/>
      </c>
      <c r="J176" s="31" t="str">
        <f t="shared" si="27"/>
        <v/>
      </c>
      <c r="K176" s="31" t="str">
        <f t="shared" si="27"/>
        <v/>
      </c>
      <c r="L176" s="30"/>
      <c r="M176" s="34"/>
      <c r="N176" s="60" t="str">
        <f t="shared" si="24"/>
        <v/>
      </c>
      <c r="O176" s="60" t="str">
        <f t="shared" si="28"/>
        <v/>
      </c>
      <c r="P176" s="60" t="str">
        <f t="shared" si="28"/>
        <v/>
      </c>
    </row>
    <row r="177" spans="1:16">
      <c r="A177" s="34"/>
      <c r="B177" s="60" t="str">
        <f t="shared" si="26"/>
        <v/>
      </c>
      <c r="C177" s="34"/>
      <c r="D177" s="35"/>
      <c r="E177" s="36"/>
      <c r="F177" s="33">
        <f t="shared" si="25"/>
        <v>0</v>
      </c>
      <c r="G177" s="32"/>
      <c r="H177" s="17"/>
      <c r="I177" s="31" t="str">
        <f t="shared" si="23"/>
        <v/>
      </c>
      <c r="J177" s="31" t="str">
        <f t="shared" si="27"/>
        <v/>
      </c>
      <c r="K177" s="31" t="str">
        <f t="shared" si="27"/>
        <v/>
      </c>
      <c r="L177" s="30"/>
      <c r="M177" s="34"/>
      <c r="N177" s="60" t="str">
        <f t="shared" si="24"/>
        <v/>
      </c>
      <c r="O177" s="60" t="str">
        <f t="shared" si="28"/>
        <v/>
      </c>
      <c r="P177" s="60" t="str">
        <f t="shared" si="28"/>
        <v/>
      </c>
    </row>
    <row r="178" spans="1:16">
      <c r="A178" s="34"/>
      <c r="B178" s="60" t="str">
        <f t="shared" si="26"/>
        <v/>
      </c>
      <c r="C178" s="34"/>
      <c r="D178" s="35"/>
      <c r="E178" s="36"/>
      <c r="F178" s="33">
        <f t="shared" si="25"/>
        <v>0</v>
      </c>
      <c r="G178" s="32"/>
      <c r="H178" s="17"/>
      <c r="I178" s="31" t="str">
        <f t="shared" si="23"/>
        <v/>
      </c>
      <c r="J178" s="31" t="str">
        <f t="shared" si="27"/>
        <v/>
      </c>
      <c r="K178" s="31" t="str">
        <f t="shared" si="27"/>
        <v/>
      </c>
      <c r="L178" s="30"/>
      <c r="M178" s="34"/>
      <c r="N178" s="60" t="str">
        <f t="shared" si="24"/>
        <v/>
      </c>
      <c r="O178" s="60" t="str">
        <f t="shared" si="28"/>
        <v/>
      </c>
      <c r="P178" s="60" t="str">
        <f t="shared" si="28"/>
        <v/>
      </c>
    </row>
    <row r="179" spans="1:16">
      <c r="A179" s="34"/>
      <c r="B179" s="60" t="str">
        <f t="shared" si="26"/>
        <v/>
      </c>
      <c r="C179" s="34"/>
      <c r="D179" s="35"/>
      <c r="E179" s="36"/>
      <c r="F179" s="33">
        <f t="shared" si="25"/>
        <v>0</v>
      </c>
      <c r="G179" s="32"/>
      <c r="H179" s="17"/>
      <c r="I179" s="31" t="str">
        <f t="shared" si="23"/>
        <v/>
      </c>
      <c r="J179" s="31" t="str">
        <f t="shared" ref="J179:K198" si="29">IF($A179&gt;0,IF((LEFT($A179,2)=LEFT($E$6,2)),($H179*($G179/2)),""),"")</f>
        <v/>
      </c>
      <c r="K179" s="31" t="str">
        <f t="shared" si="29"/>
        <v/>
      </c>
      <c r="L179" s="30"/>
      <c r="M179" s="34"/>
      <c r="N179" s="60" t="str">
        <f t="shared" si="24"/>
        <v/>
      </c>
      <c r="O179" s="60" t="str">
        <f t="shared" ref="O179:P198" si="30">IF(LEFT($A179,2)=LEFT(gstin,2),IF($M179="Yes",$H179*1%,""),"")</f>
        <v/>
      </c>
      <c r="P179" s="60" t="str">
        <f t="shared" si="30"/>
        <v/>
      </c>
    </row>
    <row r="180" spans="1:16">
      <c r="A180" s="34"/>
      <c r="B180" s="60" t="str">
        <f t="shared" si="26"/>
        <v/>
      </c>
      <c r="C180" s="34"/>
      <c r="D180" s="35"/>
      <c r="E180" s="36"/>
      <c r="F180" s="33">
        <f t="shared" si="25"/>
        <v>0</v>
      </c>
      <c r="G180" s="32"/>
      <c r="H180" s="17"/>
      <c r="I180" s="31" t="str">
        <f t="shared" si="23"/>
        <v/>
      </c>
      <c r="J180" s="31" t="str">
        <f t="shared" si="29"/>
        <v/>
      </c>
      <c r="K180" s="31" t="str">
        <f t="shared" si="29"/>
        <v/>
      </c>
      <c r="L180" s="30"/>
      <c r="M180" s="34"/>
      <c r="N180" s="60" t="str">
        <f t="shared" si="24"/>
        <v/>
      </c>
      <c r="O180" s="60" t="str">
        <f t="shared" si="30"/>
        <v/>
      </c>
      <c r="P180" s="60" t="str">
        <f t="shared" si="30"/>
        <v/>
      </c>
    </row>
    <row r="181" spans="1:16">
      <c r="A181" s="34"/>
      <c r="B181" s="60" t="str">
        <f t="shared" si="26"/>
        <v/>
      </c>
      <c r="C181" s="34"/>
      <c r="D181" s="35"/>
      <c r="E181" s="36"/>
      <c r="F181" s="33">
        <f t="shared" si="25"/>
        <v>0</v>
      </c>
      <c r="G181" s="32"/>
      <c r="H181" s="17"/>
      <c r="I181" s="31" t="str">
        <f t="shared" si="23"/>
        <v/>
      </c>
      <c r="J181" s="31" t="str">
        <f t="shared" si="29"/>
        <v/>
      </c>
      <c r="K181" s="31" t="str">
        <f t="shared" si="29"/>
        <v/>
      </c>
      <c r="L181" s="30"/>
      <c r="M181" s="34"/>
      <c r="N181" s="60" t="str">
        <f t="shared" si="24"/>
        <v/>
      </c>
      <c r="O181" s="60" t="str">
        <f t="shared" si="30"/>
        <v/>
      </c>
      <c r="P181" s="60" t="str">
        <f t="shared" si="30"/>
        <v/>
      </c>
    </row>
    <row r="182" spans="1:16">
      <c r="A182" s="34"/>
      <c r="B182" s="60" t="str">
        <f t="shared" si="26"/>
        <v/>
      </c>
      <c r="C182" s="34"/>
      <c r="D182" s="35"/>
      <c r="E182" s="36"/>
      <c r="F182" s="33">
        <f t="shared" si="25"/>
        <v>0</v>
      </c>
      <c r="G182" s="32"/>
      <c r="H182" s="17"/>
      <c r="I182" s="31" t="str">
        <f t="shared" si="23"/>
        <v/>
      </c>
      <c r="J182" s="31" t="str">
        <f t="shared" si="29"/>
        <v/>
      </c>
      <c r="K182" s="31" t="str">
        <f t="shared" si="29"/>
        <v/>
      </c>
      <c r="L182" s="30"/>
      <c r="M182" s="34"/>
      <c r="N182" s="60" t="str">
        <f t="shared" si="24"/>
        <v/>
      </c>
      <c r="O182" s="60" t="str">
        <f t="shared" si="30"/>
        <v/>
      </c>
      <c r="P182" s="60" t="str">
        <f t="shared" si="30"/>
        <v/>
      </c>
    </row>
    <row r="183" spans="1:16">
      <c r="A183" s="34"/>
      <c r="B183" s="60" t="str">
        <f t="shared" si="26"/>
        <v/>
      </c>
      <c r="C183" s="34"/>
      <c r="D183" s="35"/>
      <c r="E183" s="36"/>
      <c r="F183" s="33">
        <f t="shared" si="25"/>
        <v>0</v>
      </c>
      <c r="G183" s="32"/>
      <c r="H183" s="17"/>
      <c r="I183" s="31" t="str">
        <f t="shared" si="23"/>
        <v/>
      </c>
      <c r="J183" s="31" t="str">
        <f t="shared" si="29"/>
        <v/>
      </c>
      <c r="K183" s="31" t="str">
        <f t="shared" si="29"/>
        <v/>
      </c>
      <c r="L183" s="30"/>
      <c r="M183" s="34"/>
      <c r="N183" s="60" t="str">
        <f t="shared" si="24"/>
        <v/>
      </c>
      <c r="O183" s="60" t="str">
        <f t="shared" si="30"/>
        <v/>
      </c>
      <c r="P183" s="60" t="str">
        <f t="shared" si="30"/>
        <v/>
      </c>
    </row>
    <row r="184" spans="1:16">
      <c r="A184" s="34"/>
      <c r="B184" s="60" t="str">
        <f t="shared" si="26"/>
        <v/>
      </c>
      <c r="C184" s="34"/>
      <c r="D184" s="35"/>
      <c r="E184" s="36"/>
      <c r="F184" s="33">
        <f t="shared" si="25"/>
        <v>0</v>
      </c>
      <c r="G184" s="32"/>
      <c r="H184" s="17"/>
      <c r="I184" s="31" t="str">
        <f t="shared" si="23"/>
        <v/>
      </c>
      <c r="J184" s="31" t="str">
        <f t="shared" si="29"/>
        <v/>
      </c>
      <c r="K184" s="31" t="str">
        <f t="shared" si="29"/>
        <v/>
      </c>
      <c r="L184" s="30"/>
      <c r="M184" s="34"/>
      <c r="N184" s="60" t="str">
        <f t="shared" si="24"/>
        <v/>
      </c>
      <c r="O184" s="60" t="str">
        <f t="shared" si="30"/>
        <v/>
      </c>
      <c r="P184" s="60" t="str">
        <f t="shared" si="30"/>
        <v/>
      </c>
    </row>
    <row r="185" spans="1:16">
      <c r="A185" s="34"/>
      <c r="B185" s="60" t="str">
        <f t="shared" si="26"/>
        <v/>
      </c>
      <c r="C185" s="34"/>
      <c r="D185" s="35"/>
      <c r="E185" s="36"/>
      <c r="F185" s="33">
        <f t="shared" si="25"/>
        <v>0</v>
      </c>
      <c r="G185" s="32"/>
      <c r="H185" s="17"/>
      <c r="I185" s="31" t="str">
        <f t="shared" si="23"/>
        <v/>
      </c>
      <c r="J185" s="31" t="str">
        <f t="shared" si="29"/>
        <v/>
      </c>
      <c r="K185" s="31" t="str">
        <f t="shared" si="29"/>
        <v/>
      </c>
      <c r="L185" s="30"/>
      <c r="M185" s="34"/>
      <c r="N185" s="60" t="str">
        <f t="shared" si="24"/>
        <v/>
      </c>
      <c r="O185" s="60" t="str">
        <f t="shared" si="30"/>
        <v/>
      </c>
      <c r="P185" s="60" t="str">
        <f t="shared" si="30"/>
        <v/>
      </c>
    </row>
    <row r="186" spans="1:16">
      <c r="A186" s="34"/>
      <c r="B186" s="60" t="str">
        <f t="shared" si="26"/>
        <v/>
      </c>
      <c r="C186" s="34"/>
      <c r="D186" s="35"/>
      <c r="E186" s="36"/>
      <c r="F186" s="33">
        <f t="shared" si="25"/>
        <v>0</v>
      </c>
      <c r="G186" s="32"/>
      <c r="H186" s="17"/>
      <c r="I186" s="31" t="str">
        <f t="shared" si="23"/>
        <v/>
      </c>
      <c r="J186" s="31" t="str">
        <f t="shared" si="29"/>
        <v/>
      </c>
      <c r="K186" s="31" t="str">
        <f t="shared" si="29"/>
        <v/>
      </c>
      <c r="L186" s="30"/>
      <c r="M186" s="34"/>
      <c r="N186" s="60" t="str">
        <f t="shared" si="24"/>
        <v/>
      </c>
      <c r="O186" s="60" t="str">
        <f t="shared" si="30"/>
        <v/>
      </c>
      <c r="P186" s="60" t="str">
        <f t="shared" si="30"/>
        <v/>
      </c>
    </row>
    <row r="187" spans="1:16">
      <c r="A187" s="34"/>
      <c r="B187" s="60" t="str">
        <f t="shared" si="26"/>
        <v/>
      </c>
      <c r="C187" s="34"/>
      <c r="D187" s="35"/>
      <c r="E187" s="36"/>
      <c r="F187" s="33">
        <f t="shared" si="25"/>
        <v>0</v>
      </c>
      <c r="G187" s="32"/>
      <c r="H187" s="17"/>
      <c r="I187" s="31" t="str">
        <f t="shared" si="23"/>
        <v/>
      </c>
      <c r="J187" s="31" t="str">
        <f t="shared" si="29"/>
        <v/>
      </c>
      <c r="K187" s="31" t="str">
        <f t="shared" si="29"/>
        <v/>
      </c>
      <c r="L187" s="30"/>
      <c r="M187" s="34"/>
      <c r="N187" s="60" t="str">
        <f t="shared" si="24"/>
        <v/>
      </c>
      <c r="O187" s="60" t="str">
        <f t="shared" si="30"/>
        <v/>
      </c>
      <c r="P187" s="60" t="str">
        <f t="shared" si="30"/>
        <v/>
      </c>
    </row>
    <row r="188" spans="1:16">
      <c r="A188" s="34"/>
      <c r="B188" s="60" t="str">
        <f t="shared" si="26"/>
        <v/>
      </c>
      <c r="C188" s="34"/>
      <c r="D188" s="35"/>
      <c r="E188" s="36"/>
      <c r="F188" s="33">
        <f t="shared" si="25"/>
        <v>0</v>
      </c>
      <c r="G188" s="32"/>
      <c r="H188" s="17"/>
      <c r="I188" s="31" t="str">
        <f t="shared" si="23"/>
        <v/>
      </c>
      <c r="J188" s="31" t="str">
        <f t="shared" si="29"/>
        <v/>
      </c>
      <c r="K188" s="31" t="str">
        <f t="shared" si="29"/>
        <v/>
      </c>
      <c r="L188" s="30"/>
      <c r="M188" s="34"/>
      <c r="N188" s="60" t="str">
        <f t="shared" si="24"/>
        <v/>
      </c>
      <c r="O188" s="60" t="str">
        <f t="shared" si="30"/>
        <v/>
      </c>
      <c r="P188" s="60" t="str">
        <f t="shared" si="30"/>
        <v/>
      </c>
    </row>
    <row r="189" spans="1:16">
      <c r="A189" s="34"/>
      <c r="B189" s="60" t="str">
        <f t="shared" si="26"/>
        <v/>
      </c>
      <c r="C189" s="34"/>
      <c r="D189" s="35"/>
      <c r="E189" s="36"/>
      <c r="F189" s="33">
        <f t="shared" si="25"/>
        <v>0</v>
      </c>
      <c r="G189" s="32"/>
      <c r="H189" s="17"/>
      <c r="I189" s="31" t="str">
        <f t="shared" si="23"/>
        <v/>
      </c>
      <c r="J189" s="31" t="str">
        <f t="shared" si="29"/>
        <v/>
      </c>
      <c r="K189" s="31" t="str">
        <f t="shared" si="29"/>
        <v/>
      </c>
      <c r="L189" s="30"/>
      <c r="M189" s="34"/>
      <c r="N189" s="60" t="str">
        <f t="shared" si="24"/>
        <v/>
      </c>
      <c r="O189" s="60" t="str">
        <f t="shared" si="30"/>
        <v/>
      </c>
      <c r="P189" s="60" t="str">
        <f t="shared" si="30"/>
        <v/>
      </c>
    </row>
    <row r="190" spans="1:16">
      <c r="A190" s="34"/>
      <c r="B190" s="60" t="str">
        <f t="shared" si="26"/>
        <v/>
      </c>
      <c r="C190" s="34"/>
      <c r="D190" s="35"/>
      <c r="E190" s="36"/>
      <c r="F190" s="33">
        <f t="shared" si="25"/>
        <v>0</v>
      </c>
      <c r="G190" s="32"/>
      <c r="H190" s="17"/>
      <c r="I190" s="31" t="str">
        <f t="shared" si="23"/>
        <v/>
      </c>
      <c r="J190" s="31" t="str">
        <f t="shared" si="29"/>
        <v/>
      </c>
      <c r="K190" s="31" t="str">
        <f t="shared" si="29"/>
        <v/>
      </c>
      <c r="L190" s="30"/>
      <c r="M190" s="34"/>
      <c r="N190" s="60" t="str">
        <f t="shared" si="24"/>
        <v/>
      </c>
      <c r="O190" s="60" t="str">
        <f t="shared" si="30"/>
        <v/>
      </c>
      <c r="P190" s="60" t="str">
        <f t="shared" si="30"/>
        <v/>
      </c>
    </row>
    <row r="191" spans="1:16">
      <c r="A191" s="34"/>
      <c r="B191" s="60" t="str">
        <f t="shared" si="26"/>
        <v/>
      </c>
      <c r="C191" s="34"/>
      <c r="D191" s="35"/>
      <c r="E191" s="36"/>
      <c r="F191" s="33">
        <f t="shared" si="25"/>
        <v>0</v>
      </c>
      <c r="G191" s="32"/>
      <c r="H191" s="17"/>
      <c r="I191" s="31" t="str">
        <f t="shared" si="23"/>
        <v/>
      </c>
      <c r="J191" s="31" t="str">
        <f t="shared" si="29"/>
        <v/>
      </c>
      <c r="K191" s="31" t="str">
        <f t="shared" si="29"/>
        <v/>
      </c>
      <c r="L191" s="30"/>
      <c r="M191" s="34"/>
      <c r="N191" s="60" t="str">
        <f t="shared" si="24"/>
        <v/>
      </c>
      <c r="O191" s="60" t="str">
        <f t="shared" si="30"/>
        <v/>
      </c>
      <c r="P191" s="60" t="str">
        <f t="shared" si="30"/>
        <v/>
      </c>
    </row>
    <row r="192" spans="1:16">
      <c r="A192" s="34"/>
      <c r="B192" s="60" t="str">
        <f t="shared" si="26"/>
        <v/>
      </c>
      <c r="C192" s="34"/>
      <c r="D192" s="35"/>
      <c r="E192" s="36"/>
      <c r="F192" s="33">
        <f t="shared" si="25"/>
        <v>0</v>
      </c>
      <c r="G192" s="32"/>
      <c r="H192" s="17"/>
      <c r="I192" s="31" t="str">
        <f t="shared" si="23"/>
        <v/>
      </c>
      <c r="J192" s="31" t="str">
        <f t="shared" si="29"/>
        <v/>
      </c>
      <c r="K192" s="31" t="str">
        <f t="shared" si="29"/>
        <v/>
      </c>
      <c r="L192" s="30"/>
      <c r="M192" s="34"/>
      <c r="N192" s="60" t="str">
        <f t="shared" si="24"/>
        <v/>
      </c>
      <c r="O192" s="60" t="str">
        <f t="shared" si="30"/>
        <v/>
      </c>
      <c r="P192" s="60" t="str">
        <f t="shared" si="30"/>
        <v/>
      </c>
    </row>
    <row r="193" spans="1:16">
      <c r="A193" s="34"/>
      <c r="B193" s="60" t="str">
        <f t="shared" si="26"/>
        <v/>
      </c>
      <c r="C193" s="34"/>
      <c r="D193" s="35"/>
      <c r="E193" s="36"/>
      <c r="F193" s="33">
        <f t="shared" si="25"/>
        <v>0</v>
      </c>
      <c r="G193" s="32"/>
      <c r="H193" s="17"/>
      <c r="I193" s="31" t="str">
        <f t="shared" si="23"/>
        <v/>
      </c>
      <c r="J193" s="31" t="str">
        <f t="shared" si="29"/>
        <v/>
      </c>
      <c r="K193" s="31" t="str">
        <f t="shared" si="29"/>
        <v/>
      </c>
      <c r="L193" s="30"/>
      <c r="M193" s="34"/>
      <c r="N193" s="60" t="str">
        <f t="shared" si="24"/>
        <v/>
      </c>
      <c r="O193" s="60" t="str">
        <f t="shared" si="30"/>
        <v/>
      </c>
      <c r="P193" s="60" t="str">
        <f t="shared" si="30"/>
        <v/>
      </c>
    </row>
    <row r="194" spans="1:16">
      <c r="A194" s="34"/>
      <c r="B194" s="60" t="str">
        <f t="shared" si="26"/>
        <v/>
      </c>
      <c r="C194" s="34"/>
      <c r="D194" s="35"/>
      <c r="E194" s="36"/>
      <c r="F194" s="33">
        <f t="shared" si="25"/>
        <v>0</v>
      </c>
      <c r="G194" s="32"/>
      <c r="H194" s="17"/>
      <c r="I194" s="31" t="str">
        <f t="shared" si="23"/>
        <v/>
      </c>
      <c r="J194" s="31" t="str">
        <f t="shared" si="29"/>
        <v/>
      </c>
      <c r="K194" s="31" t="str">
        <f t="shared" si="29"/>
        <v/>
      </c>
      <c r="L194" s="30"/>
      <c r="M194" s="34"/>
      <c r="N194" s="60" t="str">
        <f t="shared" si="24"/>
        <v/>
      </c>
      <c r="O194" s="60" t="str">
        <f t="shared" si="30"/>
        <v/>
      </c>
      <c r="P194" s="60" t="str">
        <f t="shared" si="30"/>
        <v/>
      </c>
    </row>
    <row r="195" spans="1:16">
      <c r="A195" s="34"/>
      <c r="B195" s="60" t="str">
        <f t="shared" si="26"/>
        <v/>
      </c>
      <c r="C195" s="34"/>
      <c r="D195" s="35"/>
      <c r="E195" s="36"/>
      <c r="F195" s="33">
        <f t="shared" si="25"/>
        <v>0</v>
      </c>
      <c r="G195" s="32"/>
      <c r="H195" s="17"/>
      <c r="I195" s="31" t="str">
        <f t="shared" si="23"/>
        <v/>
      </c>
      <c r="J195" s="31" t="str">
        <f t="shared" si="29"/>
        <v/>
      </c>
      <c r="K195" s="31" t="str">
        <f t="shared" si="29"/>
        <v/>
      </c>
      <c r="L195" s="30"/>
      <c r="M195" s="34"/>
      <c r="N195" s="60" t="str">
        <f t="shared" si="24"/>
        <v/>
      </c>
      <c r="O195" s="60" t="str">
        <f t="shared" si="30"/>
        <v/>
      </c>
      <c r="P195" s="60" t="str">
        <f t="shared" si="30"/>
        <v/>
      </c>
    </row>
    <row r="196" spans="1:16">
      <c r="A196" s="34"/>
      <c r="B196" s="60" t="str">
        <f t="shared" si="26"/>
        <v/>
      </c>
      <c r="C196" s="34"/>
      <c r="D196" s="35"/>
      <c r="E196" s="36"/>
      <c r="F196" s="33">
        <f t="shared" si="25"/>
        <v>0</v>
      </c>
      <c r="G196" s="32"/>
      <c r="H196" s="17"/>
      <c r="I196" s="31" t="str">
        <f t="shared" si="23"/>
        <v/>
      </c>
      <c r="J196" s="31" t="str">
        <f t="shared" si="29"/>
        <v/>
      </c>
      <c r="K196" s="31" t="str">
        <f t="shared" si="29"/>
        <v/>
      </c>
      <c r="L196" s="30"/>
      <c r="M196" s="34"/>
      <c r="N196" s="60" t="str">
        <f t="shared" si="24"/>
        <v/>
      </c>
      <c r="O196" s="60" t="str">
        <f t="shared" si="30"/>
        <v/>
      </c>
      <c r="P196" s="60" t="str">
        <f t="shared" si="30"/>
        <v/>
      </c>
    </row>
    <row r="197" spans="1:16">
      <c r="A197" s="34"/>
      <c r="B197" s="60" t="str">
        <f t="shared" si="26"/>
        <v/>
      </c>
      <c r="C197" s="34"/>
      <c r="D197" s="35"/>
      <c r="E197" s="36"/>
      <c r="F197" s="33">
        <f t="shared" si="25"/>
        <v>0</v>
      </c>
      <c r="G197" s="32"/>
      <c r="H197" s="17"/>
      <c r="I197" s="31" t="str">
        <f t="shared" si="23"/>
        <v/>
      </c>
      <c r="J197" s="31" t="str">
        <f t="shared" si="29"/>
        <v/>
      </c>
      <c r="K197" s="31" t="str">
        <f t="shared" si="29"/>
        <v/>
      </c>
      <c r="L197" s="30"/>
      <c r="M197" s="34"/>
      <c r="N197" s="60" t="str">
        <f t="shared" si="24"/>
        <v/>
      </c>
      <c r="O197" s="60" t="str">
        <f t="shared" si="30"/>
        <v/>
      </c>
      <c r="P197" s="60" t="str">
        <f t="shared" si="30"/>
        <v/>
      </c>
    </row>
    <row r="198" spans="1:16">
      <c r="A198" s="34"/>
      <c r="B198" s="60" t="str">
        <f t="shared" si="26"/>
        <v/>
      </c>
      <c r="C198" s="34"/>
      <c r="D198" s="35"/>
      <c r="E198" s="36"/>
      <c r="F198" s="33">
        <f t="shared" si="25"/>
        <v>0</v>
      </c>
      <c r="G198" s="32"/>
      <c r="H198" s="17"/>
      <c r="I198" s="31" t="str">
        <f t="shared" si="23"/>
        <v/>
      </c>
      <c r="J198" s="31" t="str">
        <f t="shared" si="29"/>
        <v/>
      </c>
      <c r="K198" s="31" t="str">
        <f t="shared" si="29"/>
        <v/>
      </c>
      <c r="L198" s="30"/>
      <c r="M198" s="34"/>
      <c r="N198" s="60" t="str">
        <f t="shared" si="24"/>
        <v/>
      </c>
      <c r="O198" s="60" t="str">
        <f t="shared" si="30"/>
        <v/>
      </c>
      <c r="P198" s="60" t="str">
        <f t="shared" si="30"/>
        <v/>
      </c>
    </row>
    <row r="199" spans="1:16">
      <c r="A199" s="34"/>
      <c r="B199" s="60" t="str">
        <f t="shared" si="26"/>
        <v/>
      </c>
      <c r="C199" s="34"/>
      <c r="D199" s="35"/>
      <c r="E199" s="36"/>
      <c r="F199" s="33">
        <f t="shared" si="25"/>
        <v>0</v>
      </c>
      <c r="G199" s="32"/>
      <c r="H199" s="17"/>
      <c r="I199" s="31" t="str">
        <f t="shared" si="23"/>
        <v/>
      </c>
      <c r="J199" s="31" t="str">
        <f t="shared" ref="J199:K218" si="31">IF($A199&gt;0,IF((LEFT($A199,2)=LEFT($E$6,2)),($H199*($G199/2)),""),"")</f>
        <v/>
      </c>
      <c r="K199" s="31" t="str">
        <f t="shared" si="31"/>
        <v/>
      </c>
      <c r="L199" s="30"/>
      <c r="M199" s="34"/>
      <c r="N199" s="60" t="str">
        <f t="shared" si="24"/>
        <v/>
      </c>
      <c r="O199" s="60" t="str">
        <f t="shared" ref="O199:P218" si="32">IF(LEFT($A199,2)=LEFT(gstin,2),IF($M199="Yes",$H199*1%,""),"")</f>
        <v/>
      </c>
      <c r="P199" s="60" t="str">
        <f t="shared" si="32"/>
        <v/>
      </c>
    </row>
    <row r="200" spans="1:16">
      <c r="A200" s="34"/>
      <c r="B200" s="60" t="str">
        <f t="shared" si="26"/>
        <v/>
      </c>
      <c r="C200" s="34"/>
      <c r="D200" s="35"/>
      <c r="E200" s="36"/>
      <c r="F200" s="33">
        <f t="shared" si="25"/>
        <v>0</v>
      </c>
      <c r="G200" s="32"/>
      <c r="H200" s="17"/>
      <c r="I200" s="31" t="str">
        <f t="shared" si="23"/>
        <v/>
      </c>
      <c r="J200" s="31" t="str">
        <f t="shared" si="31"/>
        <v/>
      </c>
      <c r="K200" s="31" t="str">
        <f t="shared" si="31"/>
        <v/>
      </c>
      <c r="L200" s="30"/>
      <c r="M200" s="34"/>
      <c r="N200" s="60" t="str">
        <f t="shared" si="24"/>
        <v/>
      </c>
      <c r="O200" s="60" t="str">
        <f t="shared" si="32"/>
        <v/>
      </c>
      <c r="P200" s="60" t="str">
        <f t="shared" si="32"/>
        <v/>
      </c>
    </row>
    <row r="201" spans="1:16">
      <c r="A201" s="34"/>
      <c r="B201" s="60" t="str">
        <f t="shared" si="26"/>
        <v/>
      </c>
      <c r="C201" s="34"/>
      <c r="D201" s="35"/>
      <c r="E201" s="36"/>
      <c r="F201" s="33">
        <f t="shared" si="25"/>
        <v>0</v>
      </c>
      <c r="G201" s="32"/>
      <c r="H201" s="17"/>
      <c r="I201" s="31" t="str">
        <f t="shared" si="23"/>
        <v/>
      </c>
      <c r="J201" s="31" t="str">
        <f t="shared" si="31"/>
        <v/>
      </c>
      <c r="K201" s="31" t="str">
        <f t="shared" si="31"/>
        <v/>
      </c>
      <c r="L201" s="30"/>
      <c r="M201" s="34"/>
      <c r="N201" s="60" t="str">
        <f t="shared" si="24"/>
        <v/>
      </c>
      <c r="O201" s="60" t="str">
        <f t="shared" si="32"/>
        <v/>
      </c>
      <c r="P201" s="60" t="str">
        <f t="shared" si="32"/>
        <v/>
      </c>
    </row>
    <row r="202" spans="1:16">
      <c r="A202" s="34"/>
      <c r="B202" s="60" t="str">
        <f t="shared" si="26"/>
        <v/>
      </c>
      <c r="C202" s="34"/>
      <c r="D202" s="35"/>
      <c r="E202" s="36"/>
      <c r="F202" s="33">
        <f t="shared" si="25"/>
        <v>0</v>
      </c>
      <c r="G202" s="32"/>
      <c r="H202" s="17"/>
      <c r="I202" s="31" t="str">
        <f t="shared" si="23"/>
        <v/>
      </c>
      <c r="J202" s="31" t="str">
        <f t="shared" si="31"/>
        <v/>
      </c>
      <c r="K202" s="31" t="str">
        <f t="shared" si="31"/>
        <v/>
      </c>
      <c r="L202" s="30"/>
      <c r="M202" s="34"/>
      <c r="N202" s="60" t="str">
        <f t="shared" si="24"/>
        <v/>
      </c>
      <c r="O202" s="60" t="str">
        <f t="shared" si="32"/>
        <v/>
      </c>
      <c r="P202" s="60" t="str">
        <f t="shared" si="32"/>
        <v/>
      </c>
    </row>
    <row r="203" spans="1:16">
      <c r="A203" s="34"/>
      <c r="B203" s="60" t="str">
        <f t="shared" si="26"/>
        <v/>
      </c>
      <c r="C203" s="34"/>
      <c r="D203" s="35"/>
      <c r="E203" s="36"/>
      <c r="F203" s="33">
        <f t="shared" si="25"/>
        <v>0</v>
      </c>
      <c r="G203" s="32"/>
      <c r="H203" s="17"/>
      <c r="I203" s="31" t="str">
        <f t="shared" si="23"/>
        <v/>
      </c>
      <c r="J203" s="31" t="str">
        <f t="shared" si="31"/>
        <v/>
      </c>
      <c r="K203" s="31" t="str">
        <f t="shared" si="31"/>
        <v/>
      </c>
      <c r="L203" s="30"/>
      <c r="M203" s="34"/>
      <c r="N203" s="60" t="str">
        <f t="shared" si="24"/>
        <v/>
      </c>
      <c r="O203" s="60" t="str">
        <f t="shared" si="32"/>
        <v/>
      </c>
      <c r="P203" s="60" t="str">
        <f t="shared" si="32"/>
        <v/>
      </c>
    </row>
    <row r="204" spans="1:16">
      <c r="A204" s="34"/>
      <c r="B204" s="60" t="str">
        <f t="shared" si="26"/>
        <v/>
      </c>
      <c r="C204" s="34"/>
      <c r="D204" s="35"/>
      <c r="E204" s="36"/>
      <c r="F204" s="33">
        <f t="shared" si="25"/>
        <v>0</v>
      </c>
      <c r="G204" s="32"/>
      <c r="H204" s="17"/>
      <c r="I204" s="31" t="str">
        <f t="shared" si="23"/>
        <v/>
      </c>
      <c r="J204" s="31" t="str">
        <f t="shared" si="31"/>
        <v/>
      </c>
      <c r="K204" s="31" t="str">
        <f t="shared" si="31"/>
        <v/>
      </c>
      <c r="L204" s="30"/>
      <c r="M204" s="34"/>
      <c r="N204" s="60" t="str">
        <f t="shared" si="24"/>
        <v/>
      </c>
      <c r="O204" s="60" t="str">
        <f t="shared" si="32"/>
        <v/>
      </c>
      <c r="P204" s="60" t="str">
        <f t="shared" si="32"/>
        <v/>
      </c>
    </row>
    <row r="205" spans="1:16">
      <c r="A205" s="34"/>
      <c r="B205" s="60" t="str">
        <f t="shared" si="26"/>
        <v/>
      </c>
      <c r="C205" s="34"/>
      <c r="D205" s="35"/>
      <c r="E205" s="36"/>
      <c r="F205" s="33">
        <f t="shared" si="25"/>
        <v>0</v>
      </c>
      <c r="G205" s="32"/>
      <c r="H205" s="17"/>
      <c r="I205" s="31" t="str">
        <f t="shared" si="23"/>
        <v/>
      </c>
      <c r="J205" s="31" t="str">
        <f t="shared" si="31"/>
        <v/>
      </c>
      <c r="K205" s="31" t="str">
        <f t="shared" si="31"/>
        <v/>
      </c>
      <c r="L205" s="30"/>
      <c r="M205" s="34"/>
      <c r="N205" s="60" t="str">
        <f t="shared" si="24"/>
        <v/>
      </c>
      <c r="O205" s="60" t="str">
        <f t="shared" si="32"/>
        <v/>
      </c>
      <c r="P205" s="60" t="str">
        <f t="shared" si="32"/>
        <v/>
      </c>
    </row>
    <row r="206" spans="1:16">
      <c r="A206" s="34"/>
      <c r="B206" s="60" t="str">
        <f t="shared" si="26"/>
        <v/>
      </c>
      <c r="C206" s="34"/>
      <c r="D206" s="35"/>
      <c r="E206" s="36"/>
      <c r="F206" s="33">
        <f t="shared" si="25"/>
        <v>0</v>
      </c>
      <c r="G206" s="32"/>
      <c r="H206" s="17"/>
      <c r="I206" s="31" t="str">
        <f t="shared" si="23"/>
        <v/>
      </c>
      <c r="J206" s="31" t="str">
        <f t="shared" si="31"/>
        <v/>
      </c>
      <c r="K206" s="31" t="str">
        <f t="shared" si="31"/>
        <v/>
      </c>
      <c r="L206" s="30"/>
      <c r="M206" s="34"/>
      <c r="N206" s="60" t="str">
        <f t="shared" si="24"/>
        <v/>
      </c>
      <c r="O206" s="60" t="str">
        <f t="shared" si="32"/>
        <v/>
      </c>
      <c r="P206" s="60" t="str">
        <f t="shared" si="32"/>
        <v/>
      </c>
    </row>
    <row r="207" spans="1:16">
      <c r="A207" s="34"/>
      <c r="B207" s="60" t="str">
        <f t="shared" si="26"/>
        <v/>
      </c>
      <c r="C207" s="34"/>
      <c r="D207" s="35"/>
      <c r="E207" s="36"/>
      <c r="F207" s="33">
        <f t="shared" si="25"/>
        <v>0</v>
      </c>
      <c r="G207" s="32"/>
      <c r="H207" s="17"/>
      <c r="I207" s="31" t="str">
        <f t="shared" si="23"/>
        <v/>
      </c>
      <c r="J207" s="31" t="str">
        <f t="shared" si="31"/>
        <v/>
      </c>
      <c r="K207" s="31" t="str">
        <f t="shared" si="31"/>
        <v/>
      </c>
      <c r="L207" s="30"/>
      <c r="M207" s="34"/>
      <c r="N207" s="60" t="str">
        <f t="shared" si="24"/>
        <v/>
      </c>
      <c r="O207" s="60" t="str">
        <f t="shared" si="32"/>
        <v/>
      </c>
      <c r="P207" s="60" t="str">
        <f t="shared" si="32"/>
        <v/>
      </c>
    </row>
    <row r="208" spans="1:16">
      <c r="A208" s="34"/>
      <c r="B208" s="60" t="str">
        <f t="shared" si="26"/>
        <v/>
      </c>
      <c r="C208" s="34"/>
      <c r="D208" s="35"/>
      <c r="E208" s="36"/>
      <c r="F208" s="33">
        <f t="shared" si="25"/>
        <v>0</v>
      </c>
      <c r="G208" s="32"/>
      <c r="H208" s="17"/>
      <c r="I208" s="31" t="str">
        <f t="shared" si="23"/>
        <v/>
      </c>
      <c r="J208" s="31" t="str">
        <f t="shared" si="31"/>
        <v/>
      </c>
      <c r="K208" s="31" t="str">
        <f t="shared" si="31"/>
        <v/>
      </c>
      <c r="L208" s="30"/>
      <c r="M208" s="34"/>
      <c r="N208" s="60" t="str">
        <f t="shared" si="24"/>
        <v/>
      </c>
      <c r="O208" s="60" t="str">
        <f t="shared" si="32"/>
        <v/>
      </c>
      <c r="P208" s="60" t="str">
        <f t="shared" si="32"/>
        <v/>
      </c>
    </row>
    <row r="209" spans="1:16">
      <c r="A209" s="34"/>
      <c r="B209" s="60" t="str">
        <f t="shared" si="26"/>
        <v/>
      </c>
      <c r="C209" s="34"/>
      <c r="D209" s="35"/>
      <c r="E209" s="36"/>
      <c r="F209" s="33">
        <f t="shared" si="25"/>
        <v>0</v>
      </c>
      <c r="G209" s="32"/>
      <c r="H209" s="17"/>
      <c r="I209" s="31" t="str">
        <f t="shared" si="23"/>
        <v/>
      </c>
      <c r="J209" s="31" t="str">
        <f t="shared" si="31"/>
        <v/>
      </c>
      <c r="K209" s="31" t="str">
        <f t="shared" si="31"/>
        <v/>
      </c>
      <c r="L209" s="30"/>
      <c r="M209" s="34"/>
      <c r="N209" s="60" t="str">
        <f t="shared" si="24"/>
        <v/>
      </c>
      <c r="O209" s="60" t="str">
        <f t="shared" si="32"/>
        <v/>
      </c>
      <c r="P209" s="60" t="str">
        <f t="shared" si="32"/>
        <v/>
      </c>
    </row>
    <row r="210" spans="1:16">
      <c r="A210" s="34"/>
      <c r="B210" s="60" t="str">
        <f t="shared" si="26"/>
        <v/>
      </c>
      <c r="C210" s="34"/>
      <c r="D210" s="35"/>
      <c r="E210" s="36"/>
      <c r="F210" s="33">
        <f t="shared" si="25"/>
        <v>0</v>
      </c>
      <c r="G210" s="32"/>
      <c r="H210" s="17"/>
      <c r="I210" s="31" t="str">
        <f t="shared" si="23"/>
        <v/>
      </c>
      <c r="J210" s="31" t="str">
        <f t="shared" si="31"/>
        <v/>
      </c>
      <c r="K210" s="31" t="str">
        <f t="shared" si="31"/>
        <v/>
      </c>
      <c r="L210" s="30"/>
      <c r="M210" s="34"/>
      <c r="N210" s="60" t="str">
        <f t="shared" si="24"/>
        <v/>
      </c>
      <c r="O210" s="60" t="str">
        <f t="shared" si="32"/>
        <v/>
      </c>
      <c r="P210" s="60" t="str">
        <f t="shared" si="32"/>
        <v/>
      </c>
    </row>
    <row r="211" spans="1:16">
      <c r="A211" s="34"/>
      <c r="B211" s="60" t="str">
        <f t="shared" si="26"/>
        <v/>
      </c>
      <c r="C211" s="34"/>
      <c r="D211" s="35"/>
      <c r="E211" s="36"/>
      <c r="F211" s="33">
        <f t="shared" si="25"/>
        <v>0</v>
      </c>
      <c r="G211" s="32"/>
      <c r="H211" s="17"/>
      <c r="I211" s="31" t="str">
        <f t="shared" ref="I211:I274" si="33">IF($A211&gt;0,IF((LEFT($A211,2)&lt;&gt;LEFT($E$6,2)),($H211*$G211),""),"")</f>
        <v/>
      </c>
      <c r="J211" s="31" t="str">
        <f t="shared" si="31"/>
        <v/>
      </c>
      <c r="K211" s="31" t="str">
        <f t="shared" si="31"/>
        <v/>
      </c>
      <c r="L211" s="30"/>
      <c r="M211" s="34"/>
      <c r="N211" s="60" t="str">
        <f t="shared" ref="N211:N274" si="34">IF(LEFT($A211,2)&lt;&gt;LEFT(gstin,2),IF($M211="Yes",$H211*2%,""),"")</f>
        <v/>
      </c>
      <c r="O211" s="60" t="str">
        <f t="shared" si="32"/>
        <v/>
      </c>
      <c r="P211" s="60" t="str">
        <f t="shared" si="32"/>
        <v/>
      </c>
    </row>
    <row r="212" spans="1:16">
      <c r="A212" s="34"/>
      <c r="B212" s="60" t="str">
        <f t="shared" si="26"/>
        <v/>
      </c>
      <c r="C212" s="34"/>
      <c r="D212" s="35"/>
      <c r="E212" s="36"/>
      <c r="F212" s="33">
        <f t="shared" ref="F212:F275" si="35">ROUND(SUM(H212:L212),0)</f>
        <v>0</v>
      </c>
      <c r="G212" s="32"/>
      <c r="H212" s="17"/>
      <c r="I212" s="31" t="str">
        <f t="shared" si="33"/>
        <v/>
      </c>
      <c r="J212" s="31" t="str">
        <f t="shared" si="31"/>
        <v/>
      </c>
      <c r="K212" s="31" t="str">
        <f t="shared" si="31"/>
        <v/>
      </c>
      <c r="L212" s="30"/>
      <c r="M212" s="34"/>
      <c r="N212" s="60" t="str">
        <f t="shared" si="34"/>
        <v/>
      </c>
      <c r="O212" s="60" t="str">
        <f t="shared" si="32"/>
        <v/>
      </c>
      <c r="P212" s="60" t="str">
        <f t="shared" si="32"/>
        <v/>
      </c>
    </row>
    <row r="213" spans="1:16">
      <c r="A213" s="34"/>
      <c r="B213" s="60" t="str">
        <f t="shared" ref="B213:B276" si="36">IF(A213&lt;&gt;"",(VLOOKUP(LEFT($A213,2),$A$5000:$B$5037,2,TRUE)),(""))</f>
        <v/>
      </c>
      <c r="C213" s="34"/>
      <c r="D213" s="35"/>
      <c r="E213" s="36"/>
      <c r="F213" s="33">
        <f t="shared" si="35"/>
        <v>0</v>
      </c>
      <c r="G213" s="32"/>
      <c r="H213" s="17"/>
      <c r="I213" s="31" t="str">
        <f t="shared" si="33"/>
        <v/>
      </c>
      <c r="J213" s="31" t="str">
        <f t="shared" si="31"/>
        <v/>
      </c>
      <c r="K213" s="31" t="str">
        <f t="shared" si="31"/>
        <v/>
      </c>
      <c r="L213" s="30"/>
      <c r="M213" s="34"/>
      <c r="N213" s="60" t="str">
        <f t="shared" si="34"/>
        <v/>
      </c>
      <c r="O213" s="60" t="str">
        <f t="shared" si="32"/>
        <v/>
      </c>
      <c r="P213" s="60" t="str">
        <f t="shared" si="32"/>
        <v/>
      </c>
    </row>
    <row r="214" spans="1:16">
      <c r="A214" s="34"/>
      <c r="B214" s="60" t="str">
        <f t="shared" si="36"/>
        <v/>
      </c>
      <c r="C214" s="34"/>
      <c r="D214" s="35"/>
      <c r="E214" s="36"/>
      <c r="F214" s="33">
        <f t="shared" si="35"/>
        <v>0</v>
      </c>
      <c r="G214" s="32"/>
      <c r="H214" s="17"/>
      <c r="I214" s="31" t="str">
        <f t="shared" si="33"/>
        <v/>
      </c>
      <c r="J214" s="31" t="str">
        <f t="shared" si="31"/>
        <v/>
      </c>
      <c r="K214" s="31" t="str">
        <f t="shared" si="31"/>
        <v/>
      </c>
      <c r="L214" s="30"/>
      <c r="M214" s="34"/>
      <c r="N214" s="60" t="str">
        <f t="shared" si="34"/>
        <v/>
      </c>
      <c r="O214" s="60" t="str">
        <f t="shared" si="32"/>
        <v/>
      </c>
      <c r="P214" s="60" t="str">
        <f t="shared" si="32"/>
        <v/>
      </c>
    </row>
    <row r="215" spans="1:16">
      <c r="A215" s="34"/>
      <c r="B215" s="60" t="str">
        <f t="shared" si="36"/>
        <v/>
      </c>
      <c r="C215" s="34"/>
      <c r="D215" s="35"/>
      <c r="E215" s="36"/>
      <c r="F215" s="33">
        <f t="shared" si="35"/>
        <v>0</v>
      </c>
      <c r="G215" s="32"/>
      <c r="H215" s="17"/>
      <c r="I215" s="31" t="str">
        <f t="shared" si="33"/>
        <v/>
      </c>
      <c r="J215" s="31" t="str">
        <f t="shared" si="31"/>
        <v/>
      </c>
      <c r="K215" s="31" t="str">
        <f t="shared" si="31"/>
        <v/>
      </c>
      <c r="L215" s="30"/>
      <c r="M215" s="34"/>
      <c r="N215" s="60" t="str">
        <f t="shared" si="34"/>
        <v/>
      </c>
      <c r="O215" s="60" t="str">
        <f t="shared" si="32"/>
        <v/>
      </c>
      <c r="P215" s="60" t="str">
        <f t="shared" si="32"/>
        <v/>
      </c>
    </row>
    <row r="216" spans="1:16">
      <c r="A216" s="34"/>
      <c r="B216" s="60" t="str">
        <f t="shared" si="36"/>
        <v/>
      </c>
      <c r="C216" s="34"/>
      <c r="D216" s="35"/>
      <c r="E216" s="36"/>
      <c r="F216" s="33">
        <f t="shared" si="35"/>
        <v>0</v>
      </c>
      <c r="G216" s="32"/>
      <c r="H216" s="17"/>
      <c r="I216" s="31" t="str">
        <f t="shared" si="33"/>
        <v/>
      </c>
      <c r="J216" s="31" t="str">
        <f t="shared" si="31"/>
        <v/>
      </c>
      <c r="K216" s="31" t="str">
        <f t="shared" si="31"/>
        <v/>
      </c>
      <c r="L216" s="30"/>
      <c r="M216" s="34"/>
      <c r="N216" s="60" t="str">
        <f t="shared" si="34"/>
        <v/>
      </c>
      <c r="O216" s="60" t="str">
        <f t="shared" si="32"/>
        <v/>
      </c>
      <c r="P216" s="60" t="str">
        <f t="shared" si="32"/>
        <v/>
      </c>
    </row>
    <row r="217" spans="1:16">
      <c r="A217" s="34"/>
      <c r="B217" s="60" t="str">
        <f t="shared" si="36"/>
        <v/>
      </c>
      <c r="C217" s="34"/>
      <c r="D217" s="35"/>
      <c r="E217" s="36"/>
      <c r="F217" s="33">
        <f t="shared" si="35"/>
        <v>0</v>
      </c>
      <c r="G217" s="32"/>
      <c r="H217" s="17"/>
      <c r="I217" s="31" t="str">
        <f t="shared" si="33"/>
        <v/>
      </c>
      <c r="J217" s="31" t="str">
        <f t="shared" si="31"/>
        <v/>
      </c>
      <c r="K217" s="31" t="str">
        <f t="shared" si="31"/>
        <v/>
      </c>
      <c r="L217" s="30"/>
      <c r="M217" s="34"/>
      <c r="N217" s="60" t="str">
        <f t="shared" si="34"/>
        <v/>
      </c>
      <c r="O217" s="60" t="str">
        <f t="shared" si="32"/>
        <v/>
      </c>
      <c r="P217" s="60" t="str">
        <f t="shared" si="32"/>
        <v/>
      </c>
    </row>
    <row r="218" spans="1:16">
      <c r="A218" s="34"/>
      <c r="B218" s="60" t="str">
        <f t="shared" si="36"/>
        <v/>
      </c>
      <c r="C218" s="34"/>
      <c r="D218" s="35"/>
      <c r="E218" s="36"/>
      <c r="F218" s="33">
        <f t="shared" si="35"/>
        <v>0</v>
      </c>
      <c r="G218" s="32"/>
      <c r="H218" s="17"/>
      <c r="I218" s="31" t="str">
        <f t="shared" si="33"/>
        <v/>
      </c>
      <c r="J218" s="31" t="str">
        <f t="shared" si="31"/>
        <v/>
      </c>
      <c r="K218" s="31" t="str">
        <f t="shared" si="31"/>
        <v/>
      </c>
      <c r="L218" s="30"/>
      <c r="M218" s="34"/>
      <c r="N218" s="60" t="str">
        <f t="shared" si="34"/>
        <v/>
      </c>
      <c r="O218" s="60" t="str">
        <f t="shared" si="32"/>
        <v/>
      </c>
      <c r="P218" s="60" t="str">
        <f t="shared" si="32"/>
        <v/>
      </c>
    </row>
    <row r="219" spans="1:16">
      <c r="A219" s="34"/>
      <c r="B219" s="60" t="str">
        <f t="shared" si="36"/>
        <v/>
      </c>
      <c r="C219" s="34"/>
      <c r="D219" s="35"/>
      <c r="E219" s="36"/>
      <c r="F219" s="33">
        <f t="shared" si="35"/>
        <v>0</v>
      </c>
      <c r="G219" s="32"/>
      <c r="H219" s="17"/>
      <c r="I219" s="31" t="str">
        <f t="shared" si="33"/>
        <v/>
      </c>
      <c r="J219" s="31" t="str">
        <f t="shared" ref="J219:K238" si="37">IF($A219&gt;0,IF((LEFT($A219,2)=LEFT($E$6,2)),($H219*($G219/2)),""),"")</f>
        <v/>
      </c>
      <c r="K219" s="31" t="str">
        <f t="shared" si="37"/>
        <v/>
      </c>
      <c r="L219" s="30"/>
      <c r="M219" s="34"/>
      <c r="N219" s="60" t="str">
        <f t="shared" si="34"/>
        <v/>
      </c>
      <c r="O219" s="60" t="str">
        <f t="shared" ref="O219:P238" si="38">IF(LEFT($A219,2)=LEFT(gstin,2),IF($M219="Yes",$H219*1%,""),"")</f>
        <v/>
      </c>
      <c r="P219" s="60" t="str">
        <f t="shared" si="38"/>
        <v/>
      </c>
    </row>
    <row r="220" spans="1:16">
      <c r="A220" s="34"/>
      <c r="B220" s="60" t="str">
        <f t="shared" si="36"/>
        <v/>
      </c>
      <c r="C220" s="34"/>
      <c r="D220" s="35"/>
      <c r="E220" s="36"/>
      <c r="F220" s="33">
        <f t="shared" si="35"/>
        <v>0</v>
      </c>
      <c r="G220" s="32"/>
      <c r="H220" s="17"/>
      <c r="I220" s="31" t="str">
        <f t="shared" si="33"/>
        <v/>
      </c>
      <c r="J220" s="31" t="str">
        <f t="shared" si="37"/>
        <v/>
      </c>
      <c r="K220" s="31" t="str">
        <f t="shared" si="37"/>
        <v/>
      </c>
      <c r="L220" s="30"/>
      <c r="M220" s="34"/>
      <c r="N220" s="60" t="str">
        <f t="shared" si="34"/>
        <v/>
      </c>
      <c r="O220" s="60" t="str">
        <f t="shared" si="38"/>
        <v/>
      </c>
      <c r="P220" s="60" t="str">
        <f t="shared" si="38"/>
        <v/>
      </c>
    </row>
    <row r="221" spans="1:16">
      <c r="A221" s="34"/>
      <c r="B221" s="60" t="str">
        <f t="shared" si="36"/>
        <v/>
      </c>
      <c r="C221" s="34"/>
      <c r="D221" s="35"/>
      <c r="E221" s="36"/>
      <c r="F221" s="33">
        <f t="shared" si="35"/>
        <v>0</v>
      </c>
      <c r="G221" s="32"/>
      <c r="H221" s="17"/>
      <c r="I221" s="31" t="str">
        <f t="shared" si="33"/>
        <v/>
      </c>
      <c r="J221" s="31" t="str">
        <f t="shared" si="37"/>
        <v/>
      </c>
      <c r="K221" s="31" t="str">
        <f t="shared" si="37"/>
        <v/>
      </c>
      <c r="L221" s="30"/>
      <c r="M221" s="34"/>
      <c r="N221" s="60" t="str">
        <f t="shared" si="34"/>
        <v/>
      </c>
      <c r="O221" s="60" t="str">
        <f t="shared" si="38"/>
        <v/>
      </c>
      <c r="P221" s="60" t="str">
        <f t="shared" si="38"/>
        <v/>
      </c>
    </row>
    <row r="222" spans="1:16">
      <c r="A222" s="34"/>
      <c r="B222" s="60" t="str">
        <f t="shared" si="36"/>
        <v/>
      </c>
      <c r="C222" s="34"/>
      <c r="D222" s="35"/>
      <c r="E222" s="36"/>
      <c r="F222" s="33">
        <f t="shared" si="35"/>
        <v>0</v>
      </c>
      <c r="G222" s="32"/>
      <c r="H222" s="17"/>
      <c r="I222" s="31" t="str">
        <f t="shared" si="33"/>
        <v/>
      </c>
      <c r="J222" s="31" t="str">
        <f t="shared" si="37"/>
        <v/>
      </c>
      <c r="K222" s="31" t="str">
        <f t="shared" si="37"/>
        <v/>
      </c>
      <c r="L222" s="30"/>
      <c r="M222" s="34"/>
      <c r="N222" s="60" t="str">
        <f t="shared" si="34"/>
        <v/>
      </c>
      <c r="O222" s="60" t="str">
        <f t="shared" si="38"/>
        <v/>
      </c>
      <c r="P222" s="60" t="str">
        <f t="shared" si="38"/>
        <v/>
      </c>
    </row>
    <row r="223" spans="1:16">
      <c r="A223" s="34"/>
      <c r="B223" s="60" t="str">
        <f t="shared" si="36"/>
        <v/>
      </c>
      <c r="C223" s="34"/>
      <c r="D223" s="35"/>
      <c r="E223" s="36"/>
      <c r="F223" s="33">
        <f t="shared" si="35"/>
        <v>0</v>
      </c>
      <c r="G223" s="32"/>
      <c r="H223" s="17"/>
      <c r="I223" s="31" t="str">
        <f t="shared" si="33"/>
        <v/>
      </c>
      <c r="J223" s="31" t="str">
        <f t="shared" si="37"/>
        <v/>
      </c>
      <c r="K223" s="31" t="str">
        <f t="shared" si="37"/>
        <v/>
      </c>
      <c r="L223" s="30"/>
      <c r="M223" s="34"/>
      <c r="N223" s="60" t="str">
        <f t="shared" si="34"/>
        <v/>
      </c>
      <c r="O223" s="60" t="str">
        <f t="shared" si="38"/>
        <v/>
      </c>
      <c r="P223" s="60" t="str">
        <f t="shared" si="38"/>
        <v/>
      </c>
    </row>
    <row r="224" spans="1:16">
      <c r="A224" s="34"/>
      <c r="B224" s="60" t="str">
        <f t="shared" si="36"/>
        <v/>
      </c>
      <c r="C224" s="34"/>
      <c r="D224" s="35"/>
      <c r="E224" s="36"/>
      <c r="F224" s="33">
        <f t="shared" si="35"/>
        <v>0</v>
      </c>
      <c r="G224" s="32"/>
      <c r="H224" s="17"/>
      <c r="I224" s="31" t="str">
        <f t="shared" si="33"/>
        <v/>
      </c>
      <c r="J224" s="31" t="str">
        <f t="shared" si="37"/>
        <v/>
      </c>
      <c r="K224" s="31" t="str">
        <f t="shared" si="37"/>
        <v/>
      </c>
      <c r="L224" s="30"/>
      <c r="M224" s="34"/>
      <c r="N224" s="60" t="str">
        <f t="shared" si="34"/>
        <v/>
      </c>
      <c r="O224" s="60" t="str">
        <f t="shared" si="38"/>
        <v/>
      </c>
      <c r="P224" s="60" t="str">
        <f t="shared" si="38"/>
        <v/>
      </c>
    </row>
    <row r="225" spans="1:16">
      <c r="A225" s="34"/>
      <c r="B225" s="60" t="str">
        <f t="shared" si="36"/>
        <v/>
      </c>
      <c r="C225" s="34"/>
      <c r="D225" s="35"/>
      <c r="E225" s="36"/>
      <c r="F225" s="33">
        <f t="shared" si="35"/>
        <v>0</v>
      </c>
      <c r="G225" s="32"/>
      <c r="H225" s="17"/>
      <c r="I225" s="31" t="str">
        <f t="shared" si="33"/>
        <v/>
      </c>
      <c r="J225" s="31" t="str">
        <f t="shared" si="37"/>
        <v/>
      </c>
      <c r="K225" s="31" t="str">
        <f t="shared" si="37"/>
        <v/>
      </c>
      <c r="L225" s="30"/>
      <c r="M225" s="34"/>
      <c r="N225" s="60" t="str">
        <f t="shared" si="34"/>
        <v/>
      </c>
      <c r="O225" s="60" t="str">
        <f t="shared" si="38"/>
        <v/>
      </c>
      <c r="P225" s="60" t="str">
        <f t="shared" si="38"/>
        <v/>
      </c>
    </row>
    <row r="226" spans="1:16">
      <c r="A226" s="34"/>
      <c r="B226" s="60" t="str">
        <f t="shared" si="36"/>
        <v/>
      </c>
      <c r="C226" s="34"/>
      <c r="D226" s="35"/>
      <c r="E226" s="36"/>
      <c r="F226" s="33">
        <f t="shared" si="35"/>
        <v>0</v>
      </c>
      <c r="G226" s="32"/>
      <c r="H226" s="17"/>
      <c r="I226" s="31" t="str">
        <f t="shared" si="33"/>
        <v/>
      </c>
      <c r="J226" s="31" t="str">
        <f t="shared" si="37"/>
        <v/>
      </c>
      <c r="K226" s="31" t="str">
        <f t="shared" si="37"/>
        <v/>
      </c>
      <c r="L226" s="30"/>
      <c r="M226" s="34"/>
      <c r="N226" s="60" t="str">
        <f t="shared" si="34"/>
        <v/>
      </c>
      <c r="O226" s="60" t="str">
        <f t="shared" si="38"/>
        <v/>
      </c>
      <c r="P226" s="60" t="str">
        <f t="shared" si="38"/>
        <v/>
      </c>
    </row>
    <row r="227" spans="1:16">
      <c r="A227" s="34"/>
      <c r="B227" s="60" t="str">
        <f t="shared" si="36"/>
        <v/>
      </c>
      <c r="C227" s="34"/>
      <c r="D227" s="35"/>
      <c r="E227" s="36"/>
      <c r="F227" s="33">
        <f t="shared" si="35"/>
        <v>0</v>
      </c>
      <c r="G227" s="32"/>
      <c r="H227" s="17"/>
      <c r="I227" s="31" t="str">
        <f t="shared" si="33"/>
        <v/>
      </c>
      <c r="J227" s="31" t="str">
        <f t="shared" si="37"/>
        <v/>
      </c>
      <c r="K227" s="31" t="str">
        <f t="shared" si="37"/>
        <v/>
      </c>
      <c r="L227" s="30"/>
      <c r="M227" s="34"/>
      <c r="N227" s="60" t="str">
        <f t="shared" si="34"/>
        <v/>
      </c>
      <c r="O227" s="60" t="str">
        <f t="shared" si="38"/>
        <v/>
      </c>
      <c r="P227" s="60" t="str">
        <f t="shared" si="38"/>
        <v/>
      </c>
    </row>
    <row r="228" spans="1:16">
      <c r="A228" s="34"/>
      <c r="B228" s="60" t="str">
        <f t="shared" si="36"/>
        <v/>
      </c>
      <c r="C228" s="34"/>
      <c r="D228" s="35"/>
      <c r="E228" s="36"/>
      <c r="F228" s="33">
        <f t="shared" si="35"/>
        <v>0</v>
      </c>
      <c r="G228" s="32"/>
      <c r="H228" s="17"/>
      <c r="I228" s="31" t="str">
        <f t="shared" si="33"/>
        <v/>
      </c>
      <c r="J228" s="31" t="str">
        <f t="shared" si="37"/>
        <v/>
      </c>
      <c r="K228" s="31" t="str">
        <f t="shared" si="37"/>
        <v/>
      </c>
      <c r="L228" s="30"/>
      <c r="M228" s="34"/>
      <c r="N228" s="60" t="str">
        <f t="shared" si="34"/>
        <v/>
      </c>
      <c r="O228" s="60" t="str">
        <f t="shared" si="38"/>
        <v/>
      </c>
      <c r="P228" s="60" t="str">
        <f t="shared" si="38"/>
        <v/>
      </c>
    </row>
    <row r="229" spans="1:16">
      <c r="A229" s="34"/>
      <c r="B229" s="60" t="str">
        <f t="shared" si="36"/>
        <v/>
      </c>
      <c r="C229" s="34"/>
      <c r="D229" s="35"/>
      <c r="E229" s="36"/>
      <c r="F229" s="33">
        <f t="shared" si="35"/>
        <v>0</v>
      </c>
      <c r="G229" s="32"/>
      <c r="H229" s="17"/>
      <c r="I229" s="31" t="str">
        <f t="shared" si="33"/>
        <v/>
      </c>
      <c r="J229" s="31" t="str">
        <f t="shared" si="37"/>
        <v/>
      </c>
      <c r="K229" s="31" t="str">
        <f t="shared" si="37"/>
        <v/>
      </c>
      <c r="L229" s="30"/>
      <c r="M229" s="34"/>
      <c r="N229" s="60" t="str">
        <f t="shared" si="34"/>
        <v/>
      </c>
      <c r="O229" s="60" t="str">
        <f t="shared" si="38"/>
        <v/>
      </c>
      <c r="P229" s="60" t="str">
        <f t="shared" si="38"/>
        <v/>
      </c>
    </row>
    <row r="230" spans="1:16">
      <c r="A230" s="34"/>
      <c r="B230" s="60" t="str">
        <f t="shared" si="36"/>
        <v/>
      </c>
      <c r="C230" s="34"/>
      <c r="D230" s="35"/>
      <c r="E230" s="36"/>
      <c r="F230" s="33">
        <f t="shared" si="35"/>
        <v>0</v>
      </c>
      <c r="G230" s="32"/>
      <c r="H230" s="17"/>
      <c r="I230" s="31" t="str">
        <f t="shared" si="33"/>
        <v/>
      </c>
      <c r="J230" s="31" t="str">
        <f t="shared" si="37"/>
        <v/>
      </c>
      <c r="K230" s="31" t="str">
        <f t="shared" si="37"/>
        <v/>
      </c>
      <c r="L230" s="30"/>
      <c r="M230" s="34"/>
      <c r="N230" s="60" t="str">
        <f t="shared" si="34"/>
        <v/>
      </c>
      <c r="O230" s="60" t="str">
        <f t="shared" si="38"/>
        <v/>
      </c>
      <c r="P230" s="60" t="str">
        <f t="shared" si="38"/>
        <v/>
      </c>
    </row>
    <row r="231" spans="1:16">
      <c r="A231" s="34"/>
      <c r="B231" s="60" t="str">
        <f t="shared" si="36"/>
        <v/>
      </c>
      <c r="C231" s="34"/>
      <c r="D231" s="35"/>
      <c r="E231" s="36"/>
      <c r="F231" s="33">
        <f t="shared" si="35"/>
        <v>0</v>
      </c>
      <c r="G231" s="32"/>
      <c r="H231" s="17"/>
      <c r="I231" s="31" t="str">
        <f t="shared" si="33"/>
        <v/>
      </c>
      <c r="J231" s="31" t="str">
        <f t="shared" si="37"/>
        <v/>
      </c>
      <c r="K231" s="31" t="str">
        <f t="shared" si="37"/>
        <v/>
      </c>
      <c r="L231" s="30"/>
      <c r="M231" s="34"/>
      <c r="N231" s="60" t="str">
        <f t="shared" si="34"/>
        <v/>
      </c>
      <c r="O231" s="60" t="str">
        <f t="shared" si="38"/>
        <v/>
      </c>
      <c r="P231" s="60" t="str">
        <f t="shared" si="38"/>
        <v/>
      </c>
    </row>
    <row r="232" spans="1:16">
      <c r="A232" s="34"/>
      <c r="B232" s="60" t="str">
        <f t="shared" si="36"/>
        <v/>
      </c>
      <c r="C232" s="34"/>
      <c r="D232" s="35"/>
      <c r="E232" s="36"/>
      <c r="F232" s="33">
        <f t="shared" si="35"/>
        <v>0</v>
      </c>
      <c r="G232" s="32"/>
      <c r="H232" s="17"/>
      <c r="I232" s="31" t="str">
        <f t="shared" si="33"/>
        <v/>
      </c>
      <c r="J232" s="31" t="str">
        <f t="shared" si="37"/>
        <v/>
      </c>
      <c r="K232" s="31" t="str">
        <f t="shared" si="37"/>
        <v/>
      </c>
      <c r="L232" s="30"/>
      <c r="M232" s="34"/>
      <c r="N232" s="60" t="str">
        <f t="shared" si="34"/>
        <v/>
      </c>
      <c r="O232" s="60" t="str">
        <f t="shared" si="38"/>
        <v/>
      </c>
      <c r="P232" s="60" t="str">
        <f t="shared" si="38"/>
        <v/>
      </c>
    </row>
    <row r="233" spans="1:16">
      <c r="A233" s="34"/>
      <c r="B233" s="60" t="str">
        <f t="shared" si="36"/>
        <v/>
      </c>
      <c r="C233" s="34"/>
      <c r="D233" s="35"/>
      <c r="E233" s="36"/>
      <c r="F233" s="33">
        <f t="shared" si="35"/>
        <v>0</v>
      </c>
      <c r="G233" s="32"/>
      <c r="H233" s="17"/>
      <c r="I233" s="31" t="str">
        <f t="shared" si="33"/>
        <v/>
      </c>
      <c r="J233" s="31" t="str">
        <f t="shared" si="37"/>
        <v/>
      </c>
      <c r="K233" s="31" t="str">
        <f t="shared" si="37"/>
        <v/>
      </c>
      <c r="L233" s="30"/>
      <c r="M233" s="34"/>
      <c r="N233" s="60" t="str">
        <f t="shared" si="34"/>
        <v/>
      </c>
      <c r="O233" s="60" t="str">
        <f t="shared" si="38"/>
        <v/>
      </c>
      <c r="P233" s="60" t="str">
        <f t="shared" si="38"/>
        <v/>
      </c>
    </row>
    <row r="234" spans="1:16">
      <c r="A234" s="34"/>
      <c r="B234" s="60" t="str">
        <f t="shared" si="36"/>
        <v/>
      </c>
      <c r="C234" s="34"/>
      <c r="D234" s="35"/>
      <c r="E234" s="36"/>
      <c r="F234" s="33">
        <f t="shared" si="35"/>
        <v>0</v>
      </c>
      <c r="G234" s="32"/>
      <c r="H234" s="17"/>
      <c r="I234" s="31" t="str">
        <f t="shared" si="33"/>
        <v/>
      </c>
      <c r="J234" s="31" t="str">
        <f t="shared" si="37"/>
        <v/>
      </c>
      <c r="K234" s="31" t="str">
        <f t="shared" si="37"/>
        <v/>
      </c>
      <c r="L234" s="30"/>
      <c r="M234" s="34"/>
      <c r="N234" s="60" t="str">
        <f t="shared" si="34"/>
        <v/>
      </c>
      <c r="O234" s="60" t="str">
        <f t="shared" si="38"/>
        <v/>
      </c>
      <c r="P234" s="60" t="str">
        <f t="shared" si="38"/>
        <v/>
      </c>
    </row>
    <row r="235" spans="1:16">
      <c r="A235" s="34"/>
      <c r="B235" s="60" t="str">
        <f t="shared" si="36"/>
        <v/>
      </c>
      <c r="C235" s="34"/>
      <c r="D235" s="35"/>
      <c r="E235" s="36"/>
      <c r="F235" s="33">
        <f t="shared" si="35"/>
        <v>0</v>
      </c>
      <c r="G235" s="32"/>
      <c r="H235" s="17"/>
      <c r="I235" s="31" t="str">
        <f t="shared" si="33"/>
        <v/>
      </c>
      <c r="J235" s="31" t="str">
        <f t="shared" si="37"/>
        <v/>
      </c>
      <c r="K235" s="31" t="str">
        <f t="shared" si="37"/>
        <v/>
      </c>
      <c r="L235" s="30"/>
      <c r="M235" s="34"/>
      <c r="N235" s="60" t="str">
        <f t="shared" si="34"/>
        <v/>
      </c>
      <c r="O235" s="60" t="str">
        <f t="shared" si="38"/>
        <v/>
      </c>
      <c r="P235" s="60" t="str">
        <f t="shared" si="38"/>
        <v/>
      </c>
    </row>
    <row r="236" spans="1:16">
      <c r="A236" s="34"/>
      <c r="B236" s="60" t="str">
        <f t="shared" si="36"/>
        <v/>
      </c>
      <c r="C236" s="34"/>
      <c r="D236" s="35"/>
      <c r="E236" s="36"/>
      <c r="F236" s="33">
        <f t="shared" si="35"/>
        <v>0</v>
      </c>
      <c r="G236" s="32"/>
      <c r="H236" s="17"/>
      <c r="I236" s="31" t="str">
        <f t="shared" si="33"/>
        <v/>
      </c>
      <c r="J236" s="31" t="str">
        <f t="shared" si="37"/>
        <v/>
      </c>
      <c r="K236" s="31" t="str">
        <f t="shared" si="37"/>
        <v/>
      </c>
      <c r="L236" s="30"/>
      <c r="M236" s="34"/>
      <c r="N236" s="60" t="str">
        <f t="shared" si="34"/>
        <v/>
      </c>
      <c r="O236" s="60" t="str">
        <f t="shared" si="38"/>
        <v/>
      </c>
      <c r="P236" s="60" t="str">
        <f t="shared" si="38"/>
        <v/>
      </c>
    </row>
    <row r="237" spans="1:16">
      <c r="A237" s="34"/>
      <c r="B237" s="60" t="str">
        <f t="shared" si="36"/>
        <v/>
      </c>
      <c r="C237" s="34"/>
      <c r="D237" s="35"/>
      <c r="E237" s="36"/>
      <c r="F237" s="33">
        <f t="shared" si="35"/>
        <v>0</v>
      </c>
      <c r="G237" s="32"/>
      <c r="H237" s="17"/>
      <c r="I237" s="31" t="str">
        <f t="shared" si="33"/>
        <v/>
      </c>
      <c r="J237" s="31" t="str">
        <f t="shared" si="37"/>
        <v/>
      </c>
      <c r="K237" s="31" t="str">
        <f t="shared" si="37"/>
        <v/>
      </c>
      <c r="L237" s="30"/>
      <c r="M237" s="34"/>
      <c r="N237" s="60" t="str">
        <f t="shared" si="34"/>
        <v/>
      </c>
      <c r="O237" s="60" t="str">
        <f t="shared" si="38"/>
        <v/>
      </c>
      <c r="P237" s="60" t="str">
        <f t="shared" si="38"/>
        <v/>
      </c>
    </row>
    <row r="238" spans="1:16">
      <c r="A238" s="34"/>
      <c r="B238" s="60" t="str">
        <f t="shared" si="36"/>
        <v/>
      </c>
      <c r="C238" s="34"/>
      <c r="D238" s="35"/>
      <c r="E238" s="36"/>
      <c r="F238" s="33">
        <f t="shared" si="35"/>
        <v>0</v>
      </c>
      <c r="G238" s="32"/>
      <c r="H238" s="17"/>
      <c r="I238" s="31" t="str">
        <f t="shared" si="33"/>
        <v/>
      </c>
      <c r="J238" s="31" t="str">
        <f t="shared" si="37"/>
        <v/>
      </c>
      <c r="K238" s="31" t="str">
        <f t="shared" si="37"/>
        <v/>
      </c>
      <c r="L238" s="30"/>
      <c r="M238" s="34"/>
      <c r="N238" s="60" t="str">
        <f t="shared" si="34"/>
        <v/>
      </c>
      <c r="O238" s="60" t="str">
        <f t="shared" si="38"/>
        <v/>
      </c>
      <c r="P238" s="60" t="str">
        <f t="shared" si="38"/>
        <v/>
      </c>
    </row>
    <row r="239" spans="1:16">
      <c r="A239" s="34"/>
      <c r="B239" s="60" t="str">
        <f t="shared" si="36"/>
        <v/>
      </c>
      <c r="C239" s="34"/>
      <c r="D239" s="35"/>
      <c r="E239" s="36"/>
      <c r="F239" s="33">
        <f t="shared" si="35"/>
        <v>0</v>
      </c>
      <c r="G239" s="32"/>
      <c r="H239" s="17"/>
      <c r="I239" s="31" t="str">
        <f t="shared" si="33"/>
        <v/>
      </c>
      <c r="J239" s="31" t="str">
        <f t="shared" ref="J239:K258" si="39">IF($A239&gt;0,IF((LEFT($A239,2)=LEFT($E$6,2)),($H239*($G239/2)),""),"")</f>
        <v/>
      </c>
      <c r="K239" s="31" t="str">
        <f t="shared" si="39"/>
        <v/>
      </c>
      <c r="L239" s="30"/>
      <c r="M239" s="34"/>
      <c r="N239" s="60" t="str">
        <f t="shared" si="34"/>
        <v/>
      </c>
      <c r="O239" s="60" t="str">
        <f t="shared" ref="O239:P258" si="40">IF(LEFT($A239,2)=LEFT(gstin,2),IF($M239="Yes",$H239*1%,""),"")</f>
        <v/>
      </c>
      <c r="P239" s="60" t="str">
        <f t="shared" si="40"/>
        <v/>
      </c>
    </row>
    <row r="240" spans="1:16">
      <c r="A240" s="34"/>
      <c r="B240" s="60" t="str">
        <f t="shared" si="36"/>
        <v/>
      </c>
      <c r="C240" s="34"/>
      <c r="D240" s="35"/>
      <c r="E240" s="36"/>
      <c r="F240" s="33">
        <f t="shared" si="35"/>
        <v>0</v>
      </c>
      <c r="G240" s="32"/>
      <c r="H240" s="17"/>
      <c r="I240" s="31" t="str">
        <f t="shared" si="33"/>
        <v/>
      </c>
      <c r="J240" s="31" t="str">
        <f t="shared" si="39"/>
        <v/>
      </c>
      <c r="K240" s="31" t="str">
        <f t="shared" si="39"/>
        <v/>
      </c>
      <c r="L240" s="30"/>
      <c r="M240" s="34"/>
      <c r="N240" s="60" t="str">
        <f t="shared" si="34"/>
        <v/>
      </c>
      <c r="O240" s="60" t="str">
        <f t="shared" si="40"/>
        <v/>
      </c>
      <c r="P240" s="60" t="str">
        <f t="shared" si="40"/>
        <v/>
      </c>
    </row>
    <row r="241" spans="1:16">
      <c r="A241" s="34"/>
      <c r="B241" s="60" t="str">
        <f t="shared" si="36"/>
        <v/>
      </c>
      <c r="C241" s="34"/>
      <c r="D241" s="35"/>
      <c r="E241" s="36"/>
      <c r="F241" s="33">
        <f t="shared" si="35"/>
        <v>0</v>
      </c>
      <c r="G241" s="32"/>
      <c r="H241" s="17"/>
      <c r="I241" s="31" t="str">
        <f t="shared" si="33"/>
        <v/>
      </c>
      <c r="J241" s="31" t="str">
        <f t="shared" si="39"/>
        <v/>
      </c>
      <c r="K241" s="31" t="str">
        <f t="shared" si="39"/>
        <v/>
      </c>
      <c r="L241" s="30"/>
      <c r="M241" s="34"/>
      <c r="N241" s="60" t="str">
        <f t="shared" si="34"/>
        <v/>
      </c>
      <c r="O241" s="60" t="str">
        <f t="shared" si="40"/>
        <v/>
      </c>
      <c r="P241" s="60" t="str">
        <f t="shared" si="40"/>
        <v/>
      </c>
    </row>
    <row r="242" spans="1:16">
      <c r="A242" s="34"/>
      <c r="B242" s="60" t="str">
        <f t="shared" si="36"/>
        <v/>
      </c>
      <c r="C242" s="34"/>
      <c r="D242" s="35"/>
      <c r="E242" s="36"/>
      <c r="F242" s="33">
        <f t="shared" si="35"/>
        <v>0</v>
      </c>
      <c r="G242" s="32"/>
      <c r="H242" s="17"/>
      <c r="I242" s="31" t="str">
        <f t="shared" si="33"/>
        <v/>
      </c>
      <c r="J242" s="31" t="str">
        <f t="shared" si="39"/>
        <v/>
      </c>
      <c r="K242" s="31" t="str">
        <f t="shared" si="39"/>
        <v/>
      </c>
      <c r="L242" s="30"/>
      <c r="M242" s="34"/>
      <c r="N242" s="60" t="str">
        <f t="shared" si="34"/>
        <v/>
      </c>
      <c r="O242" s="60" t="str">
        <f t="shared" si="40"/>
        <v/>
      </c>
      <c r="P242" s="60" t="str">
        <f t="shared" si="40"/>
        <v/>
      </c>
    </row>
    <row r="243" spans="1:16">
      <c r="A243" s="34"/>
      <c r="B243" s="60" t="str">
        <f t="shared" si="36"/>
        <v/>
      </c>
      <c r="C243" s="34"/>
      <c r="D243" s="35"/>
      <c r="E243" s="36"/>
      <c r="F243" s="33">
        <f t="shared" si="35"/>
        <v>0</v>
      </c>
      <c r="G243" s="32"/>
      <c r="H243" s="17"/>
      <c r="I243" s="31" t="str">
        <f t="shared" si="33"/>
        <v/>
      </c>
      <c r="J243" s="31" t="str">
        <f t="shared" si="39"/>
        <v/>
      </c>
      <c r="K243" s="31" t="str">
        <f t="shared" si="39"/>
        <v/>
      </c>
      <c r="L243" s="30"/>
      <c r="M243" s="34"/>
      <c r="N243" s="60" t="str">
        <f t="shared" si="34"/>
        <v/>
      </c>
      <c r="O243" s="60" t="str">
        <f t="shared" si="40"/>
        <v/>
      </c>
      <c r="P243" s="60" t="str">
        <f t="shared" si="40"/>
        <v/>
      </c>
    </row>
    <row r="244" spans="1:16">
      <c r="A244" s="34"/>
      <c r="B244" s="60" t="str">
        <f t="shared" si="36"/>
        <v/>
      </c>
      <c r="C244" s="34"/>
      <c r="D244" s="35"/>
      <c r="E244" s="36"/>
      <c r="F244" s="33">
        <f t="shared" si="35"/>
        <v>0</v>
      </c>
      <c r="G244" s="32"/>
      <c r="H244" s="17"/>
      <c r="I244" s="31" t="str">
        <f t="shared" si="33"/>
        <v/>
      </c>
      <c r="J244" s="31" t="str">
        <f t="shared" si="39"/>
        <v/>
      </c>
      <c r="K244" s="31" t="str">
        <f t="shared" si="39"/>
        <v/>
      </c>
      <c r="L244" s="30"/>
      <c r="M244" s="34"/>
      <c r="N244" s="60" t="str">
        <f t="shared" si="34"/>
        <v/>
      </c>
      <c r="O244" s="60" t="str">
        <f t="shared" si="40"/>
        <v/>
      </c>
      <c r="P244" s="60" t="str">
        <f t="shared" si="40"/>
        <v/>
      </c>
    </row>
    <row r="245" spans="1:16">
      <c r="A245" s="34"/>
      <c r="B245" s="60" t="str">
        <f t="shared" si="36"/>
        <v/>
      </c>
      <c r="C245" s="34"/>
      <c r="D245" s="35"/>
      <c r="E245" s="36"/>
      <c r="F245" s="33">
        <f t="shared" si="35"/>
        <v>0</v>
      </c>
      <c r="G245" s="32"/>
      <c r="H245" s="17"/>
      <c r="I245" s="31" t="str">
        <f t="shared" si="33"/>
        <v/>
      </c>
      <c r="J245" s="31" t="str">
        <f t="shared" si="39"/>
        <v/>
      </c>
      <c r="K245" s="31" t="str">
        <f t="shared" si="39"/>
        <v/>
      </c>
      <c r="L245" s="30"/>
      <c r="M245" s="34"/>
      <c r="N245" s="60" t="str">
        <f t="shared" si="34"/>
        <v/>
      </c>
      <c r="O245" s="60" t="str">
        <f t="shared" si="40"/>
        <v/>
      </c>
      <c r="P245" s="60" t="str">
        <f t="shared" si="40"/>
        <v/>
      </c>
    </row>
    <row r="246" spans="1:16">
      <c r="A246" s="34"/>
      <c r="B246" s="60" t="str">
        <f t="shared" si="36"/>
        <v/>
      </c>
      <c r="C246" s="34"/>
      <c r="D246" s="35"/>
      <c r="E246" s="36"/>
      <c r="F246" s="33">
        <f t="shared" si="35"/>
        <v>0</v>
      </c>
      <c r="G246" s="32"/>
      <c r="H246" s="17"/>
      <c r="I246" s="31" t="str">
        <f t="shared" si="33"/>
        <v/>
      </c>
      <c r="J246" s="31" t="str">
        <f t="shared" si="39"/>
        <v/>
      </c>
      <c r="K246" s="31" t="str">
        <f t="shared" si="39"/>
        <v/>
      </c>
      <c r="L246" s="30"/>
      <c r="M246" s="34"/>
      <c r="N246" s="60" t="str">
        <f t="shared" si="34"/>
        <v/>
      </c>
      <c r="O246" s="60" t="str">
        <f t="shared" si="40"/>
        <v/>
      </c>
      <c r="P246" s="60" t="str">
        <f t="shared" si="40"/>
        <v/>
      </c>
    </row>
    <row r="247" spans="1:16">
      <c r="A247" s="34"/>
      <c r="B247" s="60" t="str">
        <f t="shared" si="36"/>
        <v/>
      </c>
      <c r="C247" s="34"/>
      <c r="D247" s="35"/>
      <c r="E247" s="36"/>
      <c r="F247" s="33">
        <f t="shared" si="35"/>
        <v>0</v>
      </c>
      <c r="G247" s="32"/>
      <c r="H247" s="17"/>
      <c r="I247" s="31" t="str">
        <f t="shared" si="33"/>
        <v/>
      </c>
      <c r="J247" s="31" t="str">
        <f t="shared" si="39"/>
        <v/>
      </c>
      <c r="K247" s="31" t="str">
        <f t="shared" si="39"/>
        <v/>
      </c>
      <c r="L247" s="30"/>
      <c r="M247" s="34"/>
      <c r="N247" s="60" t="str">
        <f t="shared" si="34"/>
        <v/>
      </c>
      <c r="O247" s="60" t="str">
        <f t="shared" si="40"/>
        <v/>
      </c>
      <c r="P247" s="60" t="str">
        <f t="shared" si="40"/>
        <v/>
      </c>
    </row>
    <row r="248" spans="1:16">
      <c r="A248" s="34"/>
      <c r="B248" s="60" t="str">
        <f t="shared" si="36"/>
        <v/>
      </c>
      <c r="C248" s="34"/>
      <c r="D248" s="35"/>
      <c r="E248" s="36"/>
      <c r="F248" s="33">
        <f t="shared" si="35"/>
        <v>0</v>
      </c>
      <c r="G248" s="32"/>
      <c r="H248" s="17"/>
      <c r="I248" s="31" t="str">
        <f t="shared" si="33"/>
        <v/>
      </c>
      <c r="J248" s="31" t="str">
        <f t="shared" si="39"/>
        <v/>
      </c>
      <c r="K248" s="31" t="str">
        <f t="shared" si="39"/>
        <v/>
      </c>
      <c r="L248" s="30"/>
      <c r="M248" s="34"/>
      <c r="N248" s="60" t="str">
        <f t="shared" si="34"/>
        <v/>
      </c>
      <c r="O248" s="60" t="str">
        <f t="shared" si="40"/>
        <v/>
      </c>
      <c r="P248" s="60" t="str">
        <f t="shared" si="40"/>
        <v/>
      </c>
    </row>
    <row r="249" spans="1:16">
      <c r="A249" s="34"/>
      <c r="B249" s="60" t="str">
        <f t="shared" si="36"/>
        <v/>
      </c>
      <c r="C249" s="34"/>
      <c r="D249" s="35"/>
      <c r="E249" s="36"/>
      <c r="F249" s="33">
        <f t="shared" si="35"/>
        <v>0</v>
      </c>
      <c r="G249" s="32"/>
      <c r="H249" s="17"/>
      <c r="I249" s="31" t="str">
        <f t="shared" si="33"/>
        <v/>
      </c>
      <c r="J249" s="31" t="str">
        <f t="shared" si="39"/>
        <v/>
      </c>
      <c r="K249" s="31" t="str">
        <f t="shared" si="39"/>
        <v/>
      </c>
      <c r="L249" s="30"/>
      <c r="M249" s="34"/>
      <c r="N249" s="60" t="str">
        <f t="shared" si="34"/>
        <v/>
      </c>
      <c r="O249" s="60" t="str">
        <f t="shared" si="40"/>
        <v/>
      </c>
      <c r="P249" s="60" t="str">
        <f t="shared" si="40"/>
        <v/>
      </c>
    </row>
    <row r="250" spans="1:16">
      <c r="A250" s="34"/>
      <c r="B250" s="60" t="str">
        <f t="shared" si="36"/>
        <v/>
      </c>
      <c r="C250" s="34"/>
      <c r="D250" s="35"/>
      <c r="E250" s="36"/>
      <c r="F250" s="33">
        <f t="shared" si="35"/>
        <v>0</v>
      </c>
      <c r="G250" s="32"/>
      <c r="H250" s="17"/>
      <c r="I250" s="31" t="str">
        <f t="shared" si="33"/>
        <v/>
      </c>
      <c r="J250" s="31" t="str">
        <f t="shared" si="39"/>
        <v/>
      </c>
      <c r="K250" s="31" t="str">
        <f t="shared" si="39"/>
        <v/>
      </c>
      <c r="L250" s="30"/>
      <c r="M250" s="34"/>
      <c r="N250" s="60" t="str">
        <f t="shared" si="34"/>
        <v/>
      </c>
      <c r="O250" s="60" t="str">
        <f t="shared" si="40"/>
        <v/>
      </c>
      <c r="P250" s="60" t="str">
        <f t="shared" si="40"/>
        <v/>
      </c>
    </row>
    <row r="251" spans="1:16">
      <c r="A251" s="34"/>
      <c r="B251" s="60" t="str">
        <f t="shared" si="36"/>
        <v/>
      </c>
      <c r="C251" s="34"/>
      <c r="D251" s="35"/>
      <c r="E251" s="36"/>
      <c r="F251" s="33">
        <f t="shared" si="35"/>
        <v>0</v>
      </c>
      <c r="G251" s="32"/>
      <c r="H251" s="17"/>
      <c r="I251" s="31" t="str">
        <f t="shared" si="33"/>
        <v/>
      </c>
      <c r="J251" s="31" t="str">
        <f t="shared" si="39"/>
        <v/>
      </c>
      <c r="K251" s="31" t="str">
        <f t="shared" si="39"/>
        <v/>
      </c>
      <c r="L251" s="30"/>
      <c r="M251" s="34"/>
      <c r="N251" s="60" t="str">
        <f t="shared" si="34"/>
        <v/>
      </c>
      <c r="O251" s="60" t="str">
        <f t="shared" si="40"/>
        <v/>
      </c>
      <c r="P251" s="60" t="str">
        <f t="shared" si="40"/>
        <v/>
      </c>
    </row>
    <row r="252" spans="1:16">
      <c r="A252" s="34"/>
      <c r="B252" s="60" t="str">
        <f t="shared" si="36"/>
        <v/>
      </c>
      <c r="C252" s="34"/>
      <c r="D252" s="35"/>
      <c r="E252" s="36"/>
      <c r="F252" s="33">
        <f t="shared" si="35"/>
        <v>0</v>
      </c>
      <c r="G252" s="32"/>
      <c r="H252" s="17"/>
      <c r="I252" s="31" t="str">
        <f t="shared" si="33"/>
        <v/>
      </c>
      <c r="J252" s="31" t="str">
        <f t="shared" si="39"/>
        <v/>
      </c>
      <c r="K252" s="31" t="str">
        <f t="shared" si="39"/>
        <v/>
      </c>
      <c r="L252" s="30"/>
      <c r="M252" s="34"/>
      <c r="N252" s="60" t="str">
        <f t="shared" si="34"/>
        <v/>
      </c>
      <c r="O252" s="60" t="str">
        <f t="shared" si="40"/>
        <v/>
      </c>
      <c r="P252" s="60" t="str">
        <f t="shared" si="40"/>
        <v/>
      </c>
    </row>
    <row r="253" spans="1:16">
      <c r="A253" s="34"/>
      <c r="B253" s="60" t="str">
        <f t="shared" si="36"/>
        <v/>
      </c>
      <c r="C253" s="34"/>
      <c r="D253" s="35"/>
      <c r="E253" s="36"/>
      <c r="F253" s="33">
        <f t="shared" si="35"/>
        <v>0</v>
      </c>
      <c r="G253" s="32"/>
      <c r="H253" s="17"/>
      <c r="I253" s="31" t="str">
        <f t="shared" si="33"/>
        <v/>
      </c>
      <c r="J253" s="31" t="str">
        <f t="shared" si="39"/>
        <v/>
      </c>
      <c r="K253" s="31" t="str">
        <f t="shared" si="39"/>
        <v/>
      </c>
      <c r="L253" s="30"/>
      <c r="M253" s="34"/>
      <c r="N253" s="60" t="str">
        <f t="shared" si="34"/>
        <v/>
      </c>
      <c r="O253" s="60" t="str">
        <f t="shared" si="40"/>
        <v/>
      </c>
      <c r="P253" s="60" t="str">
        <f t="shared" si="40"/>
        <v/>
      </c>
    </row>
    <row r="254" spans="1:16">
      <c r="A254" s="34"/>
      <c r="B254" s="60" t="str">
        <f t="shared" si="36"/>
        <v/>
      </c>
      <c r="C254" s="34"/>
      <c r="D254" s="35"/>
      <c r="E254" s="36"/>
      <c r="F254" s="33">
        <f t="shared" si="35"/>
        <v>0</v>
      </c>
      <c r="G254" s="32"/>
      <c r="H254" s="17"/>
      <c r="I254" s="31" t="str">
        <f t="shared" si="33"/>
        <v/>
      </c>
      <c r="J254" s="31" t="str">
        <f t="shared" si="39"/>
        <v/>
      </c>
      <c r="K254" s="31" t="str">
        <f t="shared" si="39"/>
        <v/>
      </c>
      <c r="L254" s="30"/>
      <c r="M254" s="34"/>
      <c r="N254" s="60" t="str">
        <f t="shared" si="34"/>
        <v/>
      </c>
      <c r="O254" s="60" t="str">
        <f t="shared" si="40"/>
        <v/>
      </c>
      <c r="P254" s="60" t="str">
        <f t="shared" si="40"/>
        <v/>
      </c>
    </row>
    <row r="255" spans="1:16">
      <c r="A255" s="34"/>
      <c r="B255" s="60" t="str">
        <f t="shared" si="36"/>
        <v/>
      </c>
      <c r="C255" s="34"/>
      <c r="D255" s="35"/>
      <c r="E255" s="36"/>
      <c r="F255" s="33">
        <f t="shared" si="35"/>
        <v>0</v>
      </c>
      <c r="G255" s="32"/>
      <c r="H255" s="17"/>
      <c r="I255" s="31" t="str">
        <f t="shared" si="33"/>
        <v/>
      </c>
      <c r="J255" s="31" t="str">
        <f t="shared" si="39"/>
        <v/>
      </c>
      <c r="K255" s="31" t="str">
        <f t="shared" si="39"/>
        <v/>
      </c>
      <c r="L255" s="30"/>
      <c r="M255" s="34"/>
      <c r="N255" s="60" t="str">
        <f t="shared" si="34"/>
        <v/>
      </c>
      <c r="O255" s="60" t="str">
        <f t="shared" si="40"/>
        <v/>
      </c>
      <c r="P255" s="60" t="str">
        <f t="shared" si="40"/>
        <v/>
      </c>
    </row>
    <row r="256" spans="1:16">
      <c r="A256" s="34"/>
      <c r="B256" s="60" t="str">
        <f t="shared" si="36"/>
        <v/>
      </c>
      <c r="C256" s="34"/>
      <c r="D256" s="35"/>
      <c r="E256" s="36"/>
      <c r="F256" s="33">
        <f t="shared" si="35"/>
        <v>0</v>
      </c>
      <c r="G256" s="32"/>
      <c r="H256" s="17"/>
      <c r="I256" s="31" t="str">
        <f t="shared" si="33"/>
        <v/>
      </c>
      <c r="J256" s="31" t="str">
        <f t="shared" si="39"/>
        <v/>
      </c>
      <c r="K256" s="31" t="str">
        <f t="shared" si="39"/>
        <v/>
      </c>
      <c r="L256" s="30"/>
      <c r="M256" s="34"/>
      <c r="N256" s="60" t="str">
        <f t="shared" si="34"/>
        <v/>
      </c>
      <c r="O256" s="60" t="str">
        <f t="shared" si="40"/>
        <v/>
      </c>
      <c r="P256" s="60" t="str">
        <f t="shared" si="40"/>
        <v/>
      </c>
    </row>
    <row r="257" spans="1:16">
      <c r="A257" s="34"/>
      <c r="B257" s="60" t="str">
        <f t="shared" si="36"/>
        <v/>
      </c>
      <c r="C257" s="34"/>
      <c r="D257" s="35"/>
      <c r="E257" s="36"/>
      <c r="F257" s="33">
        <f t="shared" si="35"/>
        <v>0</v>
      </c>
      <c r="G257" s="32"/>
      <c r="H257" s="17"/>
      <c r="I257" s="31" t="str">
        <f t="shared" si="33"/>
        <v/>
      </c>
      <c r="J257" s="31" t="str">
        <f t="shared" si="39"/>
        <v/>
      </c>
      <c r="K257" s="31" t="str">
        <f t="shared" si="39"/>
        <v/>
      </c>
      <c r="L257" s="30"/>
      <c r="M257" s="34"/>
      <c r="N257" s="60" t="str">
        <f t="shared" si="34"/>
        <v/>
      </c>
      <c r="O257" s="60" t="str">
        <f t="shared" si="40"/>
        <v/>
      </c>
      <c r="P257" s="60" t="str">
        <f t="shared" si="40"/>
        <v/>
      </c>
    </row>
    <row r="258" spans="1:16">
      <c r="A258" s="34"/>
      <c r="B258" s="60" t="str">
        <f t="shared" si="36"/>
        <v/>
      </c>
      <c r="C258" s="34"/>
      <c r="D258" s="35"/>
      <c r="E258" s="36"/>
      <c r="F258" s="33">
        <f t="shared" si="35"/>
        <v>0</v>
      </c>
      <c r="G258" s="32"/>
      <c r="H258" s="17"/>
      <c r="I258" s="31" t="str">
        <f t="shared" si="33"/>
        <v/>
      </c>
      <c r="J258" s="31" t="str">
        <f t="shared" si="39"/>
        <v/>
      </c>
      <c r="K258" s="31" t="str">
        <f t="shared" si="39"/>
        <v/>
      </c>
      <c r="L258" s="30"/>
      <c r="M258" s="34"/>
      <c r="N258" s="60" t="str">
        <f t="shared" si="34"/>
        <v/>
      </c>
      <c r="O258" s="60" t="str">
        <f t="shared" si="40"/>
        <v/>
      </c>
      <c r="P258" s="60" t="str">
        <f t="shared" si="40"/>
        <v/>
      </c>
    </row>
    <row r="259" spans="1:16">
      <c r="A259" s="34"/>
      <c r="B259" s="60" t="str">
        <f t="shared" si="36"/>
        <v/>
      </c>
      <c r="C259" s="34"/>
      <c r="D259" s="35"/>
      <c r="E259" s="36"/>
      <c r="F259" s="33">
        <f t="shared" si="35"/>
        <v>0</v>
      </c>
      <c r="G259" s="32"/>
      <c r="H259" s="17"/>
      <c r="I259" s="31" t="str">
        <f t="shared" si="33"/>
        <v/>
      </c>
      <c r="J259" s="31" t="str">
        <f t="shared" ref="J259:K278" si="41">IF($A259&gt;0,IF((LEFT($A259,2)=LEFT($E$6,2)),($H259*($G259/2)),""),"")</f>
        <v/>
      </c>
      <c r="K259" s="31" t="str">
        <f t="shared" si="41"/>
        <v/>
      </c>
      <c r="L259" s="30"/>
      <c r="M259" s="34"/>
      <c r="N259" s="60" t="str">
        <f t="shared" si="34"/>
        <v/>
      </c>
      <c r="O259" s="60" t="str">
        <f t="shared" ref="O259:P278" si="42">IF(LEFT($A259,2)=LEFT(gstin,2),IF($M259="Yes",$H259*1%,""),"")</f>
        <v/>
      </c>
      <c r="P259" s="60" t="str">
        <f t="shared" si="42"/>
        <v/>
      </c>
    </row>
    <row r="260" spans="1:16">
      <c r="A260" s="34"/>
      <c r="B260" s="60" t="str">
        <f t="shared" si="36"/>
        <v/>
      </c>
      <c r="C260" s="34"/>
      <c r="D260" s="35"/>
      <c r="E260" s="36"/>
      <c r="F260" s="33">
        <f t="shared" si="35"/>
        <v>0</v>
      </c>
      <c r="G260" s="32"/>
      <c r="H260" s="17"/>
      <c r="I260" s="31" t="str">
        <f t="shared" si="33"/>
        <v/>
      </c>
      <c r="J260" s="31" t="str">
        <f t="shared" si="41"/>
        <v/>
      </c>
      <c r="K260" s="31" t="str">
        <f t="shared" si="41"/>
        <v/>
      </c>
      <c r="L260" s="30"/>
      <c r="M260" s="34"/>
      <c r="N260" s="60" t="str">
        <f t="shared" si="34"/>
        <v/>
      </c>
      <c r="O260" s="60" t="str">
        <f t="shared" si="42"/>
        <v/>
      </c>
      <c r="P260" s="60" t="str">
        <f t="shared" si="42"/>
        <v/>
      </c>
    </row>
    <row r="261" spans="1:16">
      <c r="A261" s="34"/>
      <c r="B261" s="60" t="str">
        <f t="shared" si="36"/>
        <v/>
      </c>
      <c r="C261" s="34"/>
      <c r="D261" s="35"/>
      <c r="E261" s="36"/>
      <c r="F261" s="33">
        <f t="shared" si="35"/>
        <v>0</v>
      </c>
      <c r="G261" s="32"/>
      <c r="H261" s="17"/>
      <c r="I261" s="31" t="str">
        <f t="shared" si="33"/>
        <v/>
      </c>
      <c r="J261" s="31" t="str">
        <f t="shared" si="41"/>
        <v/>
      </c>
      <c r="K261" s="31" t="str">
        <f t="shared" si="41"/>
        <v/>
      </c>
      <c r="L261" s="30"/>
      <c r="M261" s="34"/>
      <c r="N261" s="60" t="str">
        <f t="shared" si="34"/>
        <v/>
      </c>
      <c r="O261" s="60" t="str">
        <f t="shared" si="42"/>
        <v/>
      </c>
      <c r="P261" s="60" t="str">
        <f t="shared" si="42"/>
        <v/>
      </c>
    </row>
    <row r="262" spans="1:16">
      <c r="A262" s="34"/>
      <c r="B262" s="60" t="str">
        <f t="shared" si="36"/>
        <v/>
      </c>
      <c r="C262" s="34"/>
      <c r="D262" s="35"/>
      <c r="E262" s="36"/>
      <c r="F262" s="33">
        <f t="shared" si="35"/>
        <v>0</v>
      </c>
      <c r="G262" s="32"/>
      <c r="H262" s="17"/>
      <c r="I262" s="31" t="str">
        <f t="shared" si="33"/>
        <v/>
      </c>
      <c r="J262" s="31" t="str">
        <f t="shared" si="41"/>
        <v/>
      </c>
      <c r="K262" s="31" t="str">
        <f t="shared" si="41"/>
        <v/>
      </c>
      <c r="L262" s="30"/>
      <c r="M262" s="34"/>
      <c r="N262" s="60" t="str">
        <f t="shared" si="34"/>
        <v/>
      </c>
      <c r="O262" s="60" t="str">
        <f t="shared" si="42"/>
        <v/>
      </c>
      <c r="P262" s="60" t="str">
        <f t="shared" si="42"/>
        <v/>
      </c>
    </row>
    <row r="263" spans="1:16">
      <c r="A263" s="34"/>
      <c r="B263" s="60" t="str">
        <f t="shared" si="36"/>
        <v/>
      </c>
      <c r="C263" s="34"/>
      <c r="D263" s="35"/>
      <c r="E263" s="36"/>
      <c r="F263" s="33">
        <f t="shared" si="35"/>
        <v>0</v>
      </c>
      <c r="G263" s="32"/>
      <c r="H263" s="17"/>
      <c r="I263" s="31" t="str">
        <f t="shared" si="33"/>
        <v/>
      </c>
      <c r="J263" s="31" t="str">
        <f t="shared" si="41"/>
        <v/>
      </c>
      <c r="K263" s="31" t="str">
        <f t="shared" si="41"/>
        <v/>
      </c>
      <c r="L263" s="30"/>
      <c r="M263" s="34"/>
      <c r="N263" s="60" t="str">
        <f t="shared" si="34"/>
        <v/>
      </c>
      <c r="O263" s="60" t="str">
        <f t="shared" si="42"/>
        <v/>
      </c>
      <c r="P263" s="60" t="str">
        <f t="shared" si="42"/>
        <v/>
      </c>
    </row>
    <row r="264" spans="1:16">
      <c r="A264" s="34"/>
      <c r="B264" s="60" t="str">
        <f t="shared" si="36"/>
        <v/>
      </c>
      <c r="C264" s="34"/>
      <c r="D264" s="35"/>
      <c r="E264" s="36"/>
      <c r="F264" s="33">
        <f t="shared" si="35"/>
        <v>0</v>
      </c>
      <c r="G264" s="32"/>
      <c r="H264" s="17"/>
      <c r="I264" s="31" t="str">
        <f t="shared" si="33"/>
        <v/>
      </c>
      <c r="J264" s="31" t="str">
        <f t="shared" si="41"/>
        <v/>
      </c>
      <c r="K264" s="31" t="str">
        <f t="shared" si="41"/>
        <v/>
      </c>
      <c r="L264" s="30"/>
      <c r="M264" s="34"/>
      <c r="N264" s="60" t="str">
        <f t="shared" si="34"/>
        <v/>
      </c>
      <c r="O264" s="60" t="str">
        <f t="shared" si="42"/>
        <v/>
      </c>
      <c r="P264" s="60" t="str">
        <f t="shared" si="42"/>
        <v/>
      </c>
    </row>
    <row r="265" spans="1:16">
      <c r="A265" s="34"/>
      <c r="B265" s="60" t="str">
        <f t="shared" si="36"/>
        <v/>
      </c>
      <c r="C265" s="34"/>
      <c r="D265" s="35"/>
      <c r="E265" s="36"/>
      <c r="F265" s="33">
        <f t="shared" si="35"/>
        <v>0</v>
      </c>
      <c r="G265" s="32"/>
      <c r="H265" s="17"/>
      <c r="I265" s="31" t="str">
        <f t="shared" si="33"/>
        <v/>
      </c>
      <c r="J265" s="31" t="str">
        <f t="shared" si="41"/>
        <v/>
      </c>
      <c r="K265" s="31" t="str">
        <f t="shared" si="41"/>
        <v/>
      </c>
      <c r="L265" s="30"/>
      <c r="M265" s="34"/>
      <c r="N265" s="60" t="str">
        <f t="shared" si="34"/>
        <v/>
      </c>
      <c r="O265" s="60" t="str">
        <f t="shared" si="42"/>
        <v/>
      </c>
      <c r="P265" s="60" t="str">
        <f t="shared" si="42"/>
        <v/>
      </c>
    </row>
    <row r="266" spans="1:16">
      <c r="A266" s="34"/>
      <c r="B266" s="60" t="str">
        <f t="shared" si="36"/>
        <v/>
      </c>
      <c r="C266" s="34"/>
      <c r="D266" s="35"/>
      <c r="E266" s="36"/>
      <c r="F266" s="33">
        <f t="shared" si="35"/>
        <v>0</v>
      </c>
      <c r="G266" s="32"/>
      <c r="H266" s="17"/>
      <c r="I266" s="31" t="str">
        <f t="shared" si="33"/>
        <v/>
      </c>
      <c r="J266" s="31" t="str">
        <f t="shared" si="41"/>
        <v/>
      </c>
      <c r="K266" s="31" t="str">
        <f t="shared" si="41"/>
        <v/>
      </c>
      <c r="L266" s="30"/>
      <c r="M266" s="34"/>
      <c r="N266" s="60" t="str">
        <f t="shared" si="34"/>
        <v/>
      </c>
      <c r="O266" s="60" t="str">
        <f t="shared" si="42"/>
        <v/>
      </c>
      <c r="P266" s="60" t="str">
        <f t="shared" si="42"/>
        <v/>
      </c>
    </row>
    <row r="267" spans="1:16">
      <c r="A267" s="34"/>
      <c r="B267" s="60" t="str">
        <f t="shared" si="36"/>
        <v/>
      </c>
      <c r="C267" s="34"/>
      <c r="D267" s="35"/>
      <c r="E267" s="36"/>
      <c r="F267" s="33">
        <f t="shared" si="35"/>
        <v>0</v>
      </c>
      <c r="G267" s="32"/>
      <c r="H267" s="17"/>
      <c r="I267" s="31" t="str">
        <f t="shared" si="33"/>
        <v/>
      </c>
      <c r="J267" s="31" t="str">
        <f t="shared" si="41"/>
        <v/>
      </c>
      <c r="K267" s="31" t="str">
        <f t="shared" si="41"/>
        <v/>
      </c>
      <c r="L267" s="30"/>
      <c r="M267" s="34"/>
      <c r="N267" s="60" t="str">
        <f t="shared" si="34"/>
        <v/>
      </c>
      <c r="O267" s="60" t="str">
        <f t="shared" si="42"/>
        <v/>
      </c>
      <c r="P267" s="60" t="str">
        <f t="shared" si="42"/>
        <v/>
      </c>
    </row>
    <row r="268" spans="1:16">
      <c r="A268" s="34"/>
      <c r="B268" s="60" t="str">
        <f t="shared" si="36"/>
        <v/>
      </c>
      <c r="C268" s="34"/>
      <c r="D268" s="35"/>
      <c r="E268" s="36"/>
      <c r="F268" s="33">
        <f t="shared" si="35"/>
        <v>0</v>
      </c>
      <c r="G268" s="32"/>
      <c r="H268" s="17"/>
      <c r="I268" s="31" t="str">
        <f t="shared" si="33"/>
        <v/>
      </c>
      <c r="J268" s="31" t="str">
        <f t="shared" si="41"/>
        <v/>
      </c>
      <c r="K268" s="31" t="str">
        <f t="shared" si="41"/>
        <v/>
      </c>
      <c r="L268" s="30"/>
      <c r="M268" s="34"/>
      <c r="N268" s="60" t="str">
        <f t="shared" si="34"/>
        <v/>
      </c>
      <c r="O268" s="60" t="str">
        <f t="shared" si="42"/>
        <v/>
      </c>
      <c r="P268" s="60" t="str">
        <f t="shared" si="42"/>
        <v/>
      </c>
    </row>
    <row r="269" spans="1:16">
      <c r="A269" s="34"/>
      <c r="B269" s="60" t="str">
        <f t="shared" si="36"/>
        <v/>
      </c>
      <c r="C269" s="34"/>
      <c r="D269" s="35"/>
      <c r="E269" s="36"/>
      <c r="F269" s="33">
        <f t="shared" si="35"/>
        <v>0</v>
      </c>
      <c r="G269" s="32"/>
      <c r="H269" s="17"/>
      <c r="I269" s="31" t="str">
        <f t="shared" si="33"/>
        <v/>
      </c>
      <c r="J269" s="31" t="str">
        <f t="shared" si="41"/>
        <v/>
      </c>
      <c r="K269" s="31" t="str">
        <f t="shared" si="41"/>
        <v/>
      </c>
      <c r="L269" s="30"/>
      <c r="M269" s="34"/>
      <c r="N269" s="60" t="str">
        <f t="shared" si="34"/>
        <v/>
      </c>
      <c r="O269" s="60" t="str">
        <f t="shared" si="42"/>
        <v/>
      </c>
      <c r="P269" s="60" t="str">
        <f t="shared" si="42"/>
        <v/>
      </c>
    </row>
    <row r="270" spans="1:16">
      <c r="A270" s="34"/>
      <c r="B270" s="60" t="str">
        <f t="shared" si="36"/>
        <v/>
      </c>
      <c r="C270" s="34"/>
      <c r="D270" s="35"/>
      <c r="E270" s="36"/>
      <c r="F270" s="33">
        <f t="shared" si="35"/>
        <v>0</v>
      </c>
      <c r="G270" s="32"/>
      <c r="H270" s="17"/>
      <c r="I270" s="31" t="str">
        <f t="shared" si="33"/>
        <v/>
      </c>
      <c r="J270" s="31" t="str">
        <f t="shared" si="41"/>
        <v/>
      </c>
      <c r="K270" s="31" t="str">
        <f t="shared" si="41"/>
        <v/>
      </c>
      <c r="L270" s="30"/>
      <c r="M270" s="34"/>
      <c r="N270" s="60" t="str">
        <f t="shared" si="34"/>
        <v/>
      </c>
      <c r="O270" s="60" t="str">
        <f t="shared" si="42"/>
        <v/>
      </c>
      <c r="P270" s="60" t="str">
        <f t="shared" si="42"/>
        <v/>
      </c>
    </row>
    <row r="271" spans="1:16">
      <c r="A271" s="34"/>
      <c r="B271" s="60" t="str">
        <f t="shared" si="36"/>
        <v/>
      </c>
      <c r="C271" s="34"/>
      <c r="D271" s="35"/>
      <c r="E271" s="36"/>
      <c r="F271" s="33">
        <f t="shared" si="35"/>
        <v>0</v>
      </c>
      <c r="G271" s="32"/>
      <c r="H271" s="17"/>
      <c r="I271" s="31" t="str">
        <f t="shared" si="33"/>
        <v/>
      </c>
      <c r="J271" s="31" t="str">
        <f t="shared" si="41"/>
        <v/>
      </c>
      <c r="K271" s="31" t="str">
        <f t="shared" si="41"/>
        <v/>
      </c>
      <c r="L271" s="30"/>
      <c r="M271" s="34"/>
      <c r="N271" s="60" t="str">
        <f t="shared" si="34"/>
        <v/>
      </c>
      <c r="O271" s="60" t="str">
        <f t="shared" si="42"/>
        <v/>
      </c>
      <c r="P271" s="60" t="str">
        <f t="shared" si="42"/>
        <v/>
      </c>
    </row>
    <row r="272" spans="1:16">
      <c r="A272" s="34"/>
      <c r="B272" s="60" t="str">
        <f t="shared" si="36"/>
        <v/>
      </c>
      <c r="C272" s="34"/>
      <c r="D272" s="35"/>
      <c r="E272" s="36"/>
      <c r="F272" s="33">
        <f t="shared" si="35"/>
        <v>0</v>
      </c>
      <c r="G272" s="32"/>
      <c r="H272" s="17"/>
      <c r="I272" s="31" t="str">
        <f t="shared" si="33"/>
        <v/>
      </c>
      <c r="J272" s="31" t="str">
        <f t="shared" si="41"/>
        <v/>
      </c>
      <c r="K272" s="31" t="str">
        <f t="shared" si="41"/>
        <v/>
      </c>
      <c r="L272" s="30"/>
      <c r="M272" s="34"/>
      <c r="N272" s="60" t="str">
        <f t="shared" si="34"/>
        <v/>
      </c>
      <c r="O272" s="60" t="str">
        <f t="shared" si="42"/>
        <v/>
      </c>
      <c r="P272" s="60" t="str">
        <f t="shared" si="42"/>
        <v/>
      </c>
    </row>
    <row r="273" spans="1:16">
      <c r="A273" s="34"/>
      <c r="B273" s="60" t="str">
        <f t="shared" si="36"/>
        <v/>
      </c>
      <c r="C273" s="34"/>
      <c r="D273" s="35"/>
      <c r="E273" s="36"/>
      <c r="F273" s="33">
        <f t="shared" si="35"/>
        <v>0</v>
      </c>
      <c r="G273" s="32"/>
      <c r="H273" s="17"/>
      <c r="I273" s="31" t="str">
        <f t="shared" si="33"/>
        <v/>
      </c>
      <c r="J273" s="31" t="str">
        <f t="shared" si="41"/>
        <v/>
      </c>
      <c r="K273" s="31" t="str">
        <f t="shared" si="41"/>
        <v/>
      </c>
      <c r="L273" s="30"/>
      <c r="M273" s="34"/>
      <c r="N273" s="60" t="str">
        <f t="shared" si="34"/>
        <v/>
      </c>
      <c r="O273" s="60" t="str">
        <f t="shared" si="42"/>
        <v/>
      </c>
      <c r="P273" s="60" t="str">
        <f t="shared" si="42"/>
        <v/>
      </c>
    </row>
    <row r="274" spans="1:16">
      <c r="A274" s="34"/>
      <c r="B274" s="60" t="str">
        <f t="shared" si="36"/>
        <v/>
      </c>
      <c r="C274" s="34"/>
      <c r="D274" s="35"/>
      <c r="E274" s="36"/>
      <c r="F274" s="33">
        <f t="shared" si="35"/>
        <v>0</v>
      </c>
      <c r="G274" s="32"/>
      <c r="H274" s="17"/>
      <c r="I274" s="31" t="str">
        <f t="shared" si="33"/>
        <v/>
      </c>
      <c r="J274" s="31" t="str">
        <f t="shared" si="41"/>
        <v/>
      </c>
      <c r="K274" s="31" t="str">
        <f t="shared" si="41"/>
        <v/>
      </c>
      <c r="L274" s="30"/>
      <c r="M274" s="34"/>
      <c r="N274" s="60" t="str">
        <f t="shared" si="34"/>
        <v/>
      </c>
      <c r="O274" s="60" t="str">
        <f t="shared" si="42"/>
        <v/>
      </c>
      <c r="P274" s="60" t="str">
        <f t="shared" si="42"/>
        <v/>
      </c>
    </row>
    <row r="275" spans="1:16">
      <c r="A275" s="34"/>
      <c r="B275" s="60" t="str">
        <f t="shared" si="36"/>
        <v/>
      </c>
      <c r="C275" s="34"/>
      <c r="D275" s="35"/>
      <c r="E275" s="36"/>
      <c r="F275" s="33">
        <f t="shared" si="35"/>
        <v>0</v>
      </c>
      <c r="G275" s="32"/>
      <c r="H275" s="17"/>
      <c r="I275" s="31" t="str">
        <f t="shared" ref="I275:I338" si="43">IF($A275&gt;0,IF((LEFT($A275,2)&lt;&gt;LEFT($E$6,2)),($H275*$G275),""),"")</f>
        <v/>
      </c>
      <c r="J275" s="31" t="str">
        <f t="shared" si="41"/>
        <v/>
      </c>
      <c r="K275" s="31" t="str">
        <f t="shared" si="41"/>
        <v/>
      </c>
      <c r="L275" s="30"/>
      <c r="M275" s="34"/>
      <c r="N275" s="60" t="str">
        <f t="shared" ref="N275:N338" si="44">IF(LEFT($A275,2)&lt;&gt;LEFT(gstin,2),IF($M275="Yes",$H275*2%,""),"")</f>
        <v/>
      </c>
      <c r="O275" s="60" t="str">
        <f t="shared" si="42"/>
        <v/>
      </c>
      <c r="P275" s="60" t="str">
        <f t="shared" si="42"/>
        <v/>
      </c>
    </row>
    <row r="276" spans="1:16">
      <c r="A276" s="34"/>
      <c r="B276" s="60" t="str">
        <f t="shared" si="36"/>
        <v/>
      </c>
      <c r="C276" s="34"/>
      <c r="D276" s="35"/>
      <c r="E276" s="36"/>
      <c r="F276" s="33">
        <f t="shared" ref="F276:F339" si="45">ROUND(SUM(H276:L276),0)</f>
        <v>0</v>
      </c>
      <c r="G276" s="32"/>
      <c r="H276" s="17"/>
      <c r="I276" s="31" t="str">
        <f t="shared" si="43"/>
        <v/>
      </c>
      <c r="J276" s="31" t="str">
        <f t="shared" si="41"/>
        <v/>
      </c>
      <c r="K276" s="31" t="str">
        <f t="shared" si="41"/>
        <v/>
      </c>
      <c r="L276" s="30"/>
      <c r="M276" s="34"/>
      <c r="N276" s="60" t="str">
        <f t="shared" si="44"/>
        <v/>
      </c>
      <c r="O276" s="60" t="str">
        <f t="shared" si="42"/>
        <v/>
      </c>
      <c r="P276" s="60" t="str">
        <f t="shared" si="42"/>
        <v/>
      </c>
    </row>
    <row r="277" spans="1:16">
      <c r="A277" s="34"/>
      <c r="B277" s="60" t="str">
        <f t="shared" ref="B277:B340" si="46">IF(A277&lt;&gt;"",(VLOOKUP(LEFT($A277,2),$A$5000:$B$5037,2,TRUE)),(""))</f>
        <v/>
      </c>
      <c r="C277" s="34"/>
      <c r="D277" s="35"/>
      <c r="E277" s="36"/>
      <c r="F277" s="33">
        <f t="shared" si="45"/>
        <v>0</v>
      </c>
      <c r="G277" s="32"/>
      <c r="H277" s="17"/>
      <c r="I277" s="31" t="str">
        <f t="shared" si="43"/>
        <v/>
      </c>
      <c r="J277" s="31" t="str">
        <f t="shared" si="41"/>
        <v/>
      </c>
      <c r="K277" s="31" t="str">
        <f t="shared" si="41"/>
        <v/>
      </c>
      <c r="L277" s="30"/>
      <c r="M277" s="34"/>
      <c r="N277" s="60" t="str">
        <f t="shared" si="44"/>
        <v/>
      </c>
      <c r="O277" s="60" t="str">
        <f t="shared" si="42"/>
        <v/>
      </c>
      <c r="P277" s="60" t="str">
        <f t="shared" si="42"/>
        <v/>
      </c>
    </row>
    <row r="278" spans="1:16">
      <c r="A278" s="34"/>
      <c r="B278" s="60" t="str">
        <f t="shared" si="46"/>
        <v/>
      </c>
      <c r="C278" s="34"/>
      <c r="D278" s="35"/>
      <c r="E278" s="36"/>
      <c r="F278" s="33">
        <f t="shared" si="45"/>
        <v>0</v>
      </c>
      <c r="G278" s="32"/>
      <c r="H278" s="17"/>
      <c r="I278" s="31" t="str">
        <f t="shared" si="43"/>
        <v/>
      </c>
      <c r="J278" s="31" t="str">
        <f t="shared" si="41"/>
        <v/>
      </c>
      <c r="K278" s="31" t="str">
        <f t="shared" si="41"/>
        <v/>
      </c>
      <c r="L278" s="30"/>
      <c r="M278" s="34"/>
      <c r="N278" s="60" t="str">
        <f t="shared" si="44"/>
        <v/>
      </c>
      <c r="O278" s="60" t="str">
        <f t="shared" si="42"/>
        <v/>
      </c>
      <c r="P278" s="60" t="str">
        <f t="shared" si="42"/>
        <v/>
      </c>
    </row>
    <row r="279" spans="1:16">
      <c r="A279" s="34"/>
      <c r="B279" s="60" t="str">
        <f t="shared" si="46"/>
        <v/>
      </c>
      <c r="C279" s="34"/>
      <c r="D279" s="35"/>
      <c r="E279" s="36"/>
      <c r="F279" s="33">
        <f t="shared" si="45"/>
        <v>0</v>
      </c>
      <c r="G279" s="32"/>
      <c r="H279" s="17"/>
      <c r="I279" s="31" t="str">
        <f t="shared" si="43"/>
        <v/>
      </c>
      <c r="J279" s="31" t="str">
        <f t="shared" ref="J279:K298" si="47">IF($A279&gt;0,IF((LEFT($A279,2)=LEFT($E$6,2)),($H279*($G279/2)),""),"")</f>
        <v/>
      </c>
      <c r="K279" s="31" t="str">
        <f t="shared" si="47"/>
        <v/>
      </c>
      <c r="L279" s="30"/>
      <c r="M279" s="34"/>
      <c r="N279" s="60" t="str">
        <f t="shared" si="44"/>
        <v/>
      </c>
      <c r="O279" s="60" t="str">
        <f t="shared" ref="O279:P298" si="48">IF(LEFT($A279,2)=LEFT(gstin,2),IF($M279="Yes",$H279*1%,""),"")</f>
        <v/>
      </c>
      <c r="P279" s="60" t="str">
        <f t="shared" si="48"/>
        <v/>
      </c>
    </row>
    <row r="280" spans="1:16">
      <c r="A280" s="34"/>
      <c r="B280" s="60" t="str">
        <f t="shared" si="46"/>
        <v/>
      </c>
      <c r="C280" s="34"/>
      <c r="D280" s="35"/>
      <c r="E280" s="36"/>
      <c r="F280" s="33">
        <f t="shared" si="45"/>
        <v>0</v>
      </c>
      <c r="G280" s="32"/>
      <c r="H280" s="17"/>
      <c r="I280" s="31" t="str">
        <f t="shared" si="43"/>
        <v/>
      </c>
      <c r="J280" s="31" t="str">
        <f t="shared" si="47"/>
        <v/>
      </c>
      <c r="K280" s="31" t="str">
        <f t="shared" si="47"/>
        <v/>
      </c>
      <c r="L280" s="30"/>
      <c r="M280" s="34"/>
      <c r="N280" s="60" t="str">
        <f t="shared" si="44"/>
        <v/>
      </c>
      <c r="O280" s="60" t="str">
        <f t="shared" si="48"/>
        <v/>
      </c>
      <c r="P280" s="60" t="str">
        <f t="shared" si="48"/>
        <v/>
      </c>
    </row>
    <row r="281" spans="1:16">
      <c r="A281" s="34"/>
      <c r="B281" s="60" t="str">
        <f t="shared" si="46"/>
        <v/>
      </c>
      <c r="C281" s="34"/>
      <c r="D281" s="35"/>
      <c r="E281" s="36"/>
      <c r="F281" s="33">
        <f t="shared" si="45"/>
        <v>0</v>
      </c>
      <c r="G281" s="32"/>
      <c r="H281" s="17"/>
      <c r="I281" s="31" t="str">
        <f t="shared" si="43"/>
        <v/>
      </c>
      <c r="J281" s="31" t="str">
        <f t="shared" si="47"/>
        <v/>
      </c>
      <c r="K281" s="31" t="str">
        <f t="shared" si="47"/>
        <v/>
      </c>
      <c r="L281" s="30"/>
      <c r="M281" s="34"/>
      <c r="N281" s="60" t="str">
        <f t="shared" si="44"/>
        <v/>
      </c>
      <c r="O281" s="60" t="str">
        <f t="shared" si="48"/>
        <v/>
      </c>
      <c r="P281" s="60" t="str">
        <f t="shared" si="48"/>
        <v/>
      </c>
    </row>
    <row r="282" spans="1:16">
      <c r="A282" s="34"/>
      <c r="B282" s="60" t="str">
        <f t="shared" si="46"/>
        <v/>
      </c>
      <c r="C282" s="34"/>
      <c r="D282" s="35"/>
      <c r="E282" s="36"/>
      <c r="F282" s="33">
        <f t="shared" si="45"/>
        <v>0</v>
      </c>
      <c r="G282" s="32"/>
      <c r="H282" s="17"/>
      <c r="I282" s="31" t="str">
        <f t="shared" si="43"/>
        <v/>
      </c>
      <c r="J282" s="31" t="str">
        <f t="shared" si="47"/>
        <v/>
      </c>
      <c r="K282" s="31" t="str">
        <f t="shared" si="47"/>
        <v/>
      </c>
      <c r="L282" s="30"/>
      <c r="M282" s="34"/>
      <c r="N282" s="60" t="str">
        <f t="shared" si="44"/>
        <v/>
      </c>
      <c r="O282" s="60" t="str">
        <f t="shared" si="48"/>
        <v/>
      </c>
      <c r="P282" s="60" t="str">
        <f t="shared" si="48"/>
        <v/>
      </c>
    </row>
    <row r="283" spans="1:16">
      <c r="A283" s="34"/>
      <c r="B283" s="60" t="str">
        <f t="shared" si="46"/>
        <v/>
      </c>
      <c r="C283" s="34"/>
      <c r="D283" s="35"/>
      <c r="E283" s="36"/>
      <c r="F283" s="33">
        <f t="shared" si="45"/>
        <v>0</v>
      </c>
      <c r="G283" s="32"/>
      <c r="H283" s="17"/>
      <c r="I283" s="31" t="str">
        <f t="shared" si="43"/>
        <v/>
      </c>
      <c r="J283" s="31" t="str">
        <f t="shared" si="47"/>
        <v/>
      </c>
      <c r="K283" s="31" t="str">
        <f t="shared" si="47"/>
        <v/>
      </c>
      <c r="L283" s="30"/>
      <c r="M283" s="34"/>
      <c r="N283" s="60" t="str">
        <f t="shared" si="44"/>
        <v/>
      </c>
      <c r="O283" s="60" t="str">
        <f t="shared" si="48"/>
        <v/>
      </c>
      <c r="P283" s="60" t="str">
        <f t="shared" si="48"/>
        <v/>
      </c>
    </row>
    <row r="284" spans="1:16">
      <c r="A284" s="34"/>
      <c r="B284" s="60" t="str">
        <f t="shared" si="46"/>
        <v/>
      </c>
      <c r="C284" s="34"/>
      <c r="D284" s="35"/>
      <c r="E284" s="36"/>
      <c r="F284" s="33">
        <f t="shared" si="45"/>
        <v>0</v>
      </c>
      <c r="G284" s="32"/>
      <c r="H284" s="17"/>
      <c r="I284" s="31" t="str">
        <f t="shared" si="43"/>
        <v/>
      </c>
      <c r="J284" s="31" t="str">
        <f t="shared" si="47"/>
        <v/>
      </c>
      <c r="K284" s="31" t="str">
        <f t="shared" si="47"/>
        <v/>
      </c>
      <c r="L284" s="30"/>
      <c r="M284" s="34"/>
      <c r="N284" s="60" t="str">
        <f t="shared" si="44"/>
        <v/>
      </c>
      <c r="O284" s="60" t="str">
        <f t="shared" si="48"/>
        <v/>
      </c>
      <c r="P284" s="60" t="str">
        <f t="shared" si="48"/>
        <v/>
      </c>
    </row>
    <row r="285" spans="1:16">
      <c r="A285" s="34"/>
      <c r="B285" s="60" t="str">
        <f t="shared" si="46"/>
        <v/>
      </c>
      <c r="C285" s="34"/>
      <c r="D285" s="35"/>
      <c r="E285" s="36"/>
      <c r="F285" s="33">
        <f t="shared" si="45"/>
        <v>0</v>
      </c>
      <c r="G285" s="32"/>
      <c r="H285" s="17"/>
      <c r="I285" s="31" t="str">
        <f t="shared" si="43"/>
        <v/>
      </c>
      <c r="J285" s="31" t="str">
        <f t="shared" si="47"/>
        <v/>
      </c>
      <c r="K285" s="31" t="str">
        <f t="shared" si="47"/>
        <v/>
      </c>
      <c r="L285" s="30"/>
      <c r="M285" s="34"/>
      <c r="N285" s="60" t="str">
        <f t="shared" si="44"/>
        <v/>
      </c>
      <c r="O285" s="60" t="str">
        <f t="shared" si="48"/>
        <v/>
      </c>
      <c r="P285" s="60" t="str">
        <f t="shared" si="48"/>
        <v/>
      </c>
    </row>
    <row r="286" spans="1:16">
      <c r="A286" s="34"/>
      <c r="B286" s="60" t="str">
        <f t="shared" si="46"/>
        <v/>
      </c>
      <c r="C286" s="34"/>
      <c r="D286" s="35"/>
      <c r="E286" s="36"/>
      <c r="F286" s="33">
        <f t="shared" si="45"/>
        <v>0</v>
      </c>
      <c r="G286" s="32"/>
      <c r="H286" s="17"/>
      <c r="I286" s="31" t="str">
        <f t="shared" si="43"/>
        <v/>
      </c>
      <c r="J286" s="31" t="str">
        <f t="shared" si="47"/>
        <v/>
      </c>
      <c r="K286" s="31" t="str">
        <f t="shared" si="47"/>
        <v/>
      </c>
      <c r="L286" s="30"/>
      <c r="M286" s="34"/>
      <c r="N286" s="60" t="str">
        <f t="shared" si="44"/>
        <v/>
      </c>
      <c r="O286" s="60" t="str">
        <f t="shared" si="48"/>
        <v/>
      </c>
      <c r="P286" s="60" t="str">
        <f t="shared" si="48"/>
        <v/>
      </c>
    </row>
    <row r="287" spans="1:16">
      <c r="A287" s="34"/>
      <c r="B287" s="60" t="str">
        <f t="shared" si="46"/>
        <v/>
      </c>
      <c r="C287" s="34"/>
      <c r="D287" s="35"/>
      <c r="E287" s="36"/>
      <c r="F287" s="33">
        <f t="shared" si="45"/>
        <v>0</v>
      </c>
      <c r="G287" s="32"/>
      <c r="H287" s="17"/>
      <c r="I287" s="31" t="str">
        <f t="shared" si="43"/>
        <v/>
      </c>
      <c r="J287" s="31" t="str">
        <f t="shared" si="47"/>
        <v/>
      </c>
      <c r="K287" s="31" t="str">
        <f t="shared" si="47"/>
        <v/>
      </c>
      <c r="L287" s="30"/>
      <c r="M287" s="34"/>
      <c r="N287" s="60" t="str">
        <f t="shared" si="44"/>
        <v/>
      </c>
      <c r="O287" s="60" t="str">
        <f t="shared" si="48"/>
        <v/>
      </c>
      <c r="P287" s="60" t="str">
        <f t="shared" si="48"/>
        <v/>
      </c>
    </row>
    <row r="288" spans="1:16">
      <c r="A288" s="34"/>
      <c r="B288" s="60" t="str">
        <f t="shared" si="46"/>
        <v/>
      </c>
      <c r="C288" s="34"/>
      <c r="D288" s="35"/>
      <c r="E288" s="36"/>
      <c r="F288" s="33">
        <f t="shared" si="45"/>
        <v>0</v>
      </c>
      <c r="G288" s="32"/>
      <c r="H288" s="17"/>
      <c r="I288" s="31" t="str">
        <f t="shared" si="43"/>
        <v/>
      </c>
      <c r="J288" s="31" t="str">
        <f t="shared" si="47"/>
        <v/>
      </c>
      <c r="K288" s="31" t="str">
        <f t="shared" si="47"/>
        <v/>
      </c>
      <c r="L288" s="30"/>
      <c r="M288" s="34"/>
      <c r="N288" s="60" t="str">
        <f t="shared" si="44"/>
        <v/>
      </c>
      <c r="O288" s="60" t="str">
        <f t="shared" si="48"/>
        <v/>
      </c>
      <c r="P288" s="60" t="str">
        <f t="shared" si="48"/>
        <v/>
      </c>
    </row>
    <row r="289" spans="1:16">
      <c r="A289" s="34"/>
      <c r="B289" s="60" t="str">
        <f t="shared" si="46"/>
        <v/>
      </c>
      <c r="C289" s="34"/>
      <c r="D289" s="35"/>
      <c r="E289" s="36"/>
      <c r="F289" s="33">
        <f t="shared" si="45"/>
        <v>0</v>
      </c>
      <c r="G289" s="32"/>
      <c r="H289" s="17"/>
      <c r="I289" s="31" t="str">
        <f t="shared" si="43"/>
        <v/>
      </c>
      <c r="J289" s="31" t="str">
        <f t="shared" si="47"/>
        <v/>
      </c>
      <c r="K289" s="31" t="str">
        <f t="shared" si="47"/>
        <v/>
      </c>
      <c r="L289" s="30"/>
      <c r="M289" s="34"/>
      <c r="N289" s="60" t="str">
        <f t="shared" si="44"/>
        <v/>
      </c>
      <c r="O289" s="60" t="str">
        <f t="shared" si="48"/>
        <v/>
      </c>
      <c r="P289" s="60" t="str">
        <f t="shared" si="48"/>
        <v/>
      </c>
    </row>
    <row r="290" spans="1:16">
      <c r="A290" s="34"/>
      <c r="B290" s="60" t="str">
        <f t="shared" si="46"/>
        <v/>
      </c>
      <c r="C290" s="34"/>
      <c r="D290" s="35"/>
      <c r="E290" s="36"/>
      <c r="F290" s="33">
        <f t="shared" si="45"/>
        <v>0</v>
      </c>
      <c r="G290" s="32"/>
      <c r="H290" s="17"/>
      <c r="I290" s="31" t="str">
        <f t="shared" si="43"/>
        <v/>
      </c>
      <c r="J290" s="31" t="str">
        <f t="shared" si="47"/>
        <v/>
      </c>
      <c r="K290" s="31" t="str">
        <f t="shared" si="47"/>
        <v/>
      </c>
      <c r="L290" s="30"/>
      <c r="M290" s="34"/>
      <c r="N290" s="60" t="str">
        <f t="shared" si="44"/>
        <v/>
      </c>
      <c r="O290" s="60" t="str">
        <f t="shared" si="48"/>
        <v/>
      </c>
      <c r="P290" s="60" t="str">
        <f t="shared" si="48"/>
        <v/>
      </c>
    </row>
    <row r="291" spans="1:16">
      <c r="A291" s="34"/>
      <c r="B291" s="60" t="str">
        <f t="shared" si="46"/>
        <v/>
      </c>
      <c r="C291" s="34"/>
      <c r="D291" s="35"/>
      <c r="E291" s="36"/>
      <c r="F291" s="33">
        <f t="shared" si="45"/>
        <v>0</v>
      </c>
      <c r="G291" s="32"/>
      <c r="H291" s="17"/>
      <c r="I291" s="31" t="str">
        <f t="shared" si="43"/>
        <v/>
      </c>
      <c r="J291" s="31" t="str">
        <f t="shared" si="47"/>
        <v/>
      </c>
      <c r="K291" s="31" t="str">
        <f t="shared" si="47"/>
        <v/>
      </c>
      <c r="L291" s="30"/>
      <c r="M291" s="34"/>
      <c r="N291" s="60" t="str">
        <f t="shared" si="44"/>
        <v/>
      </c>
      <c r="O291" s="60" t="str">
        <f t="shared" si="48"/>
        <v/>
      </c>
      <c r="P291" s="60" t="str">
        <f t="shared" si="48"/>
        <v/>
      </c>
    </row>
    <row r="292" spans="1:16">
      <c r="A292" s="34"/>
      <c r="B292" s="60" t="str">
        <f t="shared" si="46"/>
        <v/>
      </c>
      <c r="C292" s="34"/>
      <c r="D292" s="35"/>
      <c r="E292" s="36"/>
      <c r="F292" s="33">
        <f t="shared" si="45"/>
        <v>0</v>
      </c>
      <c r="G292" s="32"/>
      <c r="H292" s="17"/>
      <c r="I292" s="31" t="str">
        <f t="shared" si="43"/>
        <v/>
      </c>
      <c r="J292" s="31" t="str">
        <f t="shared" si="47"/>
        <v/>
      </c>
      <c r="K292" s="31" t="str">
        <f t="shared" si="47"/>
        <v/>
      </c>
      <c r="L292" s="30"/>
      <c r="M292" s="34"/>
      <c r="N292" s="60" t="str">
        <f t="shared" si="44"/>
        <v/>
      </c>
      <c r="O292" s="60" t="str">
        <f t="shared" si="48"/>
        <v/>
      </c>
      <c r="P292" s="60" t="str">
        <f t="shared" si="48"/>
        <v/>
      </c>
    </row>
    <row r="293" spans="1:16">
      <c r="A293" s="34"/>
      <c r="B293" s="60" t="str">
        <f t="shared" si="46"/>
        <v/>
      </c>
      <c r="C293" s="34"/>
      <c r="D293" s="35"/>
      <c r="E293" s="36"/>
      <c r="F293" s="33">
        <f t="shared" si="45"/>
        <v>0</v>
      </c>
      <c r="G293" s="32"/>
      <c r="H293" s="17"/>
      <c r="I293" s="31" t="str">
        <f t="shared" si="43"/>
        <v/>
      </c>
      <c r="J293" s="31" t="str">
        <f t="shared" si="47"/>
        <v/>
      </c>
      <c r="K293" s="31" t="str">
        <f t="shared" si="47"/>
        <v/>
      </c>
      <c r="L293" s="30"/>
      <c r="M293" s="34"/>
      <c r="N293" s="60" t="str">
        <f t="shared" si="44"/>
        <v/>
      </c>
      <c r="O293" s="60" t="str">
        <f t="shared" si="48"/>
        <v/>
      </c>
      <c r="P293" s="60" t="str">
        <f t="shared" si="48"/>
        <v/>
      </c>
    </row>
    <row r="294" spans="1:16">
      <c r="A294" s="34"/>
      <c r="B294" s="60" t="str">
        <f t="shared" si="46"/>
        <v/>
      </c>
      <c r="C294" s="34"/>
      <c r="D294" s="35"/>
      <c r="E294" s="36"/>
      <c r="F294" s="33">
        <f t="shared" si="45"/>
        <v>0</v>
      </c>
      <c r="G294" s="32"/>
      <c r="H294" s="17"/>
      <c r="I294" s="31" t="str">
        <f t="shared" si="43"/>
        <v/>
      </c>
      <c r="J294" s="31" t="str">
        <f t="shared" si="47"/>
        <v/>
      </c>
      <c r="K294" s="31" t="str">
        <f t="shared" si="47"/>
        <v/>
      </c>
      <c r="L294" s="30"/>
      <c r="M294" s="34"/>
      <c r="N294" s="60" t="str">
        <f t="shared" si="44"/>
        <v/>
      </c>
      <c r="O294" s="60" t="str">
        <f t="shared" si="48"/>
        <v/>
      </c>
      <c r="P294" s="60" t="str">
        <f t="shared" si="48"/>
        <v/>
      </c>
    </row>
    <row r="295" spans="1:16">
      <c r="A295" s="34"/>
      <c r="B295" s="60" t="str">
        <f t="shared" si="46"/>
        <v/>
      </c>
      <c r="C295" s="34"/>
      <c r="D295" s="35"/>
      <c r="E295" s="36"/>
      <c r="F295" s="33">
        <f t="shared" si="45"/>
        <v>0</v>
      </c>
      <c r="G295" s="32"/>
      <c r="H295" s="17"/>
      <c r="I295" s="31" t="str">
        <f t="shared" si="43"/>
        <v/>
      </c>
      <c r="J295" s="31" t="str">
        <f t="shared" si="47"/>
        <v/>
      </c>
      <c r="K295" s="31" t="str">
        <f t="shared" si="47"/>
        <v/>
      </c>
      <c r="L295" s="30"/>
      <c r="M295" s="34"/>
      <c r="N295" s="60" t="str">
        <f t="shared" si="44"/>
        <v/>
      </c>
      <c r="O295" s="60" t="str">
        <f t="shared" si="48"/>
        <v/>
      </c>
      <c r="P295" s="60" t="str">
        <f t="shared" si="48"/>
        <v/>
      </c>
    </row>
    <row r="296" spans="1:16">
      <c r="A296" s="34"/>
      <c r="B296" s="60" t="str">
        <f t="shared" si="46"/>
        <v/>
      </c>
      <c r="C296" s="34"/>
      <c r="D296" s="35"/>
      <c r="E296" s="36"/>
      <c r="F296" s="33">
        <f t="shared" si="45"/>
        <v>0</v>
      </c>
      <c r="G296" s="32"/>
      <c r="H296" s="17"/>
      <c r="I296" s="31" t="str">
        <f t="shared" si="43"/>
        <v/>
      </c>
      <c r="J296" s="31" t="str">
        <f t="shared" si="47"/>
        <v/>
      </c>
      <c r="K296" s="31" t="str">
        <f t="shared" si="47"/>
        <v/>
      </c>
      <c r="L296" s="30"/>
      <c r="M296" s="34"/>
      <c r="N296" s="60" t="str">
        <f t="shared" si="44"/>
        <v/>
      </c>
      <c r="O296" s="60" t="str">
        <f t="shared" si="48"/>
        <v/>
      </c>
      <c r="P296" s="60" t="str">
        <f t="shared" si="48"/>
        <v/>
      </c>
    </row>
    <row r="297" spans="1:16">
      <c r="A297" s="34"/>
      <c r="B297" s="60" t="str">
        <f t="shared" si="46"/>
        <v/>
      </c>
      <c r="C297" s="34"/>
      <c r="D297" s="35"/>
      <c r="E297" s="36"/>
      <c r="F297" s="33">
        <f t="shared" si="45"/>
        <v>0</v>
      </c>
      <c r="G297" s="32"/>
      <c r="H297" s="17"/>
      <c r="I297" s="31" t="str">
        <f t="shared" si="43"/>
        <v/>
      </c>
      <c r="J297" s="31" t="str">
        <f t="shared" si="47"/>
        <v/>
      </c>
      <c r="K297" s="31" t="str">
        <f t="shared" si="47"/>
        <v/>
      </c>
      <c r="L297" s="30"/>
      <c r="M297" s="34"/>
      <c r="N297" s="60" t="str">
        <f t="shared" si="44"/>
        <v/>
      </c>
      <c r="O297" s="60" t="str">
        <f t="shared" si="48"/>
        <v/>
      </c>
      <c r="P297" s="60" t="str">
        <f t="shared" si="48"/>
        <v/>
      </c>
    </row>
    <row r="298" spans="1:16">
      <c r="A298" s="34"/>
      <c r="B298" s="60" t="str">
        <f t="shared" si="46"/>
        <v/>
      </c>
      <c r="C298" s="34"/>
      <c r="D298" s="35"/>
      <c r="E298" s="36"/>
      <c r="F298" s="33">
        <f t="shared" si="45"/>
        <v>0</v>
      </c>
      <c r="G298" s="32"/>
      <c r="H298" s="17"/>
      <c r="I298" s="31" t="str">
        <f t="shared" si="43"/>
        <v/>
      </c>
      <c r="J298" s="31" t="str">
        <f t="shared" si="47"/>
        <v/>
      </c>
      <c r="K298" s="31" t="str">
        <f t="shared" si="47"/>
        <v/>
      </c>
      <c r="L298" s="30"/>
      <c r="M298" s="34"/>
      <c r="N298" s="60" t="str">
        <f t="shared" si="44"/>
        <v/>
      </c>
      <c r="O298" s="60" t="str">
        <f t="shared" si="48"/>
        <v/>
      </c>
      <c r="P298" s="60" t="str">
        <f t="shared" si="48"/>
        <v/>
      </c>
    </row>
    <row r="299" spans="1:16">
      <c r="A299" s="34"/>
      <c r="B299" s="60" t="str">
        <f t="shared" si="46"/>
        <v/>
      </c>
      <c r="C299" s="34"/>
      <c r="D299" s="35"/>
      <c r="E299" s="36"/>
      <c r="F299" s="33">
        <f t="shared" si="45"/>
        <v>0</v>
      </c>
      <c r="G299" s="32"/>
      <c r="H299" s="17"/>
      <c r="I299" s="31" t="str">
        <f t="shared" si="43"/>
        <v/>
      </c>
      <c r="J299" s="31" t="str">
        <f t="shared" ref="J299:K318" si="49">IF($A299&gt;0,IF((LEFT($A299,2)=LEFT($E$6,2)),($H299*($G299/2)),""),"")</f>
        <v/>
      </c>
      <c r="K299" s="31" t="str">
        <f t="shared" si="49"/>
        <v/>
      </c>
      <c r="L299" s="30"/>
      <c r="M299" s="34"/>
      <c r="N299" s="60" t="str">
        <f t="shared" si="44"/>
        <v/>
      </c>
      <c r="O299" s="60" t="str">
        <f t="shared" ref="O299:P318" si="50">IF(LEFT($A299,2)=LEFT(gstin,2),IF($M299="Yes",$H299*1%,""),"")</f>
        <v/>
      </c>
      <c r="P299" s="60" t="str">
        <f t="shared" si="50"/>
        <v/>
      </c>
    </row>
    <row r="300" spans="1:16">
      <c r="A300" s="34"/>
      <c r="B300" s="60" t="str">
        <f t="shared" si="46"/>
        <v/>
      </c>
      <c r="C300" s="34"/>
      <c r="D300" s="35"/>
      <c r="E300" s="36"/>
      <c r="F300" s="33">
        <f t="shared" si="45"/>
        <v>0</v>
      </c>
      <c r="G300" s="32"/>
      <c r="H300" s="17"/>
      <c r="I300" s="31" t="str">
        <f t="shared" si="43"/>
        <v/>
      </c>
      <c r="J300" s="31" t="str">
        <f t="shared" si="49"/>
        <v/>
      </c>
      <c r="K300" s="31" t="str">
        <f t="shared" si="49"/>
        <v/>
      </c>
      <c r="L300" s="30"/>
      <c r="M300" s="34"/>
      <c r="N300" s="60" t="str">
        <f t="shared" si="44"/>
        <v/>
      </c>
      <c r="O300" s="60" t="str">
        <f t="shared" si="50"/>
        <v/>
      </c>
      <c r="P300" s="60" t="str">
        <f t="shared" si="50"/>
        <v/>
      </c>
    </row>
    <row r="301" spans="1:16">
      <c r="A301" s="34"/>
      <c r="B301" s="60" t="str">
        <f t="shared" si="46"/>
        <v/>
      </c>
      <c r="C301" s="34"/>
      <c r="D301" s="35"/>
      <c r="E301" s="36"/>
      <c r="F301" s="33">
        <f t="shared" si="45"/>
        <v>0</v>
      </c>
      <c r="G301" s="32"/>
      <c r="H301" s="17"/>
      <c r="I301" s="31" t="str">
        <f t="shared" si="43"/>
        <v/>
      </c>
      <c r="J301" s="31" t="str">
        <f t="shared" si="49"/>
        <v/>
      </c>
      <c r="K301" s="31" t="str">
        <f t="shared" si="49"/>
        <v/>
      </c>
      <c r="L301" s="30"/>
      <c r="M301" s="34"/>
      <c r="N301" s="60" t="str">
        <f t="shared" si="44"/>
        <v/>
      </c>
      <c r="O301" s="60" t="str">
        <f t="shared" si="50"/>
        <v/>
      </c>
      <c r="P301" s="60" t="str">
        <f t="shared" si="50"/>
        <v/>
      </c>
    </row>
    <row r="302" spans="1:16">
      <c r="A302" s="34"/>
      <c r="B302" s="60" t="str">
        <f t="shared" si="46"/>
        <v/>
      </c>
      <c r="C302" s="34"/>
      <c r="D302" s="35"/>
      <c r="E302" s="36"/>
      <c r="F302" s="33">
        <f t="shared" si="45"/>
        <v>0</v>
      </c>
      <c r="G302" s="32"/>
      <c r="H302" s="17"/>
      <c r="I302" s="31" t="str">
        <f t="shared" si="43"/>
        <v/>
      </c>
      <c r="J302" s="31" t="str">
        <f t="shared" si="49"/>
        <v/>
      </c>
      <c r="K302" s="31" t="str">
        <f t="shared" si="49"/>
        <v/>
      </c>
      <c r="L302" s="30"/>
      <c r="M302" s="34"/>
      <c r="N302" s="60" t="str">
        <f t="shared" si="44"/>
        <v/>
      </c>
      <c r="O302" s="60" t="str">
        <f t="shared" si="50"/>
        <v/>
      </c>
      <c r="P302" s="60" t="str">
        <f t="shared" si="50"/>
        <v/>
      </c>
    </row>
    <row r="303" spans="1:16">
      <c r="A303" s="34"/>
      <c r="B303" s="60" t="str">
        <f t="shared" si="46"/>
        <v/>
      </c>
      <c r="C303" s="34"/>
      <c r="D303" s="35"/>
      <c r="E303" s="36"/>
      <c r="F303" s="33">
        <f t="shared" si="45"/>
        <v>0</v>
      </c>
      <c r="G303" s="32"/>
      <c r="H303" s="17"/>
      <c r="I303" s="31" t="str">
        <f t="shared" si="43"/>
        <v/>
      </c>
      <c r="J303" s="31" t="str">
        <f t="shared" si="49"/>
        <v/>
      </c>
      <c r="K303" s="31" t="str">
        <f t="shared" si="49"/>
        <v/>
      </c>
      <c r="L303" s="30"/>
      <c r="M303" s="34"/>
      <c r="N303" s="60" t="str">
        <f t="shared" si="44"/>
        <v/>
      </c>
      <c r="O303" s="60" t="str">
        <f t="shared" si="50"/>
        <v/>
      </c>
      <c r="P303" s="60" t="str">
        <f t="shared" si="50"/>
        <v/>
      </c>
    </row>
    <row r="304" spans="1:16">
      <c r="A304" s="34"/>
      <c r="B304" s="60" t="str">
        <f t="shared" si="46"/>
        <v/>
      </c>
      <c r="C304" s="34"/>
      <c r="D304" s="35"/>
      <c r="E304" s="36"/>
      <c r="F304" s="33">
        <f t="shared" si="45"/>
        <v>0</v>
      </c>
      <c r="G304" s="32"/>
      <c r="H304" s="17"/>
      <c r="I304" s="31" t="str">
        <f t="shared" si="43"/>
        <v/>
      </c>
      <c r="J304" s="31" t="str">
        <f t="shared" si="49"/>
        <v/>
      </c>
      <c r="K304" s="31" t="str">
        <f t="shared" si="49"/>
        <v/>
      </c>
      <c r="L304" s="30"/>
      <c r="M304" s="34"/>
      <c r="N304" s="60" t="str">
        <f t="shared" si="44"/>
        <v/>
      </c>
      <c r="O304" s="60" t="str">
        <f t="shared" si="50"/>
        <v/>
      </c>
      <c r="P304" s="60" t="str">
        <f t="shared" si="50"/>
        <v/>
      </c>
    </row>
    <row r="305" spans="1:16">
      <c r="A305" s="34"/>
      <c r="B305" s="60" t="str">
        <f t="shared" si="46"/>
        <v/>
      </c>
      <c r="C305" s="34"/>
      <c r="D305" s="35"/>
      <c r="E305" s="36"/>
      <c r="F305" s="33">
        <f t="shared" si="45"/>
        <v>0</v>
      </c>
      <c r="G305" s="32"/>
      <c r="H305" s="17"/>
      <c r="I305" s="31" t="str">
        <f t="shared" si="43"/>
        <v/>
      </c>
      <c r="J305" s="31" t="str">
        <f t="shared" si="49"/>
        <v/>
      </c>
      <c r="K305" s="31" t="str">
        <f t="shared" si="49"/>
        <v/>
      </c>
      <c r="L305" s="30"/>
      <c r="M305" s="34"/>
      <c r="N305" s="60" t="str">
        <f t="shared" si="44"/>
        <v/>
      </c>
      <c r="O305" s="60" t="str">
        <f t="shared" si="50"/>
        <v/>
      </c>
      <c r="P305" s="60" t="str">
        <f t="shared" si="50"/>
        <v/>
      </c>
    </row>
    <row r="306" spans="1:16">
      <c r="A306" s="34"/>
      <c r="B306" s="60" t="str">
        <f t="shared" si="46"/>
        <v/>
      </c>
      <c r="C306" s="34"/>
      <c r="D306" s="35"/>
      <c r="E306" s="36"/>
      <c r="F306" s="33">
        <f t="shared" si="45"/>
        <v>0</v>
      </c>
      <c r="G306" s="32"/>
      <c r="H306" s="17"/>
      <c r="I306" s="31" t="str">
        <f t="shared" si="43"/>
        <v/>
      </c>
      <c r="J306" s="31" t="str">
        <f t="shared" si="49"/>
        <v/>
      </c>
      <c r="K306" s="31" t="str">
        <f t="shared" si="49"/>
        <v/>
      </c>
      <c r="L306" s="30"/>
      <c r="M306" s="34"/>
      <c r="N306" s="60" t="str">
        <f t="shared" si="44"/>
        <v/>
      </c>
      <c r="O306" s="60" t="str">
        <f t="shared" si="50"/>
        <v/>
      </c>
      <c r="P306" s="60" t="str">
        <f t="shared" si="50"/>
        <v/>
      </c>
    </row>
    <row r="307" spans="1:16">
      <c r="A307" s="34"/>
      <c r="B307" s="60" t="str">
        <f t="shared" si="46"/>
        <v/>
      </c>
      <c r="C307" s="34"/>
      <c r="D307" s="35"/>
      <c r="E307" s="36"/>
      <c r="F307" s="33">
        <f t="shared" si="45"/>
        <v>0</v>
      </c>
      <c r="G307" s="32"/>
      <c r="H307" s="17"/>
      <c r="I307" s="31" t="str">
        <f t="shared" si="43"/>
        <v/>
      </c>
      <c r="J307" s="31" t="str">
        <f t="shared" si="49"/>
        <v/>
      </c>
      <c r="K307" s="31" t="str">
        <f t="shared" si="49"/>
        <v/>
      </c>
      <c r="L307" s="30"/>
      <c r="M307" s="34"/>
      <c r="N307" s="60" t="str">
        <f t="shared" si="44"/>
        <v/>
      </c>
      <c r="O307" s="60" t="str">
        <f t="shared" si="50"/>
        <v/>
      </c>
      <c r="P307" s="60" t="str">
        <f t="shared" si="50"/>
        <v/>
      </c>
    </row>
    <row r="308" spans="1:16">
      <c r="A308" s="34"/>
      <c r="B308" s="60" t="str">
        <f t="shared" si="46"/>
        <v/>
      </c>
      <c r="C308" s="34"/>
      <c r="D308" s="35"/>
      <c r="E308" s="36"/>
      <c r="F308" s="33">
        <f t="shared" si="45"/>
        <v>0</v>
      </c>
      <c r="G308" s="32"/>
      <c r="H308" s="17"/>
      <c r="I308" s="31" t="str">
        <f t="shared" si="43"/>
        <v/>
      </c>
      <c r="J308" s="31" t="str">
        <f t="shared" si="49"/>
        <v/>
      </c>
      <c r="K308" s="31" t="str">
        <f t="shared" si="49"/>
        <v/>
      </c>
      <c r="L308" s="30"/>
      <c r="M308" s="34"/>
      <c r="N308" s="60" t="str">
        <f t="shared" si="44"/>
        <v/>
      </c>
      <c r="O308" s="60" t="str">
        <f t="shared" si="50"/>
        <v/>
      </c>
      <c r="P308" s="60" t="str">
        <f t="shared" si="50"/>
        <v/>
      </c>
    </row>
    <row r="309" spans="1:16">
      <c r="A309" s="34"/>
      <c r="B309" s="60" t="str">
        <f t="shared" si="46"/>
        <v/>
      </c>
      <c r="C309" s="34"/>
      <c r="D309" s="35"/>
      <c r="E309" s="36"/>
      <c r="F309" s="33">
        <f t="shared" si="45"/>
        <v>0</v>
      </c>
      <c r="G309" s="32"/>
      <c r="H309" s="17"/>
      <c r="I309" s="31" t="str">
        <f t="shared" si="43"/>
        <v/>
      </c>
      <c r="J309" s="31" t="str">
        <f t="shared" si="49"/>
        <v/>
      </c>
      <c r="K309" s="31" t="str">
        <f t="shared" si="49"/>
        <v/>
      </c>
      <c r="L309" s="30"/>
      <c r="M309" s="34"/>
      <c r="N309" s="60" t="str">
        <f t="shared" si="44"/>
        <v/>
      </c>
      <c r="O309" s="60" t="str">
        <f t="shared" si="50"/>
        <v/>
      </c>
      <c r="P309" s="60" t="str">
        <f t="shared" si="50"/>
        <v/>
      </c>
    </row>
    <row r="310" spans="1:16">
      <c r="A310" s="34"/>
      <c r="B310" s="60" t="str">
        <f t="shared" si="46"/>
        <v/>
      </c>
      <c r="C310" s="34"/>
      <c r="D310" s="35"/>
      <c r="E310" s="36"/>
      <c r="F310" s="33">
        <f t="shared" si="45"/>
        <v>0</v>
      </c>
      <c r="G310" s="32"/>
      <c r="H310" s="17"/>
      <c r="I310" s="31" t="str">
        <f t="shared" si="43"/>
        <v/>
      </c>
      <c r="J310" s="31" t="str">
        <f t="shared" si="49"/>
        <v/>
      </c>
      <c r="K310" s="31" t="str">
        <f t="shared" si="49"/>
        <v/>
      </c>
      <c r="L310" s="30"/>
      <c r="M310" s="34"/>
      <c r="N310" s="60" t="str">
        <f t="shared" si="44"/>
        <v/>
      </c>
      <c r="O310" s="60" t="str">
        <f t="shared" si="50"/>
        <v/>
      </c>
      <c r="P310" s="60" t="str">
        <f t="shared" si="50"/>
        <v/>
      </c>
    </row>
    <row r="311" spans="1:16">
      <c r="A311" s="34"/>
      <c r="B311" s="60" t="str">
        <f t="shared" si="46"/>
        <v/>
      </c>
      <c r="C311" s="34"/>
      <c r="D311" s="35"/>
      <c r="E311" s="36"/>
      <c r="F311" s="33">
        <f t="shared" si="45"/>
        <v>0</v>
      </c>
      <c r="G311" s="32"/>
      <c r="H311" s="17"/>
      <c r="I311" s="31" t="str">
        <f t="shared" si="43"/>
        <v/>
      </c>
      <c r="J311" s="31" t="str">
        <f t="shared" si="49"/>
        <v/>
      </c>
      <c r="K311" s="31" t="str">
        <f t="shared" si="49"/>
        <v/>
      </c>
      <c r="L311" s="30"/>
      <c r="M311" s="34"/>
      <c r="N311" s="60" t="str">
        <f t="shared" si="44"/>
        <v/>
      </c>
      <c r="O311" s="60" t="str">
        <f t="shared" si="50"/>
        <v/>
      </c>
      <c r="P311" s="60" t="str">
        <f t="shared" si="50"/>
        <v/>
      </c>
    </row>
    <row r="312" spans="1:16">
      <c r="A312" s="34"/>
      <c r="B312" s="60" t="str">
        <f t="shared" si="46"/>
        <v/>
      </c>
      <c r="C312" s="34"/>
      <c r="D312" s="35"/>
      <c r="E312" s="36"/>
      <c r="F312" s="33">
        <f t="shared" si="45"/>
        <v>0</v>
      </c>
      <c r="G312" s="32"/>
      <c r="H312" s="17"/>
      <c r="I312" s="31" t="str">
        <f t="shared" si="43"/>
        <v/>
      </c>
      <c r="J312" s="31" t="str">
        <f t="shared" si="49"/>
        <v/>
      </c>
      <c r="K312" s="31" t="str">
        <f t="shared" si="49"/>
        <v/>
      </c>
      <c r="L312" s="30"/>
      <c r="M312" s="34"/>
      <c r="N312" s="60" t="str">
        <f t="shared" si="44"/>
        <v/>
      </c>
      <c r="O312" s="60" t="str">
        <f t="shared" si="50"/>
        <v/>
      </c>
      <c r="P312" s="60" t="str">
        <f t="shared" si="50"/>
        <v/>
      </c>
    </row>
    <row r="313" spans="1:16">
      <c r="A313" s="34"/>
      <c r="B313" s="60" t="str">
        <f t="shared" si="46"/>
        <v/>
      </c>
      <c r="C313" s="34"/>
      <c r="D313" s="35"/>
      <c r="E313" s="36"/>
      <c r="F313" s="33">
        <f t="shared" si="45"/>
        <v>0</v>
      </c>
      <c r="G313" s="32"/>
      <c r="H313" s="17"/>
      <c r="I313" s="31" t="str">
        <f t="shared" si="43"/>
        <v/>
      </c>
      <c r="J313" s="31" t="str">
        <f t="shared" si="49"/>
        <v/>
      </c>
      <c r="K313" s="31" t="str">
        <f t="shared" si="49"/>
        <v/>
      </c>
      <c r="L313" s="30"/>
      <c r="M313" s="34"/>
      <c r="N313" s="60" t="str">
        <f t="shared" si="44"/>
        <v/>
      </c>
      <c r="O313" s="60" t="str">
        <f t="shared" si="50"/>
        <v/>
      </c>
      <c r="P313" s="60" t="str">
        <f t="shared" si="50"/>
        <v/>
      </c>
    </row>
    <row r="314" spans="1:16">
      <c r="A314" s="34"/>
      <c r="B314" s="60" t="str">
        <f t="shared" si="46"/>
        <v/>
      </c>
      <c r="C314" s="34"/>
      <c r="D314" s="35"/>
      <c r="E314" s="36"/>
      <c r="F314" s="33">
        <f t="shared" si="45"/>
        <v>0</v>
      </c>
      <c r="G314" s="32"/>
      <c r="H314" s="17"/>
      <c r="I314" s="31" t="str">
        <f t="shared" si="43"/>
        <v/>
      </c>
      <c r="J314" s="31" t="str">
        <f t="shared" si="49"/>
        <v/>
      </c>
      <c r="K314" s="31" t="str">
        <f t="shared" si="49"/>
        <v/>
      </c>
      <c r="L314" s="30"/>
      <c r="M314" s="34"/>
      <c r="N314" s="60" t="str">
        <f t="shared" si="44"/>
        <v/>
      </c>
      <c r="O314" s="60" t="str">
        <f t="shared" si="50"/>
        <v/>
      </c>
      <c r="P314" s="60" t="str">
        <f t="shared" si="50"/>
        <v/>
      </c>
    </row>
    <row r="315" spans="1:16">
      <c r="A315" s="34"/>
      <c r="B315" s="60" t="str">
        <f t="shared" si="46"/>
        <v/>
      </c>
      <c r="C315" s="34"/>
      <c r="D315" s="35"/>
      <c r="E315" s="36"/>
      <c r="F315" s="33">
        <f t="shared" si="45"/>
        <v>0</v>
      </c>
      <c r="G315" s="32"/>
      <c r="H315" s="17"/>
      <c r="I315" s="31" t="str">
        <f t="shared" si="43"/>
        <v/>
      </c>
      <c r="J315" s="31" t="str">
        <f t="shared" si="49"/>
        <v/>
      </c>
      <c r="K315" s="31" t="str">
        <f t="shared" si="49"/>
        <v/>
      </c>
      <c r="L315" s="30"/>
      <c r="M315" s="34"/>
      <c r="N315" s="60" t="str">
        <f t="shared" si="44"/>
        <v/>
      </c>
      <c r="O315" s="60" t="str">
        <f t="shared" si="50"/>
        <v/>
      </c>
      <c r="P315" s="60" t="str">
        <f t="shared" si="50"/>
        <v/>
      </c>
    </row>
    <row r="316" spans="1:16">
      <c r="A316" s="34"/>
      <c r="B316" s="60" t="str">
        <f t="shared" si="46"/>
        <v/>
      </c>
      <c r="C316" s="34"/>
      <c r="D316" s="35"/>
      <c r="E316" s="36"/>
      <c r="F316" s="33">
        <f t="shared" si="45"/>
        <v>0</v>
      </c>
      <c r="G316" s="32"/>
      <c r="H316" s="17"/>
      <c r="I316" s="31" t="str">
        <f t="shared" si="43"/>
        <v/>
      </c>
      <c r="J316" s="31" t="str">
        <f t="shared" si="49"/>
        <v/>
      </c>
      <c r="K316" s="31" t="str">
        <f t="shared" si="49"/>
        <v/>
      </c>
      <c r="L316" s="30"/>
      <c r="M316" s="34"/>
      <c r="N316" s="60" t="str">
        <f t="shared" si="44"/>
        <v/>
      </c>
      <c r="O316" s="60" t="str">
        <f t="shared" si="50"/>
        <v/>
      </c>
      <c r="P316" s="60" t="str">
        <f t="shared" si="50"/>
        <v/>
      </c>
    </row>
    <row r="317" spans="1:16">
      <c r="A317" s="34"/>
      <c r="B317" s="60" t="str">
        <f t="shared" si="46"/>
        <v/>
      </c>
      <c r="C317" s="34"/>
      <c r="D317" s="35"/>
      <c r="E317" s="36"/>
      <c r="F317" s="33">
        <f t="shared" si="45"/>
        <v>0</v>
      </c>
      <c r="G317" s="32"/>
      <c r="H317" s="17"/>
      <c r="I317" s="31" t="str">
        <f t="shared" si="43"/>
        <v/>
      </c>
      <c r="J317" s="31" t="str">
        <f t="shared" si="49"/>
        <v/>
      </c>
      <c r="K317" s="31" t="str">
        <f t="shared" si="49"/>
        <v/>
      </c>
      <c r="L317" s="30"/>
      <c r="M317" s="34"/>
      <c r="N317" s="60" t="str">
        <f t="shared" si="44"/>
        <v/>
      </c>
      <c r="O317" s="60" t="str">
        <f t="shared" si="50"/>
        <v/>
      </c>
      <c r="P317" s="60" t="str">
        <f t="shared" si="50"/>
        <v/>
      </c>
    </row>
    <row r="318" spans="1:16">
      <c r="A318" s="34"/>
      <c r="B318" s="60" t="str">
        <f t="shared" si="46"/>
        <v/>
      </c>
      <c r="C318" s="34"/>
      <c r="D318" s="35"/>
      <c r="E318" s="36"/>
      <c r="F318" s="33">
        <f t="shared" si="45"/>
        <v>0</v>
      </c>
      <c r="G318" s="32"/>
      <c r="H318" s="17"/>
      <c r="I318" s="31" t="str">
        <f t="shared" si="43"/>
        <v/>
      </c>
      <c r="J318" s="31" t="str">
        <f t="shared" si="49"/>
        <v/>
      </c>
      <c r="K318" s="31" t="str">
        <f t="shared" si="49"/>
        <v/>
      </c>
      <c r="L318" s="30"/>
      <c r="M318" s="34"/>
      <c r="N318" s="60" t="str">
        <f t="shared" si="44"/>
        <v/>
      </c>
      <c r="O318" s="60" t="str">
        <f t="shared" si="50"/>
        <v/>
      </c>
      <c r="P318" s="60" t="str">
        <f t="shared" si="50"/>
        <v/>
      </c>
    </row>
    <row r="319" spans="1:16">
      <c r="A319" s="34"/>
      <c r="B319" s="60" t="str">
        <f t="shared" si="46"/>
        <v/>
      </c>
      <c r="C319" s="34"/>
      <c r="D319" s="35"/>
      <c r="E319" s="36"/>
      <c r="F319" s="33">
        <f t="shared" si="45"/>
        <v>0</v>
      </c>
      <c r="G319" s="32"/>
      <c r="H319" s="17"/>
      <c r="I319" s="31" t="str">
        <f t="shared" si="43"/>
        <v/>
      </c>
      <c r="J319" s="31" t="str">
        <f t="shared" ref="J319:K338" si="51">IF($A319&gt;0,IF((LEFT($A319,2)=LEFT($E$6,2)),($H319*($G319/2)),""),"")</f>
        <v/>
      </c>
      <c r="K319" s="31" t="str">
        <f t="shared" si="51"/>
        <v/>
      </c>
      <c r="L319" s="30"/>
      <c r="M319" s="34"/>
      <c r="N319" s="60" t="str">
        <f t="shared" si="44"/>
        <v/>
      </c>
      <c r="O319" s="60" t="str">
        <f t="shared" ref="O319:P338" si="52">IF(LEFT($A319,2)=LEFT(gstin,2),IF($M319="Yes",$H319*1%,""),"")</f>
        <v/>
      </c>
      <c r="P319" s="60" t="str">
        <f t="shared" si="52"/>
        <v/>
      </c>
    </row>
    <row r="320" spans="1:16">
      <c r="A320" s="34"/>
      <c r="B320" s="60" t="str">
        <f t="shared" si="46"/>
        <v/>
      </c>
      <c r="C320" s="34"/>
      <c r="D320" s="35"/>
      <c r="E320" s="36"/>
      <c r="F320" s="33">
        <f t="shared" si="45"/>
        <v>0</v>
      </c>
      <c r="G320" s="32"/>
      <c r="H320" s="17"/>
      <c r="I320" s="31" t="str">
        <f t="shared" si="43"/>
        <v/>
      </c>
      <c r="J320" s="31" t="str">
        <f t="shared" si="51"/>
        <v/>
      </c>
      <c r="K320" s="31" t="str">
        <f t="shared" si="51"/>
        <v/>
      </c>
      <c r="L320" s="30"/>
      <c r="M320" s="34"/>
      <c r="N320" s="60" t="str">
        <f t="shared" si="44"/>
        <v/>
      </c>
      <c r="O320" s="60" t="str">
        <f t="shared" si="52"/>
        <v/>
      </c>
      <c r="P320" s="60" t="str">
        <f t="shared" si="52"/>
        <v/>
      </c>
    </row>
    <row r="321" spans="1:16">
      <c r="A321" s="34"/>
      <c r="B321" s="60" t="str">
        <f t="shared" si="46"/>
        <v/>
      </c>
      <c r="C321" s="34"/>
      <c r="D321" s="35"/>
      <c r="E321" s="36"/>
      <c r="F321" s="33">
        <f t="shared" si="45"/>
        <v>0</v>
      </c>
      <c r="G321" s="32"/>
      <c r="H321" s="17"/>
      <c r="I321" s="31" t="str">
        <f t="shared" si="43"/>
        <v/>
      </c>
      <c r="J321" s="31" t="str">
        <f t="shared" si="51"/>
        <v/>
      </c>
      <c r="K321" s="31" t="str">
        <f t="shared" si="51"/>
        <v/>
      </c>
      <c r="L321" s="30"/>
      <c r="M321" s="34"/>
      <c r="N321" s="60" t="str">
        <f t="shared" si="44"/>
        <v/>
      </c>
      <c r="O321" s="60" t="str">
        <f t="shared" si="52"/>
        <v/>
      </c>
      <c r="P321" s="60" t="str">
        <f t="shared" si="52"/>
        <v/>
      </c>
    </row>
    <row r="322" spans="1:16">
      <c r="A322" s="34"/>
      <c r="B322" s="60" t="str">
        <f t="shared" si="46"/>
        <v/>
      </c>
      <c r="C322" s="34"/>
      <c r="D322" s="35"/>
      <c r="E322" s="36"/>
      <c r="F322" s="33">
        <f t="shared" si="45"/>
        <v>0</v>
      </c>
      <c r="G322" s="32"/>
      <c r="H322" s="17"/>
      <c r="I322" s="31" t="str">
        <f t="shared" si="43"/>
        <v/>
      </c>
      <c r="J322" s="31" t="str">
        <f t="shared" si="51"/>
        <v/>
      </c>
      <c r="K322" s="31" t="str">
        <f t="shared" si="51"/>
        <v/>
      </c>
      <c r="L322" s="30"/>
      <c r="M322" s="34"/>
      <c r="N322" s="60" t="str">
        <f t="shared" si="44"/>
        <v/>
      </c>
      <c r="O322" s="60" t="str">
        <f t="shared" si="52"/>
        <v/>
      </c>
      <c r="P322" s="60" t="str">
        <f t="shared" si="52"/>
        <v/>
      </c>
    </row>
    <row r="323" spans="1:16">
      <c r="A323" s="34"/>
      <c r="B323" s="60" t="str">
        <f t="shared" si="46"/>
        <v/>
      </c>
      <c r="C323" s="34"/>
      <c r="D323" s="35"/>
      <c r="E323" s="36"/>
      <c r="F323" s="33">
        <f t="shared" si="45"/>
        <v>0</v>
      </c>
      <c r="G323" s="32"/>
      <c r="H323" s="17"/>
      <c r="I323" s="31" t="str">
        <f t="shared" si="43"/>
        <v/>
      </c>
      <c r="J323" s="31" t="str">
        <f t="shared" si="51"/>
        <v/>
      </c>
      <c r="K323" s="31" t="str">
        <f t="shared" si="51"/>
        <v/>
      </c>
      <c r="L323" s="30"/>
      <c r="M323" s="34"/>
      <c r="N323" s="60" t="str">
        <f t="shared" si="44"/>
        <v/>
      </c>
      <c r="O323" s="60" t="str">
        <f t="shared" si="52"/>
        <v/>
      </c>
      <c r="P323" s="60" t="str">
        <f t="shared" si="52"/>
        <v/>
      </c>
    </row>
    <row r="324" spans="1:16">
      <c r="A324" s="34"/>
      <c r="B324" s="60" t="str">
        <f t="shared" si="46"/>
        <v/>
      </c>
      <c r="C324" s="34"/>
      <c r="D324" s="35"/>
      <c r="E324" s="36"/>
      <c r="F324" s="33">
        <f t="shared" si="45"/>
        <v>0</v>
      </c>
      <c r="G324" s="32"/>
      <c r="H324" s="17"/>
      <c r="I324" s="31" t="str">
        <f t="shared" si="43"/>
        <v/>
      </c>
      <c r="J324" s="31" t="str">
        <f t="shared" si="51"/>
        <v/>
      </c>
      <c r="K324" s="31" t="str">
        <f t="shared" si="51"/>
        <v/>
      </c>
      <c r="L324" s="30"/>
      <c r="M324" s="34"/>
      <c r="N324" s="60" t="str">
        <f t="shared" si="44"/>
        <v/>
      </c>
      <c r="O324" s="60" t="str">
        <f t="shared" si="52"/>
        <v/>
      </c>
      <c r="P324" s="60" t="str">
        <f t="shared" si="52"/>
        <v/>
      </c>
    </row>
    <row r="325" spans="1:16">
      <c r="A325" s="34"/>
      <c r="B325" s="60" t="str">
        <f t="shared" si="46"/>
        <v/>
      </c>
      <c r="C325" s="34"/>
      <c r="D325" s="35"/>
      <c r="E325" s="36"/>
      <c r="F325" s="33">
        <f t="shared" si="45"/>
        <v>0</v>
      </c>
      <c r="G325" s="32"/>
      <c r="H325" s="17"/>
      <c r="I325" s="31" t="str">
        <f t="shared" si="43"/>
        <v/>
      </c>
      <c r="J325" s="31" t="str">
        <f t="shared" si="51"/>
        <v/>
      </c>
      <c r="K325" s="31" t="str">
        <f t="shared" si="51"/>
        <v/>
      </c>
      <c r="L325" s="30"/>
      <c r="M325" s="34"/>
      <c r="N325" s="60" t="str">
        <f t="shared" si="44"/>
        <v/>
      </c>
      <c r="O325" s="60" t="str">
        <f t="shared" si="52"/>
        <v/>
      </c>
      <c r="P325" s="60" t="str">
        <f t="shared" si="52"/>
        <v/>
      </c>
    </row>
    <row r="326" spans="1:16">
      <c r="A326" s="34"/>
      <c r="B326" s="60" t="str">
        <f t="shared" si="46"/>
        <v/>
      </c>
      <c r="C326" s="34"/>
      <c r="D326" s="35"/>
      <c r="E326" s="36"/>
      <c r="F326" s="33">
        <f t="shared" si="45"/>
        <v>0</v>
      </c>
      <c r="G326" s="32"/>
      <c r="H326" s="17"/>
      <c r="I326" s="31" t="str">
        <f t="shared" si="43"/>
        <v/>
      </c>
      <c r="J326" s="31" t="str">
        <f t="shared" si="51"/>
        <v/>
      </c>
      <c r="K326" s="31" t="str">
        <f t="shared" si="51"/>
        <v/>
      </c>
      <c r="L326" s="30"/>
      <c r="M326" s="34"/>
      <c r="N326" s="60" t="str">
        <f t="shared" si="44"/>
        <v/>
      </c>
      <c r="O326" s="60" t="str">
        <f t="shared" si="52"/>
        <v/>
      </c>
      <c r="P326" s="60" t="str">
        <f t="shared" si="52"/>
        <v/>
      </c>
    </row>
    <row r="327" spans="1:16">
      <c r="A327" s="34"/>
      <c r="B327" s="60" t="str">
        <f t="shared" si="46"/>
        <v/>
      </c>
      <c r="C327" s="34"/>
      <c r="D327" s="35"/>
      <c r="E327" s="36"/>
      <c r="F327" s="33">
        <f t="shared" si="45"/>
        <v>0</v>
      </c>
      <c r="G327" s="32"/>
      <c r="H327" s="17"/>
      <c r="I327" s="31" t="str">
        <f t="shared" si="43"/>
        <v/>
      </c>
      <c r="J327" s="31" t="str">
        <f t="shared" si="51"/>
        <v/>
      </c>
      <c r="K327" s="31" t="str">
        <f t="shared" si="51"/>
        <v/>
      </c>
      <c r="L327" s="30"/>
      <c r="M327" s="34"/>
      <c r="N327" s="60" t="str">
        <f t="shared" si="44"/>
        <v/>
      </c>
      <c r="O327" s="60" t="str">
        <f t="shared" si="52"/>
        <v/>
      </c>
      <c r="P327" s="60" t="str">
        <f t="shared" si="52"/>
        <v/>
      </c>
    </row>
    <row r="328" spans="1:16">
      <c r="A328" s="34"/>
      <c r="B328" s="60" t="str">
        <f t="shared" si="46"/>
        <v/>
      </c>
      <c r="C328" s="34"/>
      <c r="D328" s="35"/>
      <c r="E328" s="36"/>
      <c r="F328" s="33">
        <f t="shared" si="45"/>
        <v>0</v>
      </c>
      <c r="G328" s="32"/>
      <c r="H328" s="17"/>
      <c r="I328" s="31" t="str">
        <f t="shared" si="43"/>
        <v/>
      </c>
      <c r="J328" s="31" t="str">
        <f t="shared" si="51"/>
        <v/>
      </c>
      <c r="K328" s="31" t="str">
        <f t="shared" si="51"/>
        <v/>
      </c>
      <c r="L328" s="30"/>
      <c r="M328" s="34"/>
      <c r="N328" s="60" t="str">
        <f t="shared" si="44"/>
        <v/>
      </c>
      <c r="O328" s="60" t="str">
        <f t="shared" si="52"/>
        <v/>
      </c>
      <c r="P328" s="60" t="str">
        <f t="shared" si="52"/>
        <v/>
      </c>
    </row>
    <row r="329" spans="1:16">
      <c r="A329" s="34"/>
      <c r="B329" s="60" t="str">
        <f t="shared" si="46"/>
        <v/>
      </c>
      <c r="C329" s="34"/>
      <c r="D329" s="35"/>
      <c r="E329" s="36"/>
      <c r="F329" s="33">
        <f t="shared" si="45"/>
        <v>0</v>
      </c>
      <c r="G329" s="32"/>
      <c r="H329" s="17"/>
      <c r="I329" s="31" t="str">
        <f t="shared" si="43"/>
        <v/>
      </c>
      <c r="J329" s="31" t="str">
        <f t="shared" si="51"/>
        <v/>
      </c>
      <c r="K329" s="31" t="str">
        <f t="shared" si="51"/>
        <v/>
      </c>
      <c r="L329" s="30"/>
      <c r="M329" s="34"/>
      <c r="N329" s="60" t="str">
        <f t="shared" si="44"/>
        <v/>
      </c>
      <c r="O329" s="60" t="str">
        <f t="shared" si="52"/>
        <v/>
      </c>
      <c r="P329" s="60" t="str">
        <f t="shared" si="52"/>
        <v/>
      </c>
    </row>
    <row r="330" spans="1:16">
      <c r="A330" s="34"/>
      <c r="B330" s="60" t="str">
        <f t="shared" si="46"/>
        <v/>
      </c>
      <c r="C330" s="34"/>
      <c r="D330" s="35"/>
      <c r="E330" s="36"/>
      <c r="F330" s="33">
        <f t="shared" si="45"/>
        <v>0</v>
      </c>
      <c r="G330" s="32"/>
      <c r="H330" s="17"/>
      <c r="I330" s="31" t="str">
        <f t="shared" si="43"/>
        <v/>
      </c>
      <c r="J330" s="31" t="str">
        <f t="shared" si="51"/>
        <v/>
      </c>
      <c r="K330" s="31" t="str">
        <f t="shared" si="51"/>
        <v/>
      </c>
      <c r="L330" s="30"/>
      <c r="M330" s="34"/>
      <c r="N330" s="60" t="str">
        <f t="shared" si="44"/>
        <v/>
      </c>
      <c r="O330" s="60" t="str">
        <f t="shared" si="52"/>
        <v/>
      </c>
      <c r="P330" s="60" t="str">
        <f t="shared" si="52"/>
        <v/>
      </c>
    </row>
    <row r="331" spans="1:16">
      <c r="A331" s="34"/>
      <c r="B331" s="60" t="str">
        <f t="shared" si="46"/>
        <v/>
      </c>
      <c r="C331" s="34"/>
      <c r="D331" s="35"/>
      <c r="E331" s="36"/>
      <c r="F331" s="33">
        <f t="shared" si="45"/>
        <v>0</v>
      </c>
      <c r="G331" s="32"/>
      <c r="H331" s="17"/>
      <c r="I331" s="31" t="str">
        <f t="shared" si="43"/>
        <v/>
      </c>
      <c r="J331" s="31" t="str">
        <f t="shared" si="51"/>
        <v/>
      </c>
      <c r="K331" s="31" t="str">
        <f t="shared" si="51"/>
        <v/>
      </c>
      <c r="L331" s="30"/>
      <c r="M331" s="34"/>
      <c r="N331" s="60" t="str">
        <f t="shared" si="44"/>
        <v/>
      </c>
      <c r="O331" s="60" t="str">
        <f t="shared" si="52"/>
        <v/>
      </c>
      <c r="P331" s="60" t="str">
        <f t="shared" si="52"/>
        <v/>
      </c>
    </row>
    <row r="332" spans="1:16">
      <c r="A332" s="34"/>
      <c r="B332" s="60" t="str">
        <f t="shared" si="46"/>
        <v/>
      </c>
      <c r="C332" s="34"/>
      <c r="D332" s="35"/>
      <c r="E332" s="36"/>
      <c r="F332" s="33">
        <f t="shared" si="45"/>
        <v>0</v>
      </c>
      <c r="G332" s="32"/>
      <c r="H332" s="17"/>
      <c r="I332" s="31" t="str">
        <f t="shared" si="43"/>
        <v/>
      </c>
      <c r="J332" s="31" t="str">
        <f t="shared" si="51"/>
        <v/>
      </c>
      <c r="K332" s="31" t="str">
        <f t="shared" si="51"/>
        <v/>
      </c>
      <c r="L332" s="30"/>
      <c r="M332" s="34"/>
      <c r="N332" s="60" t="str">
        <f t="shared" si="44"/>
        <v/>
      </c>
      <c r="O332" s="60" t="str">
        <f t="shared" si="52"/>
        <v/>
      </c>
      <c r="P332" s="60" t="str">
        <f t="shared" si="52"/>
        <v/>
      </c>
    </row>
    <row r="333" spans="1:16">
      <c r="A333" s="34"/>
      <c r="B333" s="60" t="str">
        <f t="shared" si="46"/>
        <v/>
      </c>
      <c r="C333" s="34"/>
      <c r="D333" s="35"/>
      <c r="E333" s="36"/>
      <c r="F333" s="33">
        <f t="shared" si="45"/>
        <v>0</v>
      </c>
      <c r="G333" s="32"/>
      <c r="H333" s="17"/>
      <c r="I333" s="31" t="str">
        <f t="shared" si="43"/>
        <v/>
      </c>
      <c r="J333" s="31" t="str">
        <f t="shared" si="51"/>
        <v/>
      </c>
      <c r="K333" s="31" t="str">
        <f t="shared" si="51"/>
        <v/>
      </c>
      <c r="L333" s="30"/>
      <c r="M333" s="34"/>
      <c r="N333" s="60" t="str">
        <f t="shared" si="44"/>
        <v/>
      </c>
      <c r="O333" s="60" t="str">
        <f t="shared" si="52"/>
        <v/>
      </c>
      <c r="P333" s="60" t="str">
        <f t="shared" si="52"/>
        <v/>
      </c>
    </row>
    <row r="334" spans="1:16">
      <c r="A334" s="34"/>
      <c r="B334" s="60" t="str">
        <f t="shared" si="46"/>
        <v/>
      </c>
      <c r="C334" s="34"/>
      <c r="D334" s="35"/>
      <c r="E334" s="36"/>
      <c r="F334" s="33">
        <f t="shared" si="45"/>
        <v>0</v>
      </c>
      <c r="G334" s="32"/>
      <c r="H334" s="17"/>
      <c r="I334" s="31" t="str">
        <f t="shared" si="43"/>
        <v/>
      </c>
      <c r="J334" s="31" t="str">
        <f t="shared" si="51"/>
        <v/>
      </c>
      <c r="K334" s="31" t="str">
        <f t="shared" si="51"/>
        <v/>
      </c>
      <c r="L334" s="30"/>
      <c r="M334" s="34"/>
      <c r="N334" s="60" t="str">
        <f t="shared" si="44"/>
        <v/>
      </c>
      <c r="O334" s="60" t="str">
        <f t="shared" si="52"/>
        <v/>
      </c>
      <c r="P334" s="60" t="str">
        <f t="shared" si="52"/>
        <v/>
      </c>
    </row>
    <row r="335" spans="1:16">
      <c r="A335" s="34"/>
      <c r="B335" s="60" t="str">
        <f t="shared" si="46"/>
        <v/>
      </c>
      <c r="C335" s="34"/>
      <c r="D335" s="35"/>
      <c r="E335" s="36"/>
      <c r="F335" s="33">
        <f t="shared" si="45"/>
        <v>0</v>
      </c>
      <c r="G335" s="32"/>
      <c r="H335" s="17"/>
      <c r="I335" s="31" t="str">
        <f t="shared" si="43"/>
        <v/>
      </c>
      <c r="J335" s="31" t="str">
        <f t="shared" si="51"/>
        <v/>
      </c>
      <c r="K335" s="31" t="str">
        <f t="shared" si="51"/>
        <v/>
      </c>
      <c r="L335" s="30"/>
      <c r="M335" s="34"/>
      <c r="N335" s="60" t="str">
        <f t="shared" si="44"/>
        <v/>
      </c>
      <c r="O335" s="60" t="str">
        <f t="shared" si="52"/>
        <v/>
      </c>
      <c r="P335" s="60" t="str">
        <f t="shared" si="52"/>
        <v/>
      </c>
    </row>
    <row r="336" spans="1:16">
      <c r="A336" s="34"/>
      <c r="B336" s="60" t="str">
        <f t="shared" si="46"/>
        <v/>
      </c>
      <c r="C336" s="34"/>
      <c r="D336" s="35"/>
      <c r="E336" s="36"/>
      <c r="F336" s="33">
        <f t="shared" si="45"/>
        <v>0</v>
      </c>
      <c r="G336" s="32"/>
      <c r="H336" s="17"/>
      <c r="I336" s="31" t="str">
        <f t="shared" si="43"/>
        <v/>
      </c>
      <c r="J336" s="31" t="str">
        <f t="shared" si="51"/>
        <v/>
      </c>
      <c r="K336" s="31" t="str">
        <f t="shared" si="51"/>
        <v/>
      </c>
      <c r="L336" s="30"/>
      <c r="M336" s="34"/>
      <c r="N336" s="60" t="str">
        <f t="shared" si="44"/>
        <v/>
      </c>
      <c r="O336" s="60" t="str">
        <f t="shared" si="52"/>
        <v/>
      </c>
      <c r="P336" s="60" t="str">
        <f t="shared" si="52"/>
        <v/>
      </c>
    </row>
    <row r="337" spans="1:16">
      <c r="A337" s="34"/>
      <c r="B337" s="60" t="str">
        <f t="shared" si="46"/>
        <v/>
      </c>
      <c r="C337" s="34"/>
      <c r="D337" s="35"/>
      <c r="E337" s="36"/>
      <c r="F337" s="33">
        <f t="shared" si="45"/>
        <v>0</v>
      </c>
      <c r="G337" s="32"/>
      <c r="H337" s="17"/>
      <c r="I337" s="31" t="str">
        <f t="shared" si="43"/>
        <v/>
      </c>
      <c r="J337" s="31" t="str">
        <f t="shared" si="51"/>
        <v/>
      </c>
      <c r="K337" s="31" t="str">
        <f t="shared" si="51"/>
        <v/>
      </c>
      <c r="L337" s="30"/>
      <c r="M337" s="34"/>
      <c r="N337" s="60" t="str">
        <f t="shared" si="44"/>
        <v/>
      </c>
      <c r="O337" s="60" t="str">
        <f t="shared" si="52"/>
        <v/>
      </c>
      <c r="P337" s="60" t="str">
        <f t="shared" si="52"/>
        <v/>
      </c>
    </row>
    <row r="338" spans="1:16">
      <c r="A338" s="34"/>
      <c r="B338" s="60" t="str">
        <f t="shared" si="46"/>
        <v/>
      </c>
      <c r="C338" s="34"/>
      <c r="D338" s="35"/>
      <c r="E338" s="36"/>
      <c r="F338" s="33">
        <f t="shared" si="45"/>
        <v>0</v>
      </c>
      <c r="G338" s="32"/>
      <c r="H338" s="17"/>
      <c r="I338" s="31" t="str">
        <f t="shared" si="43"/>
        <v/>
      </c>
      <c r="J338" s="31" t="str">
        <f t="shared" si="51"/>
        <v/>
      </c>
      <c r="K338" s="31" t="str">
        <f t="shared" si="51"/>
        <v/>
      </c>
      <c r="L338" s="30"/>
      <c r="M338" s="34"/>
      <c r="N338" s="60" t="str">
        <f t="shared" si="44"/>
        <v/>
      </c>
      <c r="O338" s="60" t="str">
        <f t="shared" si="52"/>
        <v/>
      </c>
      <c r="P338" s="60" t="str">
        <f t="shared" si="52"/>
        <v/>
      </c>
    </row>
    <row r="339" spans="1:16">
      <c r="A339" s="34"/>
      <c r="B339" s="60" t="str">
        <f t="shared" si="46"/>
        <v/>
      </c>
      <c r="C339" s="34"/>
      <c r="D339" s="35"/>
      <c r="E339" s="36"/>
      <c r="F339" s="33">
        <f t="shared" si="45"/>
        <v>0</v>
      </c>
      <c r="G339" s="32"/>
      <c r="H339" s="17"/>
      <c r="I339" s="31" t="str">
        <f t="shared" ref="I339:I402" si="53">IF($A339&gt;0,IF((LEFT($A339,2)&lt;&gt;LEFT($E$6,2)),($H339*$G339),""),"")</f>
        <v/>
      </c>
      <c r="J339" s="31" t="str">
        <f t="shared" ref="J339:K358" si="54">IF($A339&gt;0,IF((LEFT($A339,2)=LEFT($E$6,2)),($H339*($G339/2)),""),"")</f>
        <v/>
      </c>
      <c r="K339" s="31" t="str">
        <f t="shared" si="54"/>
        <v/>
      </c>
      <c r="L339" s="30"/>
      <c r="M339" s="34"/>
      <c r="N339" s="60" t="str">
        <f t="shared" ref="N339:N402" si="55">IF(LEFT($A339,2)&lt;&gt;LEFT(gstin,2),IF($M339="Yes",$H339*2%,""),"")</f>
        <v/>
      </c>
      <c r="O339" s="60" t="str">
        <f t="shared" ref="O339:P358" si="56">IF(LEFT($A339,2)=LEFT(gstin,2),IF($M339="Yes",$H339*1%,""),"")</f>
        <v/>
      </c>
      <c r="P339" s="60" t="str">
        <f t="shared" si="56"/>
        <v/>
      </c>
    </row>
    <row r="340" spans="1:16">
      <c r="A340" s="34"/>
      <c r="B340" s="60" t="str">
        <f t="shared" si="46"/>
        <v/>
      </c>
      <c r="C340" s="34"/>
      <c r="D340" s="35"/>
      <c r="E340" s="36"/>
      <c r="F340" s="33">
        <f t="shared" ref="F340:F403" si="57">ROUND(SUM(H340:L340),0)</f>
        <v>0</v>
      </c>
      <c r="G340" s="32"/>
      <c r="H340" s="17"/>
      <c r="I340" s="31" t="str">
        <f t="shared" si="53"/>
        <v/>
      </c>
      <c r="J340" s="31" t="str">
        <f t="shared" si="54"/>
        <v/>
      </c>
      <c r="K340" s="31" t="str">
        <f t="shared" si="54"/>
        <v/>
      </c>
      <c r="L340" s="30"/>
      <c r="M340" s="34"/>
      <c r="N340" s="60" t="str">
        <f t="shared" si="55"/>
        <v/>
      </c>
      <c r="O340" s="60" t="str">
        <f t="shared" si="56"/>
        <v/>
      </c>
      <c r="P340" s="60" t="str">
        <f t="shared" si="56"/>
        <v/>
      </c>
    </row>
    <row r="341" spans="1:16">
      <c r="A341" s="34"/>
      <c r="B341" s="60" t="str">
        <f t="shared" ref="B341:B404" si="58">IF(A341&lt;&gt;"",(VLOOKUP(LEFT($A341,2),$A$5000:$B$5037,2,TRUE)),(""))</f>
        <v/>
      </c>
      <c r="C341" s="34"/>
      <c r="D341" s="35"/>
      <c r="E341" s="36"/>
      <c r="F341" s="33">
        <f t="shared" si="57"/>
        <v>0</v>
      </c>
      <c r="G341" s="32"/>
      <c r="H341" s="17"/>
      <c r="I341" s="31" t="str">
        <f t="shared" si="53"/>
        <v/>
      </c>
      <c r="J341" s="31" t="str">
        <f t="shared" si="54"/>
        <v/>
      </c>
      <c r="K341" s="31" t="str">
        <f t="shared" si="54"/>
        <v/>
      </c>
      <c r="L341" s="30"/>
      <c r="M341" s="34"/>
      <c r="N341" s="60" t="str">
        <f t="shared" si="55"/>
        <v/>
      </c>
      <c r="O341" s="60" t="str">
        <f t="shared" si="56"/>
        <v/>
      </c>
      <c r="P341" s="60" t="str">
        <f t="shared" si="56"/>
        <v/>
      </c>
    </row>
    <row r="342" spans="1:16">
      <c r="A342" s="34"/>
      <c r="B342" s="60" t="str">
        <f t="shared" si="58"/>
        <v/>
      </c>
      <c r="C342" s="34"/>
      <c r="D342" s="35"/>
      <c r="E342" s="36"/>
      <c r="F342" s="33">
        <f t="shared" si="57"/>
        <v>0</v>
      </c>
      <c r="G342" s="32"/>
      <c r="H342" s="17"/>
      <c r="I342" s="31" t="str">
        <f t="shared" si="53"/>
        <v/>
      </c>
      <c r="J342" s="31" t="str">
        <f t="shared" si="54"/>
        <v/>
      </c>
      <c r="K342" s="31" t="str">
        <f t="shared" si="54"/>
        <v/>
      </c>
      <c r="L342" s="30"/>
      <c r="M342" s="34"/>
      <c r="N342" s="60" t="str">
        <f t="shared" si="55"/>
        <v/>
      </c>
      <c r="O342" s="60" t="str">
        <f t="shared" si="56"/>
        <v/>
      </c>
      <c r="P342" s="60" t="str">
        <f t="shared" si="56"/>
        <v/>
      </c>
    </row>
    <row r="343" spans="1:16">
      <c r="A343" s="34"/>
      <c r="B343" s="60" t="str">
        <f t="shared" si="58"/>
        <v/>
      </c>
      <c r="C343" s="34"/>
      <c r="D343" s="35"/>
      <c r="E343" s="36"/>
      <c r="F343" s="33">
        <f t="shared" si="57"/>
        <v>0</v>
      </c>
      <c r="G343" s="32"/>
      <c r="H343" s="17"/>
      <c r="I343" s="31" t="str">
        <f t="shared" si="53"/>
        <v/>
      </c>
      <c r="J343" s="31" t="str">
        <f t="shared" si="54"/>
        <v/>
      </c>
      <c r="K343" s="31" t="str">
        <f t="shared" si="54"/>
        <v/>
      </c>
      <c r="L343" s="30"/>
      <c r="M343" s="34"/>
      <c r="N343" s="60" t="str">
        <f t="shared" si="55"/>
        <v/>
      </c>
      <c r="O343" s="60" t="str">
        <f t="shared" si="56"/>
        <v/>
      </c>
      <c r="P343" s="60" t="str">
        <f t="shared" si="56"/>
        <v/>
      </c>
    </row>
    <row r="344" spans="1:16">
      <c r="A344" s="34"/>
      <c r="B344" s="60" t="str">
        <f t="shared" si="58"/>
        <v/>
      </c>
      <c r="C344" s="34"/>
      <c r="D344" s="35"/>
      <c r="E344" s="36"/>
      <c r="F344" s="33">
        <f t="shared" si="57"/>
        <v>0</v>
      </c>
      <c r="G344" s="32"/>
      <c r="H344" s="17"/>
      <c r="I344" s="31" t="str">
        <f t="shared" si="53"/>
        <v/>
      </c>
      <c r="J344" s="31" t="str">
        <f t="shared" si="54"/>
        <v/>
      </c>
      <c r="K344" s="31" t="str">
        <f t="shared" si="54"/>
        <v/>
      </c>
      <c r="L344" s="30"/>
      <c r="M344" s="34"/>
      <c r="N344" s="60" t="str">
        <f t="shared" si="55"/>
        <v/>
      </c>
      <c r="O344" s="60" t="str">
        <f t="shared" si="56"/>
        <v/>
      </c>
      <c r="P344" s="60" t="str">
        <f t="shared" si="56"/>
        <v/>
      </c>
    </row>
    <row r="345" spans="1:16">
      <c r="A345" s="34"/>
      <c r="B345" s="60" t="str">
        <f t="shared" si="58"/>
        <v/>
      </c>
      <c r="C345" s="34"/>
      <c r="D345" s="35"/>
      <c r="E345" s="36"/>
      <c r="F345" s="33">
        <f t="shared" si="57"/>
        <v>0</v>
      </c>
      <c r="G345" s="32"/>
      <c r="H345" s="17"/>
      <c r="I345" s="31" t="str">
        <f t="shared" si="53"/>
        <v/>
      </c>
      <c r="J345" s="31" t="str">
        <f t="shared" si="54"/>
        <v/>
      </c>
      <c r="K345" s="31" t="str">
        <f t="shared" si="54"/>
        <v/>
      </c>
      <c r="L345" s="30"/>
      <c r="M345" s="34"/>
      <c r="N345" s="60" t="str">
        <f t="shared" si="55"/>
        <v/>
      </c>
      <c r="O345" s="60" t="str">
        <f t="shared" si="56"/>
        <v/>
      </c>
      <c r="P345" s="60" t="str">
        <f t="shared" si="56"/>
        <v/>
      </c>
    </row>
    <row r="346" spans="1:16">
      <c r="A346" s="34"/>
      <c r="B346" s="60" t="str">
        <f t="shared" si="58"/>
        <v/>
      </c>
      <c r="C346" s="34"/>
      <c r="D346" s="35"/>
      <c r="E346" s="36"/>
      <c r="F346" s="33">
        <f t="shared" si="57"/>
        <v>0</v>
      </c>
      <c r="G346" s="32"/>
      <c r="H346" s="17"/>
      <c r="I346" s="31" t="str">
        <f t="shared" si="53"/>
        <v/>
      </c>
      <c r="J346" s="31" t="str">
        <f t="shared" si="54"/>
        <v/>
      </c>
      <c r="K346" s="31" t="str">
        <f t="shared" si="54"/>
        <v/>
      </c>
      <c r="L346" s="30"/>
      <c r="M346" s="34"/>
      <c r="N346" s="60" t="str">
        <f t="shared" si="55"/>
        <v/>
      </c>
      <c r="O346" s="60" t="str">
        <f t="shared" si="56"/>
        <v/>
      </c>
      <c r="P346" s="60" t="str">
        <f t="shared" si="56"/>
        <v/>
      </c>
    </row>
    <row r="347" spans="1:16">
      <c r="A347" s="34"/>
      <c r="B347" s="60" t="str">
        <f t="shared" si="58"/>
        <v/>
      </c>
      <c r="C347" s="34"/>
      <c r="D347" s="35"/>
      <c r="E347" s="36"/>
      <c r="F347" s="33">
        <f t="shared" si="57"/>
        <v>0</v>
      </c>
      <c r="G347" s="32"/>
      <c r="H347" s="17"/>
      <c r="I347" s="31" t="str">
        <f t="shared" si="53"/>
        <v/>
      </c>
      <c r="J347" s="31" t="str">
        <f t="shared" si="54"/>
        <v/>
      </c>
      <c r="K347" s="31" t="str">
        <f t="shared" si="54"/>
        <v/>
      </c>
      <c r="L347" s="30"/>
      <c r="M347" s="34"/>
      <c r="N347" s="60" t="str">
        <f t="shared" si="55"/>
        <v/>
      </c>
      <c r="O347" s="60" t="str">
        <f t="shared" si="56"/>
        <v/>
      </c>
      <c r="P347" s="60" t="str">
        <f t="shared" si="56"/>
        <v/>
      </c>
    </row>
    <row r="348" spans="1:16">
      <c r="A348" s="34"/>
      <c r="B348" s="60" t="str">
        <f t="shared" si="58"/>
        <v/>
      </c>
      <c r="C348" s="34"/>
      <c r="D348" s="35"/>
      <c r="E348" s="36"/>
      <c r="F348" s="33">
        <f t="shared" si="57"/>
        <v>0</v>
      </c>
      <c r="G348" s="32"/>
      <c r="H348" s="17"/>
      <c r="I348" s="31" t="str">
        <f t="shared" si="53"/>
        <v/>
      </c>
      <c r="J348" s="31" t="str">
        <f t="shared" si="54"/>
        <v/>
      </c>
      <c r="K348" s="31" t="str">
        <f t="shared" si="54"/>
        <v/>
      </c>
      <c r="L348" s="30"/>
      <c r="M348" s="34"/>
      <c r="N348" s="60" t="str">
        <f t="shared" si="55"/>
        <v/>
      </c>
      <c r="O348" s="60" t="str">
        <f t="shared" si="56"/>
        <v/>
      </c>
      <c r="P348" s="60" t="str">
        <f t="shared" si="56"/>
        <v/>
      </c>
    </row>
    <row r="349" spans="1:16">
      <c r="A349" s="34"/>
      <c r="B349" s="60" t="str">
        <f t="shared" si="58"/>
        <v/>
      </c>
      <c r="C349" s="34"/>
      <c r="D349" s="35"/>
      <c r="E349" s="36"/>
      <c r="F349" s="33">
        <f t="shared" si="57"/>
        <v>0</v>
      </c>
      <c r="G349" s="32"/>
      <c r="H349" s="17"/>
      <c r="I349" s="31" t="str">
        <f t="shared" si="53"/>
        <v/>
      </c>
      <c r="J349" s="31" t="str">
        <f t="shared" si="54"/>
        <v/>
      </c>
      <c r="K349" s="31" t="str">
        <f t="shared" si="54"/>
        <v/>
      </c>
      <c r="L349" s="30"/>
      <c r="M349" s="34"/>
      <c r="N349" s="60" t="str">
        <f t="shared" si="55"/>
        <v/>
      </c>
      <c r="O349" s="60" t="str">
        <f t="shared" si="56"/>
        <v/>
      </c>
      <c r="P349" s="60" t="str">
        <f t="shared" si="56"/>
        <v/>
      </c>
    </row>
    <row r="350" spans="1:16">
      <c r="A350" s="34"/>
      <c r="B350" s="60" t="str">
        <f t="shared" si="58"/>
        <v/>
      </c>
      <c r="C350" s="34"/>
      <c r="D350" s="35"/>
      <c r="E350" s="36"/>
      <c r="F350" s="33">
        <f t="shared" si="57"/>
        <v>0</v>
      </c>
      <c r="G350" s="32"/>
      <c r="H350" s="17"/>
      <c r="I350" s="31" t="str">
        <f t="shared" si="53"/>
        <v/>
      </c>
      <c r="J350" s="31" t="str">
        <f t="shared" si="54"/>
        <v/>
      </c>
      <c r="K350" s="31" t="str">
        <f t="shared" si="54"/>
        <v/>
      </c>
      <c r="L350" s="30"/>
      <c r="M350" s="34"/>
      <c r="N350" s="60" t="str">
        <f t="shared" si="55"/>
        <v/>
      </c>
      <c r="O350" s="60" t="str">
        <f t="shared" si="56"/>
        <v/>
      </c>
      <c r="P350" s="60" t="str">
        <f t="shared" si="56"/>
        <v/>
      </c>
    </row>
    <row r="351" spans="1:16">
      <c r="A351" s="34"/>
      <c r="B351" s="60" t="str">
        <f t="shared" si="58"/>
        <v/>
      </c>
      <c r="C351" s="34"/>
      <c r="D351" s="35"/>
      <c r="E351" s="36"/>
      <c r="F351" s="33">
        <f t="shared" si="57"/>
        <v>0</v>
      </c>
      <c r="G351" s="32"/>
      <c r="H351" s="17"/>
      <c r="I351" s="31" t="str">
        <f t="shared" si="53"/>
        <v/>
      </c>
      <c r="J351" s="31" t="str">
        <f t="shared" si="54"/>
        <v/>
      </c>
      <c r="K351" s="31" t="str">
        <f t="shared" si="54"/>
        <v/>
      </c>
      <c r="L351" s="30"/>
      <c r="M351" s="34"/>
      <c r="N351" s="60" t="str">
        <f t="shared" si="55"/>
        <v/>
      </c>
      <c r="O351" s="60" t="str">
        <f t="shared" si="56"/>
        <v/>
      </c>
      <c r="P351" s="60" t="str">
        <f t="shared" si="56"/>
        <v/>
      </c>
    </row>
    <row r="352" spans="1:16">
      <c r="A352" s="34"/>
      <c r="B352" s="60" t="str">
        <f t="shared" si="58"/>
        <v/>
      </c>
      <c r="C352" s="34"/>
      <c r="D352" s="35"/>
      <c r="E352" s="36"/>
      <c r="F352" s="33">
        <f t="shared" si="57"/>
        <v>0</v>
      </c>
      <c r="G352" s="32"/>
      <c r="H352" s="17"/>
      <c r="I352" s="31" t="str">
        <f t="shared" si="53"/>
        <v/>
      </c>
      <c r="J352" s="31" t="str">
        <f t="shared" si="54"/>
        <v/>
      </c>
      <c r="K352" s="31" t="str">
        <f t="shared" si="54"/>
        <v/>
      </c>
      <c r="L352" s="30"/>
      <c r="M352" s="34"/>
      <c r="N352" s="60" t="str">
        <f t="shared" si="55"/>
        <v/>
      </c>
      <c r="O352" s="60" t="str">
        <f t="shared" si="56"/>
        <v/>
      </c>
      <c r="P352" s="60" t="str">
        <f t="shared" si="56"/>
        <v/>
      </c>
    </row>
    <row r="353" spans="1:16">
      <c r="A353" s="34"/>
      <c r="B353" s="60" t="str">
        <f t="shared" si="58"/>
        <v/>
      </c>
      <c r="C353" s="34"/>
      <c r="D353" s="35"/>
      <c r="E353" s="36"/>
      <c r="F353" s="33">
        <f t="shared" si="57"/>
        <v>0</v>
      </c>
      <c r="G353" s="32"/>
      <c r="H353" s="17"/>
      <c r="I353" s="31" t="str">
        <f t="shared" si="53"/>
        <v/>
      </c>
      <c r="J353" s="31" t="str">
        <f t="shared" si="54"/>
        <v/>
      </c>
      <c r="K353" s="31" t="str">
        <f t="shared" si="54"/>
        <v/>
      </c>
      <c r="L353" s="30"/>
      <c r="M353" s="34"/>
      <c r="N353" s="60" t="str">
        <f t="shared" si="55"/>
        <v/>
      </c>
      <c r="O353" s="60" t="str">
        <f t="shared" si="56"/>
        <v/>
      </c>
      <c r="P353" s="60" t="str">
        <f t="shared" si="56"/>
        <v/>
      </c>
    </row>
    <row r="354" spans="1:16">
      <c r="A354" s="34"/>
      <c r="B354" s="60" t="str">
        <f t="shared" si="58"/>
        <v/>
      </c>
      <c r="C354" s="34"/>
      <c r="D354" s="35"/>
      <c r="E354" s="36"/>
      <c r="F354" s="33">
        <f t="shared" si="57"/>
        <v>0</v>
      </c>
      <c r="G354" s="32"/>
      <c r="H354" s="17"/>
      <c r="I354" s="31" t="str">
        <f t="shared" si="53"/>
        <v/>
      </c>
      <c r="J354" s="31" t="str">
        <f t="shared" si="54"/>
        <v/>
      </c>
      <c r="K354" s="31" t="str">
        <f t="shared" si="54"/>
        <v/>
      </c>
      <c r="L354" s="30"/>
      <c r="M354" s="34"/>
      <c r="N354" s="60" t="str">
        <f t="shared" si="55"/>
        <v/>
      </c>
      <c r="O354" s="60" t="str">
        <f t="shared" si="56"/>
        <v/>
      </c>
      <c r="P354" s="60" t="str">
        <f t="shared" si="56"/>
        <v/>
      </c>
    </row>
    <row r="355" spans="1:16">
      <c r="A355" s="34"/>
      <c r="B355" s="60" t="str">
        <f t="shared" si="58"/>
        <v/>
      </c>
      <c r="C355" s="34"/>
      <c r="D355" s="35"/>
      <c r="E355" s="36"/>
      <c r="F355" s="33">
        <f t="shared" si="57"/>
        <v>0</v>
      </c>
      <c r="G355" s="32"/>
      <c r="H355" s="17"/>
      <c r="I355" s="31" t="str">
        <f t="shared" si="53"/>
        <v/>
      </c>
      <c r="J355" s="31" t="str">
        <f t="shared" si="54"/>
        <v/>
      </c>
      <c r="K355" s="31" t="str">
        <f t="shared" si="54"/>
        <v/>
      </c>
      <c r="L355" s="30"/>
      <c r="M355" s="34"/>
      <c r="N355" s="60" t="str">
        <f t="shared" si="55"/>
        <v/>
      </c>
      <c r="O355" s="60" t="str">
        <f t="shared" si="56"/>
        <v/>
      </c>
      <c r="P355" s="60" t="str">
        <f t="shared" si="56"/>
        <v/>
      </c>
    </row>
    <row r="356" spans="1:16">
      <c r="A356" s="34"/>
      <c r="B356" s="60" t="str">
        <f t="shared" si="58"/>
        <v/>
      </c>
      <c r="C356" s="34"/>
      <c r="D356" s="35"/>
      <c r="E356" s="36"/>
      <c r="F356" s="33">
        <f t="shared" si="57"/>
        <v>0</v>
      </c>
      <c r="G356" s="32"/>
      <c r="H356" s="17"/>
      <c r="I356" s="31" t="str">
        <f t="shared" si="53"/>
        <v/>
      </c>
      <c r="J356" s="31" t="str">
        <f t="shared" si="54"/>
        <v/>
      </c>
      <c r="K356" s="31" t="str">
        <f t="shared" si="54"/>
        <v/>
      </c>
      <c r="L356" s="30"/>
      <c r="M356" s="34"/>
      <c r="N356" s="60" t="str">
        <f t="shared" si="55"/>
        <v/>
      </c>
      <c r="O356" s="60" t="str">
        <f t="shared" si="56"/>
        <v/>
      </c>
      <c r="P356" s="60" t="str">
        <f t="shared" si="56"/>
        <v/>
      </c>
    </row>
    <row r="357" spans="1:16">
      <c r="A357" s="34"/>
      <c r="B357" s="60" t="str">
        <f t="shared" si="58"/>
        <v/>
      </c>
      <c r="C357" s="34"/>
      <c r="D357" s="35"/>
      <c r="E357" s="36"/>
      <c r="F357" s="33">
        <f t="shared" si="57"/>
        <v>0</v>
      </c>
      <c r="G357" s="32"/>
      <c r="H357" s="17"/>
      <c r="I357" s="31" t="str">
        <f t="shared" si="53"/>
        <v/>
      </c>
      <c r="J357" s="31" t="str">
        <f t="shared" si="54"/>
        <v/>
      </c>
      <c r="K357" s="31" t="str">
        <f t="shared" si="54"/>
        <v/>
      </c>
      <c r="L357" s="30"/>
      <c r="M357" s="34"/>
      <c r="N357" s="60" t="str">
        <f t="shared" si="55"/>
        <v/>
      </c>
      <c r="O357" s="60" t="str">
        <f t="shared" si="56"/>
        <v/>
      </c>
      <c r="P357" s="60" t="str">
        <f t="shared" si="56"/>
        <v/>
      </c>
    </row>
    <row r="358" spans="1:16">
      <c r="A358" s="34"/>
      <c r="B358" s="60" t="str">
        <f t="shared" si="58"/>
        <v/>
      </c>
      <c r="C358" s="34"/>
      <c r="D358" s="35"/>
      <c r="E358" s="36"/>
      <c r="F358" s="33">
        <f t="shared" si="57"/>
        <v>0</v>
      </c>
      <c r="G358" s="32"/>
      <c r="H358" s="17"/>
      <c r="I358" s="31" t="str">
        <f t="shared" si="53"/>
        <v/>
      </c>
      <c r="J358" s="31" t="str">
        <f t="shared" si="54"/>
        <v/>
      </c>
      <c r="K358" s="31" t="str">
        <f t="shared" si="54"/>
        <v/>
      </c>
      <c r="L358" s="30"/>
      <c r="M358" s="34"/>
      <c r="N358" s="60" t="str">
        <f t="shared" si="55"/>
        <v/>
      </c>
      <c r="O358" s="60" t="str">
        <f t="shared" si="56"/>
        <v/>
      </c>
      <c r="P358" s="60" t="str">
        <f t="shared" si="56"/>
        <v/>
      </c>
    </row>
    <row r="359" spans="1:16">
      <c r="A359" s="34"/>
      <c r="B359" s="60" t="str">
        <f t="shared" si="58"/>
        <v/>
      </c>
      <c r="C359" s="34"/>
      <c r="D359" s="35"/>
      <c r="E359" s="36"/>
      <c r="F359" s="33">
        <f t="shared" si="57"/>
        <v>0</v>
      </c>
      <c r="G359" s="32"/>
      <c r="H359" s="17"/>
      <c r="I359" s="31" t="str">
        <f t="shared" si="53"/>
        <v/>
      </c>
      <c r="J359" s="31" t="str">
        <f t="shared" ref="J359:K378" si="59">IF($A359&gt;0,IF((LEFT($A359,2)=LEFT($E$6,2)),($H359*($G359/2)),""),"")</f>
        <v/>
      </c>
      <c r="K359" s="31" t="str">
        <f t="shared" si="59"/>
        <v/>
      </c>
      <c r="L359" s="30"/>
      <c r="M359" s="34"/>
      <c r="N359" s="60" t="str">
        <f t="shared" si="55"/>
        <v/>
      </c>
      <c r="O359" s="60" t="str">
        <f t="shared" ref="O359:P378" si="60">IF(LEFT($A359,2)=LEFT(gstin,2),IF($M359="Yes",$H359*1%,""),"")</f>
        <v/>
      </c>
      <c r="P359" s="60" t="str">
        <f t="shared" si="60"/>
        <v/>
      </c>
    </row>
    <row r="360" spans="1:16">
      <c r="A360" s="34"/>
      <c r="B360" s="60" t="str">
        <f t="shared" si="58"/>
        <v/>
      </c>
      <c r="C360" s="34"/>
      <c r="D360" s="35"/>
      <c r="E360" s="36"/>
      <c r="F360" s="33">
        <f t="shared" si="57"/>
        <v>0</v>
      </c>
      <c r="G360" s="32"/>
      <c r="H360" s="17"/>
      <c r="I360" s="31" t="str">
        <f t="shared" si="53"/>
        <v/>
      </c>
      <c r="J360" s="31" t="str">
        <f t="shared" si="59"/>
        <v/>
      </c>
      <c r="K360" s="31" t="str">
        <f t="shared" si="59"/>
        <v/>
      </c>
      <c r="L360" s="30"/>
      <c r="M360" s="34"/>
      <c r="N360" s="60" t="str">
        <f t="shared" si="55"/>
        <v/>
      </c>
      <c r="O360" s="60" t="str">
        <f t="shared" si="60"/>
        <v/>
      </c>
      <c r="P360" s="60" t="str">
        <f t="shared" si="60"/>
        <v/>
      </c>
    </row>
    <row r="361" spans="1:16">
      <c r="A361" s="34"/>
      <c r="B361" s="60" t="str">
        <f t="shared" si="58"/>
        <v/>
      </c>
      <c r="C361" s="34"/>
      <c r="D361" s="35"/>
      <c r="E361" s="36"/>
      <c r="F361" s="33">
        <f t="shared" si="57"/>
        <v>0</v>
      </c>
      <c r="G361" s="32"/>
      <c r="H361" s="17"/>
      <c r="I361" s="31" t="str">
        <f t="shared" si="53"/>
        <v/>
      </c>
      <c r="J361" s="31" t="str">
        <f t="shared" si="59"/>
        <v/>
      </c>
      <c r="K361" s="31" t="str">
        <f t="shared" si="59"/>
        <v/>
      </c>
      <c r="L361" s="30"/>
      <c r="M361" s="34"/>
      <c r="N361" s="60" t="str">
        <f t="shared" si="55"/>
        <v/>
      </c>
      <c r="O361" s="60" t="str">
        <f t="shared" si="60"/>
        <v/>
      </c>
      <c r="P361" s="60" t="str">
        <f t="shared" si="60"/>
        <v/>
      </c>
    </row>
    <row r="362" spans="1:16">
      <c r="A362" s="34"/>
      <c r="B362" s="60" t="str">
        <f t="shared" si="58"/>
        <v/>
      </c>
      <c r="C362" s="34"/>
      <c r="D362" s="35"/>
      <c r="E362" s="36"/>
      <c r="F362" s="33">
        <f t="shared" si="57"/>
        <v>0</v>
      </c>
      <c r="G362" s="32"/>
      <c r="H362" s="17"/>
      <c r="I362" s="31" t="str">
        <f t="shared" si="53"/>
        <v/>
      </c>
      <c r="J362" s="31" t="str">
        <f t="shared" si="59"/>
        <v/>
      </c>
      <c r="K362" s="31" t="str">
        <f t="shared" si="59"/>
        <v/>
      </c>
      <c r="L362" s="30"/>
      <c r="M362" s="34"/>
      <c r="N362" s="60" t="str">
        <f t="shared" si="55"/>
        <v/>
      </c>
      <c r="O362" s="60" t="str">
        <f t="shared" si="60"/>
        <v/>
      </c>
      <c r="P362" s="60" t="str">
        <f t="shared" si="60"/>
        <v/>
      </c>
    </row>
    <row r="363" spans="1:16">
      <c r="A363" s="34"/>
      <c r="B363" s="60" t="str">
        <f t="shared" si="58"/>
        <v/>
      </c>
      <c r="C363" s="34"/>
      <c r="D363" s="35"/>
      <c r="E363" s="36"/>
      <c r="F363" s="33">
        <f t="shared" si="57"/>
        <v>0</v>
      </c>
      <c r="G363" s="32"/>
      <c r="H363" s="17"/>
      <c r="I363" s="31" t="str">
        <f t="shared" si="53"/>
        <v/>
      </c>
      <c r="J363" s="31" t="str">
        <f t="shared" si="59"/>
        <v/>
      </c>
      <c r="K363" s="31" t="str">
        <f t="shared" si="59"/>
        <v/>
      </c>
      <c r="L363" s="30"/>
      <c r="M363" s="34"/>
      <c r="N363" s="60" t="str">
        <f t="shared" si="55"/>
        <v/>
      </c>
      <c r="O363" s="60" t="str">
        <f t="shared" si="60"/>
        <v/>
      </c>
      <c r="P363" s="60" t="str">
        <f t="shared" si="60"/>
        <v/>
      </c>
    </row>
    <row r="364" spans="1:16">
      <c r="A364" s="34"/>
      <c r="B364" s="60" t="str">
        <f t="shared" si="58"/>
        <v/>
      </c>
      <c r="C364" s="34"/>
      <c r="D364" s="35"/>
      <c r="E364" s="36"/>
      <c r="F364" s="33">
        <f t="shared" si="57"/>
        <v>0</v>
      </c>
      <c r="G364" s="32"/>
      <c r="H364" s="17"/>
      <c r="I364" s="31" t="str">
        <f t="shared" si="53"/>
        <v/>
      </c>
      <c r="J364" s="31" t="str">
        <f t="shared" si="59"/>
        <v/>
      </c>
      <c r="K364" s="31" t="str">
        <f t="shared" si="59"/>
        <v/>
      </c>
      <c r="L364" s="30"/>
      <c r="M364" s="34"/>
      <c r="N364" s="60" t="str">
        <f t="shared" si="55"/>
        <v/>
      </c>
      <c r="O364" s="60" t="str">
        <f t="shared" si="60"/>
        <v/>
      </c>
      <c r="P364" s="60" t="str">
        <f t="shared" si="60"/>
        <v/>
      </c>
    </row>
    <row r="365" spans="1:16">
      <c r="A365" s="34"/>
      <c r="B365" s="60" t="str">
        <f t="shared" si="58"/>
        <v/>
      </c>
      <c r="C365" s="34"/>
      <c r="D365" s="35"/>
      <c r="E365" s="36"/>
      <c r="F365" s="33">
        <f t="shared" si="57"/>
        <v>0</v>
      </c>
      <c r="G365" s="32"/>
      <c r="H365" s="17"/>
      <c r="I365" s="31" t="str">
        <f t="shared" si="53"/>
        <v/>
      </c>
      <c r="J365" s="31" t="str">
        <f t="shared" si="59"/>
        <v/>
      </c>
      <c r="K365" s="31" t="str">
        <f t="shared" si="59"/>
        <v/>
      </c>
      <c r="L365" s="30"/>
      <c r="M365" s="34"/>
      <c r="N365" s="60" t="str">
        <f t="shared" si="55"/>
        <v/>
      </c>
      <c r="O365" s="60" t="str">
        <f t="shared" si="60"/>
        <v/>
      </c>
      <c r="P365" s="60" t="str">
        <f t="shared" si="60"/>
        <v/>
      </c>
    </row>
    <row r="366" spans="1:16">
      <c r="A366" s="34"/>
      <c r="B366" s="60" t="str">
        <f t="shared" si="58"/>
        <v/>
      </c>
      <c r="C366" s="34"/>
      <c r="D366" s="35"/>
      <c r="E366" s="36"/>
      <c r="F366" s="33">
        <f t="shared" si="57"/>
        <v>0</v>
      </c>
      <c r="G366" s="32"/>
      <c r="H366" s="17"/>
      <c r="I366" s="31" t="str">
        <f t="shared" si="53"/>
        <v/>
      </c>
      <c r="J366" s="31" t="str">
        <f t="shared" si="59"/>
        <v/>
      </c>
      <c r="K366" s="31" t="str">
        <f t="shared" si="59"/>
        <v/>
      </c>
      <c r="L366" s="30"/>
      <c r="M366" s="34"/>
      <c r="N366" s="60" t="str">
        <f t="shared" si="55"/>
        <v/>
      </c>
      <c r="O366" s="60" t="str">
        <f t="shared" si="60"/>
        <v/>
      </c>
      <c r="P366" s="60" t="str">
        <f t="shared" si="60"/>
        <v/>
      </c>
    </row>
    <row r="367" spans="1:16">
      <c r="A367" s="34"/>
      <c r="B367" s="60" t="str">
        <f t="shared" si="58"/>
        <v/>
      </c>
      <c r="C367" s="34"/>
      <c r="D367" s="35"/>
      <c r="E367" s="36"/>
      <c r="F367" s="33">
        <f t="shared" si="57"/>
        <v>0</v>
      </c>
      <c r="G367" s="32"/>
      <c r="H367" s="17"/>
      <c r="I367" s="31" t="str">
        <f t="shared" si="53"/>
        <v/>
      </c>
      <c r="J367" s="31" t="str">
        <f t="shared" si="59"/>
        <v/>
      </c>
      <c r="K367" s="31" t="str">
        <f t="shared" si="59"/>
        <v/>
      </c>
      <c r="L367" s="30"/>
      <c r="M367" s="34"/>
      <c r="N367" s="60" t="str">
        <f t="shared" si="55"/>
        <v/>
      </c>
      <c r="O367" s="60" t="str">
        <f t="shared" si="60"/>
        <v/>
      </c>
      <c r="P367" s="60" t="str">
        <f t="shared" si="60"/>
        <v/>
      </c>
    </row>
    <row r="368" spans="1:16">
      <c r="A368" s="34"/>
      <c r="B368" s="60" t="str">
        <f t="shared" si="58"/>
        <v/>
      </c>
      <c r="C368" s="34"/>
      <c r="D368" s="35"/>
      <c r="E368" s="36"/>
      <c r="F368" s="33">
        <f t="shared" si="57"/>
        <v>0</v>
      </c>
      <c r="G368" s="32"/>
      <c r="H368" s="17"/>
      <c r="I368" s="31" t="str">
        <f t="shared" si="53"/>
        <v/>
      </c>
      <c r="J368" s="31" t="str">
        <f t="shared" si="59"/>
        <v/>
      </c>
      <c r="K368" s="31" t="str">
        <f t="shared" si="59"/>
        <v/>
      </c>
      <c r="L368" s="30"/>
      <c r="M368" s="34"/>
      <c r="N368" s="60" t="str">
        <f t="shared" si="55"/>
        <v/>
      </c>
      <c r="O368" s="60" t="str">
        <f t="shared" si="60"/>
        <v/>
      </c>
      <c r="P368" s="60" t="str">
        <f t="shared" si="60"/>
        <v/>
      </c>
    </row>
    <row r="369" spans="1:16">
      <c r="A369" s="34"/>
      <c r="B369" s="60" t="str">
        <f t="shared" si="58"/>
        <v/>
      </c>
      <c r="C369" s="34"/>
      <c r="D369" s="35"/>
      <c r="E369" s="36"/>
      <c r="F369" s="33">
        <f t="shared" si="57"/>
        <v>0</v>
      </c>
      <c r="G369" s="32"/>
      <c r="H369" s="17"/>
      <c r="I369" s="31" t="str">
        <f t="shared" si="53"/>
        <v/>
      </c>
      <c r="J369" s="31" t="str">
        <f t="shared" si="59"/>
        <v/>
      </c>
      <c r="K369" s="31" t="str">
        <f t="shared" si="59"/>
        <v/>
      </c>
      <c r="L369" s="30"/>
      <c r="M369" s="34"/>
      <c r="N369" s="60" t="str">
        <f t="shared" si="55"/>
        <v/>
      </c>
      <c r="O369" s="60" t="str">
        <f t="shared" si="60"/>
        <v/>
      </c>
      <c r="P369" s="60" t="str">
        <f t="shared" si="60"/>
        <v/>
      </c>
    </row>
    <row r="370" spans="1:16">
      <c r="A370" s="34"/>
      <c r="B370" s="60" t="str">
        <f t="shared" si="58"/>
        <v/>
      </c>
      <c r="C370" s="34"/>
      <c r="D370" s="35"/>
      <c r="E370" s="36"/>
      <c r="F370" s="33">
        <f t="shared" si="57"/>
        <v>0</v>
      </c>
      <c r="G370" s="32"/>
      <c r="H370" s="17"/>
      <c r="I370" s="31" t="str">
        <f t="shared" si="53"/>
        <v/>
      </c>
      <c r="J370" s="31" t="str">
        <f t="shared" si="59"/>
        <v/>
      </c>
      <c r="K370" s="31" t="str">
        <f t="shared" si="59"/>
        <v/>
      </c>
      <c r="L370" s="30"/>
      <c r="M370" s="34"/>
      <c r="N370" s="60" t="str">
        <f t="shared" si="55"/>
        <v/>
      </c>
      <c r="O370" s="60" t="str">
        <f t="shared" si="60"/>
        <v/>
      </c>
      <c r="P370" s="60" t="str">
        <f t="shared" si="60"/>
        <v/>
      </c>
    </row>
    <row r="371" spans="1:16">
      <c r="A371" s="34"/>
      <c r="B371" s="60" t="str">
        <f t="shared" si="58"/>
        <v/>
      </c>
      <c r="C371" s="34"/>
      <c r="D371" s="35"/>
      <c r="E371" s="36"/>
      <c r="F371" s="33">
        <f t="shared" si="57"/>
        <v>0</v>
      </c>
      <c r="G371" s="32"/>
      <c r="H371" s="17"/>
      <c r="I371" s="31" t="str">
        <f t="shared" si="53"/>
        <v/>
      </c>
      <c r="J371" s="31" t="str">
        <f t="shared" si="59"/>
        <v/>
      </c>
      <c r="K371" s="31" t="str">
        <f t="shared" si="59"/>
        <v/>
      </c>
      <c r="L371" s="30"/>
      <c r="M371" s="34"/>
      <c r="N371" s="60" t="str">
        <f t="shared" si="55"/>
        <v/>
      </c>
      <c r="O371" s="60" t="str">
        <f t="shared" si="60"/>
        <v/>
      </c>
      <c r="P371" s="60" t="str">
        <f t="shared" si="60"/>
        <v/>
      </c>
    </row>
    <row r="372" spans="1:16">
      <c r="A372" s="34"/>
      <c r="B372" s="60" t="str">
        <f t="shared" si="58"/>
        <v/>
      </c>
      <c r="C372" s="34"/>
      <c r="D372" s="35"/>
      <c r="E372" s="36"/>
      <c r="F372" s="33">
        <f t="shared" si="57"/>
        <v>0</v>
      </c>
      <c r="G372" s="32"/>
      <c r="H372" s="17"/>
      <c r="I372" s="31" t="str">
        <f t="shared" si="53"/>
        <v/>
      </c>
      <c r="J372" s="31" t="str">
        <f t="shared" si="59"/>
        <v/>
      </c>
      <c r="K372" s="31" t="str">
        <f t="shared" si="59"/>
        <v/>
      </c>
      <c r="L372" s="30"/>
      <c r="M372" s="34"/>
      <c r="N372" s="60" t="str">
        <f t="shared" si="55"/>
        <v/>
      </c>
      <c r="O372" s="60" t="str">
        <f t="shared" si="60"/>
        <v/>
      </c>
      <c r="P372" s="60" t="str">
        <f t="shared" si="60"/>
        <v/>
      </c>
    </row>
    <row r="373" spans="1:16">
      <c r="A373" s="34"/>
      <c r="B373" s="60" t="str">
        <f t="shared" si="58"/>
        <v/>
      </c>
      <c r="C373" s="34"/>
      <c r="D373" s="35"/>
      <c r="E373" s="36"/>
      <c r="F373" s="33">
        <f t="shared" si="57"/>
        <v>0</v>
      </c>
      <c r="G373" s="32"/>
      <c r="H373" s="17"/>
      <c r="I373" s="31" t="str">
        <f t="shared" si="53"/>
        <v/>
      </c>
      <c r="J373" s="31" t="str">
        <f t="shared" si="59"/>
        <v/>
      </c>
      <c r="K373" s="31" t="str">
        <f t="shared" si="59"/>
        <v/>
      </c>
      <c r="L373" s="30"/>
      <c r="M373" s="34"/>
      <c r="N373" s="60" t="str">
        <f t="shared" si="55"/>
        <v/>
      </c>
      <c r="O373" s="60" t="str">
        <f t="shared" si="60"/>
        <v/>
      </c>
      <c r="P373" s="60" t="str">
        <f t="shared" si="60"/>
        <v/>
      </c>
    </row>
    <row r="374" spans="1:16">
      <c r="A374" s="34"/>
      <c r="B374" s="60" t="str">
        <f t="shared" si="58"/>
        <v/>
      </c>
      <c r="C374" s="34"/>
      <c r="D374" s="35"/>
      <c r="E374" s="36"/>
      <c r="F374" s="33">
        <f t="shared" si="57"/>
        <v>0</v>
      </c>
      <c r="G374" s="32"/>
      <c r="H374" s="17"/>
      <c r="I374" s="31" t="str">
        <f t="shared" si="53"/>
        <v/>
      </c>
      <c r="J374" s="31" t="str">
        <f t="shared" si="59"/>
        <v/>
      </c>
      <c r="K374" s="31" t="str">
        <f t="shared" si="59"/>
        <v/>
      </c>
      <c r="L374" s="30"/>
      <c r="M374" s="34"/>
      <c r="N374" s="60" t="str">
        <f t="shared" si="55"/>
        <v/>
      </c>
      <c r="O374" s="60" t="str">
        <f t="shared" si="60"/>
        <v/>
      </c>
      <c r="P374" s="60" t="str">
        <f t="shared" si="60"/>
        <v/>
      </c>
    </row>
    <row r="375" spans="1:16">
      <c r="A375" s="34"/>
      <c r="B375" s="60" t="str">
        <f t="shared" si="58"/>
        <v/>
      </c>
      <c r="C375" s="34"/>
      <c r="D375" s="35"/>
      <c r="E375" s="36"/>
      <c r="F375" s="33">
        <f t="shared" si="57"/>
        <v>0</v>
      </c>
      <c r="G375" s="32"/>
      <c r="H375" s="17"/>
      <c r="I375" s="31" t="str">
        <f t="shared" si="53"/>
        <v/>
      </c>
      <c r="J375" s="31" t="str">
        <f t="shared" si="59"/>
        <v/>
      </c>
      <c r="K375" s="31" t="str">
        <f t="shared" si="59"/>
        <v/>
      </c>
      <c r="L375" s="30"/>
      <c r="M375" s="34"/>
      <c r="N375" s="60" t="str">
        <f t="shared" si="55"/>
        <v/>
      </c>
      <c r="O375" s="60" t="str">
        <f t="shared" si="60"/>
        <v/>
      </c>
      <c r="P375" s="60" t="str">
        <f t="shared" si="60"/>
        <v/>
      </c>
    </row>
    <row r="376" spans="1:16">
      <c r="A376" s="34"/>
      <c r="B376" s="60" t="str">
        <f t="shared" si="58"/>
        <v/>
      </c>
      <c r="C376" s="34"/>
      <c r="D376" s="35"/>
      <c r="E376" s="36"/>
      <c r="F376" s="33">
        <f t="shared" si="57"/>
        <v>0</v>
      </c>
      <c r="G376" s="32"/>
      <c r="H376" s="17"/>
      <c r="I376" s="31" t="str">
        <f t="shared" si="53"/>
        <v/>
      </c>
      <c r="J376" s="31" t="str">
        <f t="shared" si="59"/>
        <v/>
      </c>
      <c r="K376" s="31" t="str">
        <f t="shared" si="59"/>
        <v/>
      </c>
      <c r="L376" s="30"/>
      <c r="M376" s="34"/>
      <c r="N376" s="60" t="str">
        <f t="shared" si="55"/>
        <v/>
      </c>
      <c r="O376" s="60" t="str">
        <f t="shared" si="60"/>
        <v/>
      </c>
      <c r="P376" s="60" t="str">
        <f t="shared" si="60"/>
        <v/>
      </c>
    </row>
    <row r="377" spans="1:16">
      <c r="A377" s="34"/>
      <c r="B377" s="60" t="str">
        <f t="shared" si="58"/>
        <v/>
      </c>
      <c r="C377" s="34"/>
      <c r="D377" s="35"/>
      <c r="E377" s="36"/>
      <c r="F377" s="33">
        <f t="shared" si="57"/>
        <v>0</v>
      </c>
      <c r="G377" s="32"/>
      <c r="H377" s="17"/>
      <c r="I377" s="31" t="str">
        <f t="shared" si="53"/>
        <v/>
      </c>
      <c r="J377" s="31" t="str">
        <f t="shared" si="59"/>
        <v/>
      </c>
      <c r="K377" s="31" t="str">
        <f t="shared" si="59"/>
        <v/>
      </c>
      <c r="L377" s="30"/>
      <c r="M377" s="34"/>
      <c r="N377" s="60" t="str">
        <f t="shared" si="55"/>
        <v/>
      </c>
      <c r="O377" s="60" t="str">
        <f t="shared" si="60"/>
        <v/>
      </c>
      <c r="P377" s="60" t="str">
        <f t="shared" si="60"/>
        <v/>
      </c>
    </row>
    <row r="378" spans="1:16">
      <c r="A378" s="34"/>
      <c r="B378" s="60" t="str">
        <f t="shared" si="58"/>
        <v/>
      </c>
      <c r="C378" s="34"/>
      <c r="D378" s="35"/>
      <c r="E378" s="36"/>
      <c r="F378" s="33">
        <f t="shared" si="57"/>
        <v>0</v>
      </c>
      <c r="G378" s="32"/>
      <c r="H378" s="17"/>
      <c r="I378" s="31" t="str">
        <f t="shared" si="53"/>
        <v/>
      </c>
      <c r="J378" s="31" t="str">
        <f t="shared" si="59"/>
        <v/>
      </c>
      <c r="K378" s="31" t="str">
        <f t="shared" si="59"/>
        <v/>
      </c>
      <c r="L378" s="30"/>
      <c r="M378" s="34"/>
      <c r="N378" s="60" t="str">
        <f t="shared" si="55"/>
        <v/>
      </c>
      <c r="O378" s="60" t="str">
        <f t="shared" si="60"/>
        <v/>
      </c>
      <c r="P378" s="60" t="str">
        <f t="shared" si="60"/>
        <v/>
      </c>
    </row>
    <row r="379" spans="1:16">
      <c r="A379" s="34"/>
      <c r="B379" s="60" t="str">
        <f t="shared" si="58"/>
        <v/>
      </c>
      <c r="C379" s="34"/>
      <c r="D379" s="35"/>
      <c r="E379" s="36"/>
      <c r="F379" s="33">
        <f t="shared" si="57"/>
        <v>0</v>
      </c>
      <c r="G379" s="32"/>
      <c r="H379" s="17"/>
      <c r="I379" s="31" t="str">
        <f t="shared" si="53"/>
        <v/>
      </c>
      <c r="J379" s="31" t="str">
        <f t="shared" ref="J379:K398" si="61">IF($A379&gt;0,IF((LEFT($A379,2)=LEFT($E$6,2)),($H379*($G379/2)),""),"")</f>
        <v/>
      </c>
      <c r="K379" s="31" t="str">
        <f t="shared" si="61"/>
        <v/>
      </c>
      <c r="L379" s="30"/>
      <c r="M379" s="34"/>
      <c r="N379" s="60" t="str">
        <f t="shared" si="55"/>
        <v/>
      </c>
      <c r="O379" s="60" t="str">
        <f t="shared" ref="O379:P398" si="62">IF(LEFT($A379,2)=LEFT(gstin,2),IF($M379="Yes",$H379*1%,""),"")</f>
        <v/>
      </c>
      <c r="P379" s="60" t="str">
        <f t="shared" si="62"/>
        <v/>
      </c>
    </row>
    <row r="380" spans="1:16">
      <c r="A380" s="34"/>
      <c r="B380" s="60" t="str">
        <f t="shared" si="58"/>
        <v/>
      </c>
      <c r="C380" s="34"/>
      <c r="D380" s="35"/>
      <c r="E380" s="36"/>
      <c r="F380" s="33">
        <f t="shared" si="57"/>
        <v>0</v>
      </c>
      <c r="G380" s="32"/>
      <c r="H380" s="17"/>
      <c r="I380" s="31" t="str">
        <f t="shared" si="53"/>
        <v/>
      </c>
      <c r="J380" s="31" t="str">
        <f t="shared" si="61"/>
        <v/>
      </c>
      <c r="K380" s="31" t="str">
        <f t="shared" si="61"/>
        <v/>
      </c>
      <c r="L380" s="30"/>
      <c r="M380" s="34"/>
      <c r="N380" s="60" t="str">
        <f t="shared" si="55"/>
        <v/>
      </c>
      <c r="O380" s="60" t="str">
        <f t="shared" si="62"/>
        <v/>
      </c>
      <c r="P380" s="60" t="str">
        <f t="shared" si="62"/>
        <v/>
      </c>
    </row>
    <row r="381" spans="1:16">
      <c r="A381" s="34"/>
      <c r="B381" s="60" t="str">
        <f t="shared" si="58"/>
        <v/>
      </c>
      <c r="C381" s="34"/>
      <c r="D381" s="35"/>
      <c r="E381" s="36"/>
      <c r="F381" s="33">
        <f t="shared" si="57"/>
        <v>0</v>
      </c>
      <c r="G381" s="32"/>
      <c r="H381" s="17"/>
      <c r="I381" s="31" t="str">
        <f t="shared" si="53"/>
        <v/>
      </c>
      <c r="J381" s="31" t="str">
        <f t="shared" si="61"/>
        <v/>
      </c>
      <c r="K381" s="31" t="str">
        <f t="shared" si="61"/>
        <v/>
      </c>
      <c r="L381" s="30"/>
      <c r="M381" s="34"/>
      <c r="N381" s="60" t="str">
        <f t="shared" si="55"/>
        <v/>
      </c>
      <c r="O381" s="60" t="str">
        <f t="shared" si="62"/>
        <v/>
      </c>
      <c r="P381" s="60" t="str">
        <f t="shared" si="62"/>
        <v/>
      </c>
    </row>
    <row r="382" spans="1:16">
      <c r="A382" s="34"/>
      <c r="B382" s="60" t="str">
        <f t="shared" si="58"/>
        <v/>
      </c>
      <c r="C382" s="34"/>
      <c r="D382" s="35"/>
      <c r="E382" s="36"/>
      <c r="F382" s="33">
        <f t="shared" si="57"/>
        <v>0</v>
      </c>
      <c r="G382" s="32"/>
      <c r="H382" s="17"/>
      <c r="I382" s="31" t="str">
        <f t="shared" si="53"/>
        <v/>
      </c>
      <c r="J382" s="31" t="str">
        <f t="shared" si="61"/>
        <v/>
      </c>
      <c r="K382" s="31" t="str">
        <f t="shared" si="61"/>
        <v/>
      </c>
      <c r="L382" s="30"/>
      <c r="M382" s="34"/>
      <c r="N382" s="60" t="str">
        <f t="shared" si="55"/>
        <v/>
      </c>
      <c r="O382" s="60" t="str">
        <f t="shared" si="62"/>
        <v/>
      </c>
      <c r="P382" s="60" t="str">
        <f t="shared" si="62"/>
        <v/>
      </c>
    </row>
    <row r="383" spans="1:16">
      <c r="A383" s="34"/>
      <c r="B383" s="60" t="str">
        <f t="shared" si="58"/>
        <v/>
      </c>
      <c r="C383" s="34"/>
      <c r="D383" s="35"/>
      <c r="E383" s="36"/>
      <c r="F383" s="33">
        <f t="shared" si="57"/>
        <v>0</v>
      </c>
      <c r="G383" s="32"/>
      <c r="H383" s="17"/>
      <c r="I383" s="31" t="str">
        <f t="shared" si="53"/>
        <v/>
      </c>
      <c r="J383" s="31" t="str">
        <f t="shared" si="61"/>
        <v/>
      </c>
      <c r="K383" s="31" t="str">
        <f t="shared" si="61"/>
        <v/>
      </c>
      <c r="L383" s="30"/>
      <c r="M383" s="34"/>
      <c r="N383" s="60" t="str">
        <f t="shared" si="55"/>
        <v/>
      </c>
      <c r="O383" s="60" t="str">
        <f t="shared" si="62"/>
        <v/>
      </c>
      <c r="P383" s="60" t="str">
        <f t="shared" si="62"/>
        <v/>
      </c>
    </row>
    <row r="384" spans="1:16">
      <c r="A384" s="34"/>
      <c r="B384" s="60" t="str">
        <f t="shared" si="58"/>
        <v/>
      </c>
      <c r="C384" s="34"/>
      <c r="D384" s="35"/>
      <c r="E384" s="36"/>
      <c r="F384" s="33">
        <f t="shared" si="57"/>
        <v>0</v>
      </c>
      <c r="G384" s="32"/>
      <c r="H384" s="17"/>
      <c r="I384" s="31" t="str">
        <f t="shared" si="53"/>
        <v/>
      </c>
      <c r="J384" s="31" t="str">
        <f t="shared" si="61"/>
        <v/>
      </c>
      <c r="K384" s="31" t="str">
        <f t="shared" si="61"/>
        <v/>
      </c>
      <c r="L384" s="30"/>
      <c r="M384" s="34"/>
      <c r="N384" s="60" t="str">
        <f t="shared" si="55"/>
        <v/>
      </c>
      <c r="O384" s="60" t="str">
        <f t="shared" si="62"/>
        <v/>
      </c>
      <c r="P384" s="60" t="str">
        <f t="shared" si="62"/>
        <v/>
      </c>
    </row>
    <row r="385" spans="1:16">
      <c r="A385" s="34"/>
      <c r="B385" s="60" t="str">
        <f t="shared" si="58"/>
        <v/>
      </c>
      <c r="C385" s="34"/>
      <c r="D385" s="35"/>
      <c r="E385" s="36"/>
      <c r="F385" s="33">
        <f t="shared" si="57"/>
        <v>0</v>
      </c>
      <c r="G385" s="32"/>
      <c r="H385" s="17"/>
      <c r="I385" s="31" t="str">
        <f t="shared" si="53"/>
        <v/>
      </c>
      <c r="J385" s="31" t="str">
        <f t="shared" si="61"/>
        <v/>
      </c>
      <c r="K385" s="31" t="str">
        <f t="shared" si="61"/>
        <v/>
      </c>
      <c r="L385" s="30"/>
      <c r="M385" s="34"/>
      <c r="N385" s="60" t="str">
        <f t="shared" si="55"/>
        <v/>
      </c>
      <c r="O385" s="60" t="str">
        <f t="shared" si="62"/>
        <v/>
      </c>
      <c r="P385" s="60" t="str">
        <f t="shared" si="62"/>
        <v/>
      </c>
    </row>
    <row r="386" spans="1:16">
      <c r="A386" s="34"/>
      <c r="B386" s="60" t="str">
        <f t="shared" si="58"/>
        <v/>
      </c>
      <c r="C386" s="34"/>
      <c r="D386" s="35"/>
      <c r="E386" s="36"/>
      <c r="F386" s="33">
        <f t="shared" si="57"/>
        <v>0</v>
      </c>
      <c r="G386" s="32"/>
      <c r="H386" s="17"/>
      <c r="I386" s="31" t="str">
        <f t="shared" si="53"/>
        <v/>
      </c>
      <c r="J386" s="31" t="str">
        <f t="shared" si="61"/>
        <v/>
      </c>
      <c r="K386" s="31" t="str">
        <f t="shared" si="61"/>
        <v/>
      </c>
      <c r="L386" s="30"/>
      <c r="M386" s="34"/>
      <c r="N386" s="60" t="str">
        <f t="shared" si="55"/>
        <v/>
      </c>
      <c r="O386" s="60" t="str">
        <f t="shared" si="62"/>
        <v/>
      </c>
      <c r="P386" s="60" t="str">
        <f t="shared" si="62"/>
        <v/>
      </c>
    </row>
    <row r="387" spans="1:16">
      <c r="A387" s="34"/>
      <c r="B387" s="60" t="str">
        <f t="shared" si="58"/>
        <v/>
      </c>
      <c r="C387" s="34"/>
      <c r="D387" s="35"/>
      <c r="E387" s="36"/>
      <c r="F387" s="33">
        <f t="shared" si="57"/>
        <v>0</v>
      </c>
      <c r="G387" s="32"/>
      <c r="H387" s="17"/>
      <c r="I387" s="31" t="str">
        <f t="shared" si="53"/>
        <v/>
      </c>
      <c r="J387" s="31" t="str">
        <f t="shared" si="61"/>
        <v/>
      </c>
      <c r="K387" s="31" t="str">
        <f t="shared" si="61"/>
        <v/>
      </c>
      <c r="L387" s="30"/>
      <c r="M387" s="34"/>
      <c r="N387" s="60" t="str">
        <f t="shared" si="55"/>
        <v/>
      </c>
      <c r="O387" s="60" t="str">
        <f t="shared" si="62"/>
        <v/>
      </c>
      <c r="P387" s="60" t="str">
        <f t="shared" si="62"/>
        <v/>
      </c>
    </row>
    <row r="388" spans="1:16">
      <c r="A388" s="34"/>
      <c r="B388" s="60" t="str">
        <f t="shared" si="58"/>
        <v/>
      </c>
      <c r="C388" s="34"/>
      <c r="D388" s="35"/>
      <c r="E388" s="36"/>
      <c r="F388" s="33">
        <f t="shared" si="57"/>
        <v>0</v>
      </c>
      <c r="G388" s="32"/>
      <c r="H388" s="17"/>
      <c r="I388" s="31" t="str">
        <f t="shared" si="53"/>
        <v/>
      </c>
      <c r="J388" s="31" t="str">
        <f t="shared" si="61"/>
        <v/>
      </c>
      <c r="K388" s="31" t="str">
        <f t="shared" si="61"/>
        <v/>
      </c>
      <c r="L388" s="30"/>
      <c r="M388" s="34"/>
      <c r="N388" s="60" t="str">
        <f t="shared" si="55"/>
        <v/>
      </c>
      <c r="O388" s="60" t="str">
        <f t="shared" si="62"/>
        <v/>
      </c>
      <c r="P388" s="60" t="str">
        <f t="shared" si="62"/>
        <v/>
      </c>
    </row>
    <row r="389" spans="1:16">
      <c r="A389" s="34"/>
      <c r="B389" s="60" t="str">
        <f t="shared" si="58"/>
        <v/>
      </c>
      <c r="C389" s="34"/>
      <c r="D389" s="35"/>
      <c r="E389" s="36"/>
      <c r="F389" s="33">
        <f t="shared" si="57"/>
        <v>0</v>
      </c>
      <c r="G389" s="32"/>
      <c r="H389" s="17"/>
      <c r="I389" s="31" t="str">
        <f t="shared" si="53"/>
        <v/>
      </c>
      <c r="J389" s="31" t="str">
        <f t="shared" si="61"/>
        <v/>
      </c>
      <c r="K389" s="31" t="str">
        <f t="shared" si="61"/>
        <v/>
      </c>
      <c r="L389" s="30"/>
      <c r="M389" s="34"/>
      <c r="N389" s="60" t="str">
        <f t="shared" si="55"/>
        <v/>
      </c>
      <c r="O389" s="60" t="str">
        <f t="shared" si="62"/>
        <v/>
      </c>
      <c r="P389" s="60" t="str">
        <f t="shared" si="62"/>
        <v/>
      </c>
    </row>
    <row r="390" spans="1:16">
      <c r="A390" s="34"/>
      <c r="B390" s="60" t="str">
        <f t="shared" si="58"/>
        <v/>
      </c>
      <c r="C390" s="34"/>
      <c r="D390" s="35"/>
      <c r="E390" s="36"/>
      <c r="F390" s="33">
        <f t="shared" si="57"/>
        <v>0</v>
      </c>
      <c r="G390" s="32"/>
      <c r="H390" s="17"/>
      <c r="I390" s="31" t="str">
        <f t="shared" si="53"/>
        <v/>
      </c>
      <c r="J390" s="31" t="str">
        <f t="shared" si="61"/>
        <v/>
      </c>
      <c r="K390" s="31" t="str">
        <f t="shared" si="61"/>
        <v/>
      </c>
      <c r="L390" s="30"/>
      <c r="M390" s="34"/>
      <c r="N390" s="60" t="str">
        <f t="shared" si="55"/>
        <v/>
      </c>
      <c r="O390" s="60" t="str">
        <f t="shared" si="62"/>
        <v/>
      </c>
      <c r="P390" s="60" t="str">
        <f t="shared" si="62"/>
        <v/>
      </c>
    </row>
    <row r="391" spans="1:16">
      <c r="A391" s="34"/>
      <c r="B391" s="60" t="str">
        <f t="shared" si="58"/>
        <v/>
      </c>
      <c r="C391" s="34"/>
      <c r="D391" s="35"/>
      <c r="E391" s="36"/>
      <c r="F391" s="33">
        <f t="shared" si="57"/>
        <v>0</v>
      </c>
      <c r="G391" s="32"/>
      <c r="H391" s="17"/>
      <c r="I391" s="31" t="str">
        <f t="shared" si="53"/>
        <v/>
      </c>
      <c r="J391" s="31" t="str">
        <f t="shared" si="61"/>
        <v/>
      </c>
      <c r="K391" s="31" t="str">
        <f t="shared" si="61"/>
        <v/>
      </c>
      <c r="L391" s="30"/>
      <c r="M391" s="34"/>
      <c r="N391" s="60" t="str">
        <f t="shared" si="55"/>
        <v/>
      </c>
      <c r="O391" s="60" t="str">
        <f t="shared" si="62"/>
        <v/>
      </c>
      <c r="P391" s="60" t="str">
        <f t="shared" si="62"/>
        <v/>
      </c>
    </row>
    <row r="392" spans="1:16">
      <c r="A392" s="34"/>
      <c r="B392" s="60" t="str">
        <f t="shared" si="58"/>
        <v/>
      </c>
      <c r="C392" s="34"/>
      <c r="D392" s="35"/>
      <c r="E392" s="36"/>
      <c r="F392" s="33">
        <f t="shared" si="57"/>
        <v>0</v>
      </c>
      <c r="G392" s="32"/>
      <c r="H392" s="17"/>
      <c r="I392" s="31" t="str">
        <f t="shared" si="53"/>
        <v/>
      </c>
      <c r="J392" s="31" t="str">
        <f t="shared" si="61"/>
        <v/>
      </c>
      <c r="K392" s="31" t="str">
        <f t="shared" si="61"/>
        <v/>
      </c>
      <c r="L392" s="30"/>
      <c r="M392" s="34"/>
      <c r="N392" s="60" t="str">
        <f t="shared" si="55"/>
        <v/>
      </c>
      <c r="O392" s="60" t="str">
        <f t="shared" si="62"/>
        <v/>
      </c>
      <c r="P392" s="60" t="str">
        <f t="shared" si="62"/>
        <v/>
      </c>
    </row>
    <row r="393" spans="1:16">
      <c r="A393" s="34"/>
      <c r="B393" s="60" t="str">
        <f t="shared" si="58"/>
        <v/>
      </c>
      <c r="C393" s="34"/>
      <c r="D393" s="35"/>
      <c r="E393" s="36"/>
      <c r="F393" s="33">
        <f t="shared" si="57"/>
        <v>0</v>
      </c>
      <c r="G393" s="32"/>
      <c r="H393" s="17"/>
      <c r="I393" s="31" t="str">
        <f t="shared" si="53"/>
        <v/>
      </c>
      <c r="J393" s="31" t="str">
        <f t="shared" si="61"/>
        <v/>
      </c>
      <c r="K393" s="31" t="str">
        <f t="shared" si="61"/>
        <v/>
      </c>
      <c r="L393" s="30"/>
      <c r="M393" s="34"/>
      <c r="N393" s="60" t="str">
        <f t="shared" si="55"/>
        <v/>
      </c>
      <c r="O393" s="60" t="str">
        <f t="shared" si="62"/>
        <v/>
      </c>
      <c r="P393" s="60" t="str">
        <f t="shared" si="62"/>
        <v/>
      </c>
    </row>
    <row r="394" spans="1:16">
      <c r="A394" s="34"/>
      <c r="B394" s="60" t="str">
        <f t="shared" si="58"/>
        <v/>
      </c>
      <c r="C394" s="34"/>
      <c r="D394" s="35"/>
      <c r="E394" s="36"/>
      <c r="F394" s="33">
        <f t="shared" si="57"/>
        <v>0</v>
      </c>
      <c r="G394" s="32"/>
      <c r="H394" s="17"/>
      <c r="I394" s="31" t="str">
        <f t="shared" si="53"/>
        <v/>
      </c>
      <c r="J394" s="31" t="str">
        <f t="shared" si="61"/>
        <v/>
      </c>
      <c r="K394" s="31" t="str">
        <f t="shared" si="61"/>
        <v/>
      </c>
      <c r="L394" s="30"/>
      <c r="M394" s="34"/>
      <c r="N394" s="60" t="str">
        <f t="shared" si="55"/>
        <v/>
      </c>
      <c r="O394" s="60" t="str">
        <f t="shared" si="62"/>
        <v/>
      </c>
      <c r="P394" s="60" t="str">
        <f t="shared" si="62"/>
        <v/>
      </c>
    </row>
    <row r="395" spans="1:16">
      <c r="A395" s="34"/>
      <c r="B395" s="60" t="str">
        <f t="shared" si="58"/>
        <v/>
      </c>
      <c r="C395" s="34"/>
      <c r="D395" s="35"/>
      <c r="E395" s="36"/>
      <c r="F395" s="33">
        <f t="shared" si="57"/>
        <v>0</v>
      </c>
      <c r="G395" s="32"/>
      <c r="H395" s="17"/>
      <c r="I395" s="31" t="str">
        <f t="shared" si="53"/>
        <v/>
      </c>
      <c r="J395" s="31" t="str">
        <f t="shared" si="61"/>
        <v/>
      </c>
      <c r="K395" s="31" t="str">
        <f t="shared" si="61"/>
        <v/>
      </c>
      <c r="L395" s="30"/>
      <c r="M395" s="34"/>
      <c r="N395" s="60" t="str">
        <f t="shared" si="55"/>
        <v/>
      </c>
      <c r="O395" s="60" t="str">
        <f t="shared" si="62"/>
        <v/>
      </c>
      <c r="P395" s="60" t="str">
        <f t="shared" si="62"/>
        <v/>
      </c>
    </row>
    <row r="396" spans="1:16">
      <c r="A396" s="34"/>
      <c r="B396" s="60" t="str">
        <f t="shared" si="58"/>
        <v/>
      </c>
      <c r="C396" s="34"/>
      <c r="D396" s="35"/>
      <c r="E396" s="36"/>
      <c r="F396" s="33">
        <f t="shared" si="57"/>
        <v>0</v>
      </c>
      <c r="G396" s="32"/>
      <c r="H396" s="17"/>
      <c r="I396" s="31" t="str">
        <f t="shared" si="53"/>
        <v/>
      </c>
      <c r="J396" s="31" t="str">
        <f t="shared" si="61"/>
        <v/>
      </c>
      <c r="K396" s="31" t="str">
        <f t="shared" si="61"/>
        <v/>
      </c>
      <c r="L396" s="30"/>
      <c r="M396" s="34"/>
      <c r="N396" s="60" t="str">
        <f t="shared" si="55"/>
        <v/>
      </c>
      <c r="O396" s="60" t="str">
        <f t="shared" si="62"/>
        <v/>
      </c>
      <c r="P396" s="60" t="str">
        <f t="shared" si="62"/>
        <v/>
      </c>
    </row>
    <row r="397" spans="1:16">
      <c r="A397" s="34"/>
      <c r="B397" s="60" t="str">
        <f t="shared" si="58"/>
        <v/>
      </c>
      <c r="C397" s="34"/>
      <c r="D397" s="35"/>
      <c r="E397" s="36"/>
      <c r="F397" s="33">
        <f t="shared" si="57"/>
        <v>0</v>
      </c>
      <c r="G397" s="32"/>
      <c r="H397" s="17"/>
      <c r="I397" s="31" t="str">
        <f t="shared" si="53"/>
        <v/>
      </c>
      <c r="J397" s="31" t="str">
        <f t="shared" si="61"/>
        <v/>
      </c>
      <c r="K397" s="31" t="str">
        <f t="shared" si="61"/>
        <v/>
      </c>
      <c r="L397" s="30"/>
      <c r="M397" s="34"/>
      <c r="N397" s="60" t="str">
        <f t="shared" si="55"/>
        <v/>
      </c>
      <c r="O397" s="60" t="str">
        <f t="shared" si="62"/>
        <v/>
      </c>
      <c r="P397" s="60" t="str">
        <f t="shared" si="62"/>
        <v/>
      </c>
    </row>
    <row r="398" spans="1:16">
      <c r="A398" s="34"/>
      <c r="B398" s="60" t="str">
        <f t="shared" si="58"/>
        <v/>
      </c>
      <c r="C398" s="34"/>
      <c r="D398" s="35"/>
      <c r="E398" s="36"/>
      <c r="F398" s="33">
        <f t="shared" si="57"/>
        <v>0</v>
      </c>
      <c r="G398" s="32"/>
      <c r="H398" s="17"/>
      <c r="I398" s="31" t="str">
        <f t="shared" si="53"/>
        <v/>
      </c>
      <c r="J398" s="31" t="str">
        <f t="shared" si="61"/>
        <v/>
      </c>
      <c r="K398" s="31" t="str">
        <f t="shared" si="61"/>
        <v/>
      </c>
      <c r="L398" s="30"/>
      <c r="M398" s="34"/>
      <c r="N398" s="60" t="str">
        <f t="shared" si="55"/>
        <v/>
      </c>
      <c r="O398" s="60" t="str">
        <f t="shared" si="62"/>
        <v/>
      </c>
      <c r="P398" s="60" t="str">
        <f t="shared" si="62"/>
        <v/>
      </c>
    </row>
    <row r="399" spans="1:16">
      <c r="A399" s="34"/>
      <c r="B399" s="60" t="str">
        <f t="shared" si="58"/>
        <v/>
      </c>
      <c r="C399" s="34"/>
      <c r="D399" s="35"/>
      <c r="E399" s="36"/>
      <c r="F399" s="33">
        <f t="shared" si="57"/>
        <v>0</v>
      </c>
      <c r="G399" s="32"/>
      <c r="H399" s="17"/>
      <c r="I399" s="31" t="str">
        <f t="shared" si="53"/>
        <v/>
      </c>
      <c r="J399" s="31" t="str">
        <f t="shared" ref="J399:K418" si="63">IF($A399&gt;0,IF((LEFT($A399,2)=LEFT($E$6,2)),($H399*($G399/2)),""),"")</f>
        <v/>
      </c>
      <c r="K399" s="31" t="str">
        <f t="shared" si="63"/>
        <v/>
      </c>
      <c r="L399" s="30"/>
      <c r="M399" s="34"/>
      <c r="N399" s="60" t="str">
        <f t="shared" si="55"/>
        <v/>
      </c>
      <c r="O399" s="60" t="str">
        <f t="shared" ref="O399:P418" si="64">IF(LEFT($A399,2)=LEFT(gstin,2),IF($M399="Yes",$H399*1%,""),"")</f>
        <v/>
      </c>
      <c r="P399" s="60" t="str">
        <f t="shared" si="64"/>
        <v/>
      </c>
    </row>
    <row r="400" spans="1:16">
      <c r="A400" s="34"/>
      <c r="B400" s="60" t="str">
        <f t="shared" si="58"/>
        <v/>
      </c>
      <c r="C400" s="34"/>
      <c r="D400" s="35"/>
      <c r="E400" s="36"/>
      <c r="F400" s="33">
        <f t="shared" si="57"/>
        <v>0</v>
      </c>
      <c r="G400" s="32"/>
      <c r="H400" s="17"/>
      <c r="I400" s="31" t="str">
        <f t="shared" si="53"/>
        <v/>
      </c>
      <c r="J400" s="31" t="str">
        <f t="shared" si="63"/>
        <v/>
      </c>
      <c r="K400" s="31" t="str">
        <f t="shared" si="63"/>
        <v/>
      </c>
      <c r="L400" s="30"/>
      <c r="M400" s="34"/>
      <c r="N400" s="60" t="str">
        <f t="shared" si="55"/>
        <v/>
      </c>
      <c r="O400" s="60" t="str">
        <f t="shared" si="64"/>
        <v/>
      </c>
      <c r="P400" s="60" t="str">
        <f t="shared" si="64"/>
        <v/>
      </c>
    </row>
    <row r="401" spans="1:16">
      <c r="A401" s="34"/>
      <c r="B401" s="60" t="str">
        <f t="shared" si="58"/>
        <v/>
      </c>
      <c r="C401" s="34"/>
      <c r="D401" s="35"/>
      <c r="E401" s="36"/>
      <c r="F401" s="33">
        <f t="shared" si="57"/>
        <v>0</v>
      </c>
      <c r="G401" s="32"/>
      <c r="H401" s="17"/>
      <c r="I401" s="31" t="str">
        <f t="shared" si="53"/>
        <v/>
      </c>
      <c r="J401" s="31" t="str">
        <f t="shared" si="63"/>
        <v/>
      </c>
      <c r="K401" s="31" t="str">
        <f t="shared" si="63"/>
        <v/>
      </c>
      <c r="L401" s="30"/>
      <c r="M401" s="34"/>
      <c r="N401" s="60" t="str">
        <f t="shared" si="55"/>
        <v/>
      </c>
      <c r="O401" s="60" t="str">
        <f t="shared" si="64"/>
        <v/>
      </c>
      <c r="P401" s="60" t="str">
        <f t="shared" si="64"/>
        <v/>
      </c>
    </row>
    <row r="402" spans="1:16">
      <c r="A402" s="34"/>
      <c r="B402" s="60" t="str">
        <f t="shared" si="58"/>
        <v/>
      </c>
      <c r="C402" s="34"/>
      <c r="D402" s="35"/>
      <c r="E402" s="36"/>
      <c r="F402" s="33">
        <f t="shared" si="57"/>
        <v>0</v>
      </c>
      <c r="G402" s="32"/>
      <c r="H402" s="17"/>
      <c r="I402" s="31" t="str">
        <f t="shared" si="53"/>
        <v/>
      </c>
      <c r="J402" s="31" t="str">
        <f t="shared" si="63"/>
        <v/>
      </c>
      <c r="K402" s="31" t="str">
        <f t="shared" si="63"/>
        <v/>
      </c>
      <c r="L402" s="30"/>
      <c r="M402" s="34"/>
      <c r="N402" s="60" t="str">
        <f t="shared" si="55"/>
        <v/>
      </c>
      <c r="O402" s="60" t="str">
        <f t="shared" si="64"/>
        <v/>
      </c>
      <c r="P402" s="60" t="str">
        <f t="shared" si="64"/>
        <v/>
      </c>
    </row>
    <row r="403" spans="1:16">
      <c r="A403" s="34"/>
      <c r="B403" s="60" t="str">
        <f t="shared" si="58"/>
        <v/>
      </c>
      <c r="C403" s="34"/>
      <c r="D403" s="35"/>
      <c r="E403" s="36"/>
      <c r="F403" s="33">
        <f t="shared" si="57"/>
        <v>0</v>
      </c>
      <c r="G403" s="32"/>
      <c r="H403" s="17"/>
      <c r="I403" s="31" t="str">
        <f t="shared" ref="I403:I466" si="65">IF($A403&gt;0,IF((LEFT($A403,2)&lt;&gt;LEFT($E$6,2)),($H403*$G403),""),"")</f>
        <v/>
      </c>
      <c r="J403" s="31" t="str">
        <f t="shared" si="63"/>
        <v/>
      </c>
      <c r="K403" s="31" t="str">
        <f t="shared" si="63"/>
        <v/>
      </c>
      <c r="L403" s="30"/>
      <c r="M403" s="34"/>
      <c r="N403" s="60" t="str">
        <f t="shared" ref="N403:N466" si="66">IF(LEFT($A403,2)&lt;&gt;LEFT(gstin,2),IF($M403="Yes",$H403*2%,""),"")</f>
        <v/>
      </c>
      <c r="O403" s="60" t="str">
        <f t="shared" si="64"/>
        <v/>
      </c>
      <c r="P403" s="60" t="str">
        <f t="shared" si="64"/>
        <v/>
      </c>
    </row>
    <row r="404" spans="1:16">
      <c r="A404" s="34"/>
      <c r="B404" s="60" t="str">
        <f t="shared" si="58"/>
        <v/>
      </c>
      <c r="C404" s="34"/>
      <c r="D404" s="35"/>
      <c r="E404" s="36"/>
      <c r="F404" s="33">
        <f t="shared" ref="F404:F467" si="67">ROUND(SUM(H404:L404),0)</f>
        <v>0</v>
      </c>
      <c r="G404" s="32"/>
      <c r="H404" s="17"/>
      <c r="I404" s="31" t="str">
        <f t="shared" si="65"/>
        <v/>
      </c>
      <c r="J404" s="31" t="str">
        <f t="shared" si="63"/>
        <v/>
      </c>
      <c r="K404" s="31" t="str">
        <f t="shared" si="63"/>
        <v/>
      </c>
      <c r="L404" s="30"/>
      <c r="M404" s="34"/>
      <c r="N404" s="60" t="str">
        <f t="shared" si="66"/>
        <v/>
      </c>
      <c r="O404" s="60" t="str">
        <f t="shared" si="64"/>
        <v/>
      </c>
      <c r="P404" s="60" t="str">
        <f t="shared" si="64"/>
        <v/>
      </c>
    </row>
    <row r="405" spans="1:16">
      <c r="A405" s="34"/>
      <c r="B405" s="60" t="str">
        <f t="shared" ref="B405:B468" si="68">IF(A405&lt;&gt;"",(VLOOKUP(LEFT($A405,2),$A$5000:$B$5037,2,TRUE)),(""))</f>
        <v/>
      </c>
      <c r="C405" s="34"/>
      <c r="D405" s="35"/>
      <c r="E405" s="36"/>
      <c r="F405" s="33">
        <f t="shared" si="67"/>
        <v>0</v>
      </c>
      <c r="G405" s="32"/>
      <c r="H405" s="17"/>
      <c r="I405" s="31" t="str">
        <f t="shared" si="65"/>
        <v/>
      </c>
      <c r="J405" s="31" t="str">
        <f t="shared" si="63"/>
        <v/>
      </c>
      <c r="K405" s="31" t="str">
        <f t="shared" si="63"/>
        <v/>
      </c>
      <c r="L405" s="30"/>
      <c r="M405" s="34"/>
      <c r="N405" s="60" t="str">
        <f t="shared" si="66"/>
        <v/>
      </c>
      <c r="O405" s="60" t="str">
        <f t="shared" si="64"/>
        <v/>
      </c>
      <c r="P405" s="60" t="str">
        <f t="shared" si="64"/>
        <v/>
      </c>
    </row>
    <row r="406" spans="1:16">
      <c r="A406" s="34"/>
      <c r="B406" s="60" t="str">
        <f t="shared" si="68"/>
        <v/>
      </c>
      <c r="C406" s="34"/>
      <c r="D406" s="35"/>
      <c r="E406" s="36"/>
      <c r="F406" s="33">
        <f t="shared" si="67"/>
        <v>0</v>
      </c>
      <c r="G406" s="32"/>
      <c r="H406" s="17"/>
      <c r="I406" s="31" t="str">
        <f t="shared" si="65"/>
        <v/>
      </c>
      <c r="J406" s="31" t="str">
        <f t="shared" si="63"/>
        <v/>
      </c>
      <c r="K406" s="31" t="str">
        <f t="shared" si="63"/>
        <v/>
      </c>
      <c r="L406" s="30"/>
      <c r="M406" s="34"/>
      <c r="N406" s="60" t="str">
        <f t="shared" si="66"/>
        <v/>
      </c>
      <c r="O406" s="60" t="str">
        <f t="shared" si="64"/>
        <v/>
      </c>
      <c r="P406" s="60" t="str">
        <f t="shared" si="64"/>
        <v/>
      </c>
    </row>
    <row r="407" spans="1:16">
      <c r="A407" s="34"/>
      <c r="B407" s="60" t="str">
        <f t="shared" si="68"/>
        <v/>
      </c>
      <c r="C407" s="34"/>
      <c r="D407" s="35"/>
      <c r="E407" s="36"/>
      <c r="F407" s="33">
        <f t="shared" si="67"/>
        <v>0</v>
      </c>
      <c r="G407" s="32"/>
      <c r="H407" s="17"/>
      <c r="I407" s="31" t="str">
        <f t="shared" si="65"/>
        <v/>
      </c>
      <c r="J407" s="31" t="str">
        <f t="shared" si="63"/>
        <v/>
      </c>
      <c r="K407" s="31" t="str">
        <f t="shared" si="63"/>
        <v/>
      </c>
      <c r="L407" s="30"/>
      <c r="M407" s="34"/>
      <c r="N407" s="60" t="str">
        <f t="shared" si="66"/>
        <v/>
      </c>
      <c r="O407" s="60" t="str">
        <f t="shared" si="64"/>
        <v/>
      </c>
      <c r="P407" s="60" t="str">
        <f t="shared" si="64"/>
        <v/>
      </c>
    </row>
    <row r="408" spans="1:16">
      <c r="A408" s="34"/>
      <c r="B408" s="60" t="str">
        <f t="shared" si="68"/>
        <v/>
      </c>
      <c r="C408" s="34"/>
      <c r="D408" s="35"/>
      <c r="E408" s="36"/>
      <c r="F408" s="33">
        <f t="shared" si="67"/>
        <v>0</v>
      </c>
      <c r="G408" s="32"/>
      <c r="H408" s="17"/>
      <c r="I408" s="31" t="str">
        <f t="shared" si="65"/>
        <v/>
      </c>
      <c r="J408" s="31" t="str">
        <f t="shared" si="63"/>
        <v/>
      </c>
      <c r="K408" s="31" t="str">
        <f t="shared" si="63"/>
        <v/>
      </c>
      <c r="L408" s="30"/>
      <c r="M408" s="34"/>
      <c r="N408" s="60" t="str">
        <f t="shared" si="66"/>
        <v/>
      </c>
      <c r="O408" s="60" t="str">
        <f t="shared" si="64"/>
        <v/>
      </c>
      <c r="P408" s="60" t="str">
        <f t="shared" si="64"/>
        <v/>
      </c>
    </row>
    <row r="409" spans="1:16">
      <c r="A409" s="34"/>
      <c r="B409" s="60" t="str">
        <f t="shared" si="68"/>
        <v/>
      </c>
      <c r="C409" s="34"/>
      <c r="D409" s="35"/>
      <c r="E409" s="36"/>
      <c r="F409" s="33">
        <f t="shared" si="67"/>
        <v>0</v>
      </c>
      <c r="G409" s="32"/>
      <c r="H409" s="17"/>
      <c r="I409" s="31" t="str">
        <f t="shared" si="65"/>
        <v/>
      </c>
      <c r="J409" s="31" t="str">
        <f t="shared" si="63"/>
        <v/>
      </c>
      <c r="K409" s="31" t="str">
        <f t="shared" si="63"/>
        <v/>
      </c>
      <c r="L409" s="30"/>
      <c r="M409" s="34"/>
      <c r="N409" s="60" t="str">
        <f t="shared" si="66"/>
        <v/>
      </c>
      <c r="O409" s="60" t="str">
        <f t="shared" si="64"/>
        <v/>
      </c>
      <c r="P409" s="60" t="str">
        <f t="shared" si="64"/>
        <v/>
      </c>
    </row>
    <row r="410" spans="1:16">
      <c r="A410" s="34"/>
      <c r="B410" s="60" t="str">
        <f t="shared" si="68"/>
        <v/>
      </c>
      <c r="C410" s="34"/>
      <c r="D410" s="35"/>
      <c r="E410" s="36"/>
      <c r="F410" s="33">
        <f t="shared" si="67"/>
        <v>0</v>
      </c>
      <c r="G410" s="32"/>
      <c r="H410" s="17"/>
      <c r="I410" s="31" t="str">
        <f t="shared" si="65"/>
        <v/>
      </c>
      <c r="J410" s="31" t="str">
        <f t="shared" si="63"/>
        <v/>
      </c>
      <c r="K410" s="31" t="str">
        <f t="shared" si="63"/>
        <v/>
      </c>
      <c r="L410" s="30"/>
      <c r="M410" s="34"/>
      <c r="N410" s="60" t="str">
        <f t="shared" si="66"/>
        <v/>
      </c>
      <c r="O410" s="60" t="str">
        <f t="shared" si="64"/>
        <v/>
      </c>
      <c r="P410" s="60" t="str">
        <f t="shared" si="64"/>
        <v/>
      </c>
    </row>
    <row r="411" spans="1:16">
      <c r="A411" s="34"/>
      <c r="B411" s="60" t="str">
        <f t="shared" si="68"/>
        <v/>
      </c>
      <c r="C411" s="34"/>
      <c r="D411" s="35"/>
      <c r="E411" s="36"/>
      <c r="F411" s="33">
        <f t="shared" si="67"/>
        <v>0</v>
      </c>
      <c r="G411" s="32"/>
      <c r="H411" s="17"/>
      <c r="I411" s="31" t="str">
        <f t="shared" si="65"/>
        <v/>
      </c>
      <c r="J411" s="31" t="str">
        <f t="shared" si="63"/>
        <v/>
      </c>
      <c r="K411" s="31" t="str">
        <f t="shared" si="63"/>
        <v/>
      </c>
      <c r="L411" s="30"/>
      <c r="M411" s="34"/>
      <c r="N411" s="60" t="str">
        <f t="shared" si="66"/>
        <v/>
      </c>
      <c r="O411" s="60" t="str">
        <f t="shared" si="64"/>
        <v/>
      </c>
      <c r="P411" s="60" t="str">
        <f t="shared" si="64"/>
        <v/>
      </c>
    </row>
    <row r="412" spans="1:16">
      <c r="A412" s="34"/>
      <c r="B412" s="60" t="str">
        <f t="shared" si="68"/>
        <v/>
      </c>
      <c r="C412" s="34"/>
      <c r="D412" s="35"/>
      <c r="E412" s="36"/>
      <c r="F412" s="33">
        <f t="shared" si="67"/>
        <v>0</v>
      </c>
      <c r="G412" s="32"/>
      <c r="H412" s="17"/>
      <c r="I412" s="31" t="str">
        <f t="shared" si="65"/>
        <v/>
      </c>
      <c r="J412" s="31" t="str">
        <f t="shared" si="63"/>
        <v/>
      </c>
      <c r="K412" s="31" t="str">
        <f t="shared" si="63"/>
        <v/>
      </c>
      <c r="L412" s="30"/>
      <c r="M412" s="34"/>
      <c r="N412" s="60" t="str">
        <f t="shared" si="66"/>
        <v/>
      </c>
      <c r="O412" s="60" t="str">
        <f t="shared" si="64"/>
        <v/>
      </c>
      <c r="P412" s="60" t="str">
        <f t="shared" si="64"/>
        <v/>
      </c>
    </row>
    <row r="413" spans="1:16">
      <c r="A413" s="34"/>
      <c r="B413" s="60" t="str">
        <f t="shared" si="68"/>
        <v/>
      </c>
      <c r="C413" s="34"/>
      <c r="D413" s="35"/>
      <c r="E413" s="36"/>
      <c r="F413" s="33">
        <f t="shared" si="67"/>
        <v>0</v>
      </c>
      <c r="G413" s="32"/>
      <c r="H413" s="17"/>
      <c r="I413" s="31" t="str">
        <f t="shared" si="65"/>
        <v/>
      </c>
      <c r="J413" s="31" t="str">
        <f t="shared" si="63"/>
        <v/>
      </c>
      <c r="K413" s="31" t="str">
        <f t="shared" si="63"/>
        <v/>
      </c>
      <c r="L413" s="30"/>
      <c r="M413" s="34"/>
      <c r="N413" s="60" t="str">
        <f t="shared" si="66"/>
        <v/>
      </c>
      <c r="O413" s="60" t="str">
        <f t="shared" si="64"/>
        <v/>
      </c>
      <c r="P413" s="60" t="str">
        <f t="shared" si="64"/>
        <v/>
      </c>
    </row>
    <row r="414" spans="1:16">
      <c r="A414" s="34"/>
      <c r="B414" s="60" t="str">
        <f t="shared" si="68"/>
        <v/>
      </c>
      <c r="C414" s="34"/>
      <c r="D414" s="35"/>
      <c r="E414" s="36"/>
      <c r="F414" s="33">
        <f t="shared" si="67"/>
        <v>0</v>
      </c>
      <c r="G414" s="32"/>
      <c r="H414" s="17"/>
      <c r="I414" s="31" t="str">
        <f t="shared" si="65"/>
        <v/>
      </c>
      <c r="J414" s="31" t="str">
        <f t="shared" si="63"/>
        <v/>
      </c>
      <c r="K414" s="31" t="str">
        <f t="shared" si="63"/>
        <v/>
      </c>
      <c r="L414" s="30"/>
      <c r="M414" s="34"/>
      <c r="N414" s="60" t="str">
        <f t="shared" si="66"/>
        <v/>
      </c>
      <c r="O414" s="60" t="str">
        <f t="shared" si="64"/>
        <v/>
      </c>
      <c r="P414" s="60" t="str">
        <f t="shared" si="64"/>
        <v/>
      </c>
    </row>
    <row r="415" spans="1:16">
      <c r="A415" s="34"/>
      <c r="B415" s="60" t="str">
        <f t="shared" si="68"/>
        <v/>
      </c>
      <c r="C415" s="34"/>
      <c r="D415" s="35"/>
      <c r="E415" s="36"/>
      <c r="F415" s="33">
        <f t="shared" si="67"/>
        <v>0</v>
      </c>
      <c r="G415" s="32"/>
      <c r="H415" s="17"/>
      <c r="I415" s="31" t="str">
        <f t="shared" si="65"/>
        <v/>
      </c>
      <c r="J415" s="31" t="str">
        <f t="shared" si="63"/>
        <v/>
      </c>
      <c r="K415" s="31" t="str">
        <f t="shared" si="63"/>
        <v/>
      </c>
      <c r="L415" s="30"/>
      <c r="M415" s="34"/>
      <c r="N415" s="60" t="str">
        <f t="shared" si="66"/>
        <v/>
      </c>
      <c r="O415" s="60" t="str">
        <f t="shared" si="64"/>
        <v/>
      </c>
      <c r="P415" s="60" t="str">
        <f t="shared" si="64"/>
        <v/>
      </c>
    </row>
    <row r="416" spans="1:16">
      <c r="A416" s="34"/>
      <c r="B416" s="60" t="str">
        <f t="shared" si="68"/>
        <v/>
      </c>
      <c r="C416" s="34"/>
      <c r="D416" s="35"/>
      <c r="E416" s="36"/>
      <c r="F416" s="33">
        <f t="shared" si="67"/>
        <v>0</v>
      </c>
      <c r="G416" s="32"/>
      <c r="H416" s="17"/>
      <c r="I416" s="31" t="str">
        <f t="shared" si="65"/>
        <v/>
      </c>
      <c r="J416" s="31" t="str">
        <f t="shared" si="63"/>
        <v/>
      </c>
      <c r="K416" s="31" t="str">
        <f t="shared" si="63"/>
        <v/>
      </c>
      <c r="L416" s="30"/>
      <c r="M416" s="34"/>
      <c r="N416" s="60" t="str">
        <f t="shared" si="66"/>
        <v/>
      </c>
      <c r="O416" s="60" t="str">
        <f t="shared" si="64"/>
        <v/>
      </c>
      <c r="P416" s="60" t="str">
        <f t="shared" si="64"/>
        <v/>
      </c>
    </row>
    <row r="417" spans="1:16">
      <c r="A417" s="34"/>
      <c r="B417" s="60" t="str">
        <f t="shared" si="68"/>
        <v/>
      </c>
      <c r="C417" s="34"/>
      <c r="D417" s="35"/>
      <c r="E417" s="36"/>
      <c r="F417" s="33">
        <f t="shared" si="67"/>
        <v>0</v>
      </c>
      <c r="G417" s="32"/>
      <c r="H417" s="17"/>
      <c r="I417" s="31" t="str">
        <f t="shared" si="65"/>
        <v/>
      </c>
      <c r="J417" s="31" t="str">
        <f t="shared" si="63"/>
        <v/>
      </c>
      <c r="K417" s="31" t="str">
        <f t="shared" si="63"/>
        <v/>
      </c>
      <c r="L417" s="30"/>
      <c r="M417" s="34"/>
      <c r="N417" s="60" t="str">
        <f t="shared" si="66"/>
        <v/>
      </c>
      <c r="O417" s="60" t="str">
        <f t="shared" si="64"/>
        <v/>
      </c>
      <c r="P417" s="60" t="str">
        <f t="shared" si="64"/>
        <v/>
      </c>
    </row>
    <row r="418" spans="1:16">
      <c r="A418" s="34"/>
      <c r="B418" s="60" t="str">
        <f t="shared" si="68"/>
        <v/>
      </c>
      <c r="C418" s="34"/>
      <c r="D418" s="35"/>
      <c r="E418" s="36"/>
      <c r="F418" s="33">
        <f t="shared" si="67"/>
        <v>0</v>
      </c>
      <c r="G418" s="32"/>
      <c r="H418" s="17"/>
      <c r="I418" s="31" t="str">
        <f t="shared" si="65"/>
        <v/>
      </c>
      <c r="J418" s="31" t="str">
        <f t="shared" si="63"/>
        <v/>
      </c>
      <c r="K418" s="31" t="str">
        <f t="shared" si="63"/>
        <v/>
      </c>
      <c r="L418" s="30"/>
      <c r="M418" s="34"/>
      <c r="N418" s="60" t="str">
        <f t="shared" si="66"/>
        <v/>
      </c>
      <c r="O418" s="60" t="str">
        <f t="shared" si="64"/>
        <v/>
      </c>
      <c r="P418" s="60" t="str">
        <f t="shared" si="64"/>
        <v/>
      </c>
    </row>
    <row r="419" spans="1:16">
      <c r="A419" s="34"/>
      <c r="B419" s="60" t="str">
        <f t="shared" si="68"/>
        <v/>
      </c>
      <c r="C419" s="34"/>
      <c r="D419" s="35"/>
      <c r="E419" s="36"/>
      <c r="F419" s="33">
        <f t="shared" si="67"/>
        <v>0</v>
      </c>
      <c r="G419" s="32"/>
      <c r="H419" s="17"/>
      <c r="I419" s="31" t="str">
        <f t="shared" si="65"/>
        <v/>
      </c>
      <c r="J419" s="31" t="str">
        <f t="shared" ref="J419:K438" si="69">IF($A419&gt;0,IF((LEFT($A419,2)=LEFT($E$6,2)),($H419*($G419/2)),""),"")</f>
        <v/>
      </c>
      <c r="K419" s="31" t="str">
        <f t="shared" si="69"/>
        <v/>
      </c>
      <c r="L419" s="30"/>
      <c r="M419" s="34"/>
      <c r="N419" s="60" t="str">
        <f t="shared" si="66"/>
        <v/>
      </c>
      <c r="O419" s="60" t="str">
        <f t="shared" ref="O419:P438" si="70">IF(LEFT($A419,2)=LEFT(gstin,2),IF($M419="Yes",$H419*1%,""),"")</f>
        <v/>
      </c>
      <c r="P419" s="60" t="str">
        <f t="shared" si="70"/>
        <v/>
      </c>
    </row>
    <row r="420" spans="1:16">
      <c r="A420" s="34"/>
      <c r="B420" s="60" t="str">
        <f t="shared" si="68"/>
        <v/>
      </c>
      <c r="C420" s="34"/>
      <c r="D420" s="35"/>
      <c r="E420" s="36"/>
      <c r="F420" s="33">
        <f t="shared" si="67"/>
        <v>0</v>
      </c>
      <c r="G420" s="32"/>
      <c r="H420" s="17"/>
      <c r="I420" s="31" t="str">
        <f t="shared" si="65"/>
        <v/>
      </c>
      <c r="J420" s="31" t="str">
        <f t="shared" si="69"/>
        <v/>
      </c>
      <c r="K420" s="31" t="str">
        <f t="shared" si="69"/>
        <v/>
      </c>
      <c r="L420" s="30"/>
      <c r="M420" s="34"/>
      <c r="N420" s="60" t="str">
        <f t="shared" si="66"/>
        <v/>
      </c>
      <c r="O420" s="60" t="str">
        <f t="shared" si="70"/>
        <v/>
      </c>
      <c r="P420" s="60" t="str">
        <f t="shared" si="70"/>
        <v/>
      </c>
    </row>
    <row r="421" spans="1:16">
      <c r="A421" s="34"/>
      <c r="B421" s="60" t="str">
        <f t="shared" si="68"/>
        <v/>
      </c>
      <c r="C421" s="34"/>
      <c r="D421" s="35"/>
      <c r="E421" s="36"/>
      <c r="F421" s="33">
        <f t="shared" si="67"/>
        <v>0</v>
      </c>
      <c r="G421" s="32"/>
      <c r="H421" s="17"/>
      <c r="I421" s="31" t="str">
        <f t="shared" si="65"/>
        <v/>
      </c>
      <c r="J421" s="31" t="str">
        <f t="shared" si="69"/>
        <v/>
      </c>
      <c r="K421" s="31" t="str">
        <f t="shared" si="69"/>
        <v/>
      </c>
      <c r="L421" s="30"/>
      <c r="M421" s="34"/>
      <c r="N421" s="60" t="str">
        <f t="shared" si="66"/>
        <v/>
      </c>
      <c r="O421" s="60" t="str">
        <f t="shared" si="70"/>
        <v/>
      </c>
      <c r="P421" s="60" t="str">
        <f t="shared" si="70"/>
        <v/>
      </c>
    </row>
    <row r="422" spans="1:16">
      <c r="A422" s="34"/>
      <c r="B422" s="60" t="str">
        <f t="shared" si="68"/>
        <v/>
      </c>
      <c r="C422" s="34"/>
      <c r="D422" s="35"/>
      <c r="E422" s="36"/>
      <c r="F422" s="33">
        <f t="shared" si="67"/>
        <v>0</v>
      </c>
      <c r="G422" s="32"/>
      <c r="H422" s="17"/>
      <c r="I422" s="31" t="str">
        <f t="shared" si="65"/>
        <v/>
      </c>
      <c r="J422" s="31" t="str">
        <f t="shared" si="69"/>
        <v/>
      </c>
      <c r="K422" s="31" t="str">
        <f t="shared" si="69"/>
        <v/>
      </c>
      <c r="L422" s="30"/>
      <c r="M422" s="34"/>
      <c r="N422" s="60" t="str">
        <f t="shared" si="66"/>
        <v/>
      </c>
      <c r="O422" s="60" t="str">
        <f t="shared" si="70"/>
        <v/>
      </c>
      <c r="P422" s="60" t="str">
        <f t="shared" si="70"/>
        <v/>
      </c>
    </row>
    <row r="423" spans="1:16">
      <c r="A423" s="34"/>
      <c r="B423" s="60" t="str">
        <f t="shared" si="68"/>
        <v/>
      </c>
      <c r="C423" s="34"/>
      <c r="D423" s="35"/>
      <c r="E423" s="36"/>
      <c r="F423" s="33">
        <f t="shared" si="67"/>
        <v>0</v>
      </c>
      <c r="G423" s="32"/>
      <c r="H423" s="17"/>
      <c r="I423" s="31" t="str">
        <f t="shared" si="65"/>
        <v/>
      </c>
      <c r="J423" s="31" t="str">
        <f t="shared" si="69"/>
        <v/>
      </c>
      <c r="K423" s="31" t="str">
        <f t="shared" si="69"/>
        <v/>
      </c>
      <c r="L423" s="30"/>
      <c r="M423" s="34"/>
      <c r="N423" s="60" t="str">
        <f t="shared" si="66"/>
        <v/>
      </c>
      <c r="O423" s="60" t="str">
        <f t="shared" si="70"/>
        <v/>
      </c>
      <c r="P423" s="60" t="str">
        <f t="shared" si="70"/>
        <v/>
      </c>
    </row>
    <row r="424" spans="1:16">
      <c r="A424" s="34"/>
      <c r="B424" s="60" t="str">
        <f t="shared" si="68"/>
        <v/>
      </c>
      <c r="C424" s="34"/>
      <c r="D424" s="35"/>
      <c r="E424" s="36"/>
      <c r="F424" s="33">
        <f t="shared" si="67"/>
        <v>0</v>
      </c>
      <c r="G424" s="32"/>
      <c r="H424" s="17"/>
      <c r="I424" s="31" t="str">
        <f t="shared" si="65"/>
        <v/>
      </c>
      <c r="J424" s="31" t="str">
        <f t="shared" si="69"/>
        <v/>
      </c>
      <c r="K424" s="31" t="str">
        <f t="shared" si="69"/>
        <v/>
      </c>
      <c r="L424" s="30"/>
      <c r="M424" s="34"/>
      <c r="N424" s="60" t="str">
        <f t="shared" si="66"/>
        <v/>
      </c>
      <c r="O424" s="60" t="str">
        <f t="shared" si="70"/>
        <v/>
      </c>
      <c r="P424" s="60" t="str">
        <f t="shared" si="70"/>
        <v/>
      </c>
    </row>
    <row r="425" spans="1:16">
      <c r="A425" s="34"/>
      <c r="B425" s="60" t="str">
        <f t="shared" si="68"/>
        <v/>
      </c>
      <c r="C425" s="34"/>
      <c r="D425" s="35"/>
      <c r="E425" s="36"/>
      <c r="F425" s="33">
        <f t="shared" si="67"/>
        <v>0</v>
      </c>
      <c r="G425" s="32"/>
      <c r="H425" s="17"/>
      <c r="I425" s="31" t="str">
        <f t="shared" si="65"/>
        <v/>
      </c>
      <c r="J425" s="31" t="str">
        <f t="shared" si="69"/>
        <v/>
      </c>
      <c r="K425" s="31" t="str">
        <f t="shared" si="69"/>
        <v/>
      </c>
      <c r="L425" s="30"/>
      <c r="M425" s="34"/>
      <c r="N425" s="60" t="str">
        <f t="shared" si="66"/>
        <v/>
      </c>
      <c r="O425" s="60" t="str">
        <f t="shared" si="70"/>
        <v/>
      </c>
      <c r="P425" s="60" t="str">
        <f t="shared" si="70"/>
        <v/>
      </c>
    </row>
    <row r="426" spans="1:16">
      <c r="A426" s="34"/>
      <c r="B426" s="60" t="str">
        <f t="shared" si="68"/>
        <v/>
      </c>
      <c r="C426" s="34"/>
      <c r="D426" s="35"/>
      <c r="E426" s="36"/>
      <c r="F426" s="33">
        <f t="shared" si="67"/>
        <v>0</v>
      </c>
      <c r="G426" s="32"/>
      <c r="H426" s="17"/>
      <c r="I426" s="31" t="str">
        <f t="shared" si="65"/>
        <v/>
      </c>
      <c r="J426" s="31" t="str">
        <f t="shared" si="69"/>
        <v/>
      </c>
      <c r="K426" s="31" t="str">
        <f t="shared" si="69"/>
        <v/>
      </c>
      <c r="L426" s="30"/>
      <c r="M426" s="34"/>
      <c r="N426" s="60" t="str">
        <f t="shared" si="66"/>
        <v/>
      </c>
      <c r="O426" s="60" t="str">
        <f t="shared" si="70"/>
        <v/>
      </c>
      <c r="P426" s="60" t="str">
        <f t="shared" si="70"/>
        <v/>
      </c>
    </row>
    <row r="427" spans="1:16">
      <c r="A427" s="34"/>
      <c r="B427" s="60" t="str">
        <f t="shared" si="68"/>
        <v/>
      </c>
      <c r="C427" s="34"/>
      <c r="D427" s="35"/>
      <c r="E427" s="36"/>
      <c r="F427" s="33">
        <f t="shared" si="67"/>
        <v>0</v>
      </c>
      <c r="G427" s="32"/>
      <c r="H427" s="17"/>
      <c r="I427" s="31" t="str">
        <f t="shared" si="65"/>
        <v/>
      </c>
      <c r="J427" s="31" t="str">
        <f t="shared" si="69"/>
        <v/>
      </c>
      <c r="K427" s="31" t="str">
        <f t="shared" si="69"/>
        <v/>
      </c>
      <c r="L427" s="30"/>
      <c r="M427" s="34"/>
      <c r="N427" s="60" t="str">
        <f t="shared" si="66"/>
        <v/>
      </c>
      <c r="O427" s="60" t="str">
        <f t="shared" si="70"/>
        <v/>
      </c>
      <c r="P427" s="60" t="str">
        <f t="shared" si="70"/>
        <v/>
      </c>
    </row>
    <row r="428" spans="1:16">
      <c r="A428" s="34"/>
      <c r="B428" s="60" t="str">
        <f t="shared" si="68"/>
        <v/>
      </c>
      <c r="C428" s="34"/>
      <c r="D428" s="35"/>
      <c r="E428" s="36"/>
      <c r="F428" s="33">
        <f t="shared" si="67"/>
        <v>0</v>
      </c>
      <c r="G428" s="32"/>
      <c r="H428" s="17"/>
      <c r="I428" s="31" t="str">
        <f t="shared" si="65"/>
        <v/>
      </c>
      <c r="J428" s="31" t="str">
        <f t="shared" si="69"/>
        <v/>
      </c>
      <c r="K428" s="31" t="str">
        <f t="shared" si="69"/>
        <v/>
      </c>
      <c r="L428" s="30"/>
      <c r="M428" s="34"/>
      <c r="N428" s="60" t="str">
        <f t="shared" si="66"/>
        <v/>
      </c>
      <c r="O428" s="60" t="str">
        <f t="shared" si="70"/>
        <v/>
      </c>
      <c r="P428" s="60" t="str">
        <f t="shared" si="70"/>
        <v/>
      </c>
    </row>
    <row r="429" spans="1:16">
      <c r="A429" s="34"/>
      <c r="B429" s="60" t="str">
        <f t="shared" si="68"/>
        <v/>
      </c>
      <c r="C429" s="34"/>
      <c r="D429" s="35"/>
      <c r="E429" s="36"/>
      <c r="F429" s="33">
        <f t="shared" si="67"/>
        <v>0</v>
      </c>
      <c r="G429" s="32"/>
      <c r="H429" s="17"/>
      <c r="I429" s="31" t="str">
        <f t="shared" si="65"/>
        <v/>
      </c>
      <c r="J429" s="31" t="str">
        <f t="shared" si="69"/>
        <v/>
      </c>
      <c r="K429" s="31" t="str">
        <f t="shared" si="69"/>
        <v/>
      </c>
      <c r="L429" s="30"/>
      <c r="M429" s="34"/>
      <c r="N429" s="60" t="str">
        <f t="shared" si="66"/>
        <v/>
      </c>
      <c r="O429" s="60" t="str">
        <f t="shared" si="70"/>
        <v/>
      </c>
      <c r="P429" s="60" t="str">
        <f t="shared" si="70"/>
        <v/>
      </c>
    </row>
    <row r="430" spans="1:16">
      <c r="A430" s="34"/>
      <c r="B430" s="60" t="str">
        <f t="shared" si="68"/>
        <v/>
      </c>
      <c r="C430" s="34"/>
      <c r="D430" s="35"/>
      <c r="E430" s="36"/>
      <c r="F430" s="33">
        <f t="shared" si="67"/>
        <v>0</v>
      </c>
      <c r="G430" s="32"/>
      <c r="H430" s="17"/>
      <c r="I430" s="31" t="str">
        <f t="shared" si="65"/>
        <v/>
      </c>
      <c r="J430" s="31" t="str">
        <f t="shared" si="69"/>
        <v/>
      </c>
      <c r="K430" s="31" t="str">
        <f t="shared" si="69"/>
        <v/>
      </c>
      <c r="L430" s="30"/>
      <c r="M430" s="34"/>
      <c r="N430" s="60" t="str">
        <f t="shared" si="66"/>
        <v/>
      </c>
      <c r="O430" s="60" t="str">
        <f t="shared" si="70"/>
        <v/>
      </c>
      <c r="P430" s="60" t="str">
        <f t="shared" si="70"/>
        <v/>
      </c>
    </row>
    <row r="431" spans="1:16">
      <c r="A431" s="34"/>
      <c r="B431" s="60" t="str">
        <f t="shared" si="68"/>
        <v/>
      </c>
      <c r="C431" s="34"/>
      <c r="D431" s="35"/>
      <c r="E431" s="36"/>
      <c r="F431" s="33">
        <f t="shared" si="67"/>
        <v>0</v>
      </c>
      <c r="G431" s="32"/>
      <c r="H431" s="17"/>
      <c r="I431" s="31" t="str">
        <f t="shared" si="65"/>
        <v/>
      </c>
      <c r="J431" s="31" t="str">
        <f t="shared" si="69"/>
        <v/>
      </c>
      <c r="K431" s="31" t="str">
        <f t="shared" si="69"/>
        <v/>
      </c>
      <c r="L431" s="30"/>
      <c r="M431" s="34"/>
      <c r="N431" s="60" t="str">
        <f t="shared" si="66"/>
        <v/>
      </c>
      <c r="O431" s="60" t="str">
        <f t="shared" si="70"/>
        <v/>
      </c>
      <c r="P431" s="60" t="str">
        <f t="shared" si="70"/>
        <v/>
      </c>
    </row>
    <row r="432" spans="1:16">
      <c r="A432" s="34"/>
      <c r="B432" s="60" t="str">
        <f t="shared" si="68"/>
        <v/>
      </c>
      <c r="C432" s="34"/>
      <c r="D432" s="35"/>
      <c r="E432" s="36"/>
      <c r="F432" s="33">
        <f t="shared" si="67"/>
        <v>0</v>
      </c>
      <c r="G432" s="32"/>
      <c r="H432" s="17"/>
      <c r="I432" s="31" t="str">
        <f t="shared" si="65"/>
        <v/>
      </c>
      <c r="J432" s="31" t="str">
        <f t="shared" si="69"/>
        <v/>
      </c>
      <c r="K432" s="31" t="str">
        <f t="shared" si="69"/>
        <v/>
      </c>
      <c r="L432" s="30"/>
      <c r="M432" s="34"/>
      <c r="N432" s="60" t="str">
        <f t="shared" si="66"/>
        <v/>
      </c>
      <c r="O432" s="60" t="str">
        <f t="shared" si="70"/>
        <v/>
      </c>
      <c r="P432" s="60" t="str">
        <f t="shared" si="70"/>
        <v/>
      </c>
    </row>
    <row r="433" spans="1:16">
      <c r="A433" s="34"/>
      <c r="B433" s="60" t="str">
        <f t="shared" si="68"/>
        <v/>
      </c>
      <c r="C433" s="34"/>
      <c r="D433" s="35"/>
      <c r="E433" s="36"/>
      <c r="F433" s="33">
        <f t="shared" si="67"/>
        <v>0</v>
      </c>
      <c r="G433" s="32"/>
      <c r="H433" s="17"/>
      <c r="I433" s="31" t="str">
        <f t="shared" si="65"/>
        <v/>
      </c>
      <c r="J433" s="31" t="str">
        <f t="shared" si="69"/>
        <v/>
      </c>
      <c r="K433" s="31" t="str">
        <f t="shared" si="69"/>
        <v/>
      </c>
      <c r="L433" s="30"/>
      <c r="M433" s="34"/>
      <c r="N433" s="60" t="str">
        <f t="shared" si="66"/>
        <v/>
      </c>
      <c r="O433" s="60" t="str">
        <f t="shared" si="70"/>
        <v/>
      </c>
      <c r="P433" s="60" t="str">
        <f t="shared" si="70"/>
        <v/>
      </c>
    </row>
    <row r="434" spans="1:16">
      <c r="A434" s="34"/>
      <c r="B434" s="60" t="str">
        <f t="shared" si="68"/>
        <v/>
      </c>
      <c r="C434" s="34"/>
      <c r="D434" s="35"/>
      <c r="E434" s="36"/>
      <c r="F434" s="33">
        <f t="shared" si="67"/>
        <v>0</v>
      </c>
      <c r="G434" s="32"/>
      <c r="H434" s="17"/>
      <c r="I434" s="31" t="str">
        <f t="shared" si="65"/>
        <v/>
      </c>
      <c r="J434" s="31" t="str">
        <f t="shared" si="69"/>
        <v/>
      </c>
      <c r="K434" s="31" t="str">
        <f t="shared" si="69"/>
        <v/>
      </c>
      <c r="L434" s="30"/>
      <c r="M434" s="34"/>
      <c r="N434" s="60" t="str">
        <f t="shared" si="66"/>
        <v/>
      </c>
      <c r="O434" s="60" t="str">
        <f t="shared" si="70"/>
        <v/>
      </c>
      <c r="P434" s="60" t="str">
        <f t="shared" si="70"/>
        <v/>
      </c>
    </row>
    <row r="435" spans="1:16">
      <c r="A435" s="34"/>
      <c r="B435" s="60" t="str">
        <f t="shared" si="68"/>
        <v/>
      </c>
      <c r="C435" s="34"/>
      <c r="D435" s="35"/>
      <c r="E435" s="36"/>
      <c r="F435" s="33">
        <f t="shared" si="67"/>
        <v>0</v>
      </c>
      <c r="G435" s="32"/>
      <c r="H435" s="17"/>
      <c r="I435" s="31" t="str">
        <f t="shared" si="65"/>
        <v/>
      </c>
      <c r="J435" s="31" t="str">
        <f t="shared" si="69"/>
        <v/>
      </c>
      <c r="K435" s="31" t="str">
        <f t="shared" si="69"/>
        <v/>
      </c>
      <c r="L435" s="30"/>
      <c r="M435" s="34"/>
      <c r="N435" s="60" t="str">
        <f t="shared" si="66"/>
        <v/>
      </c>
      <c r="O435" s="60" t="str">
        <f t="shared" si="70"/>
        <v/>
      </c>
      <c r="P435" s="60" t="str">
        <f t="shared" si="70"/>
        <v/>
      </c>
    </row>
    <row r="436" spans="1:16">
      <c r="A436" s="34"/>
      <c r="B436" s="60" t="str">
        <f t="shared" si="68"/>
        <v/>
      </c>
      <c r="C436" s="34"/>
      <c r="D436" s="35"/>
      <c r="E436" s="36"/>
      <c r="F436" s="33">
        <f t="shared" si="67"/>
        <v>0</v>
      </c>
      <c r="G436" s="32"/>
      <c r="H436" s="17"/>
      <c r="I436" s="31" t="str">
        <f t="shared" si="65"/>
        <v/>
      </c>
      <c r="J436" s="31" t="str">
        <f t="shared" si="69"/>
        <v/>
      </c>
      <c r="K436" s="31" t="str">
        <f t="shared" si="69"/>
        <v/>
      </c>
      <c r="L436" s="30"/>
      <c r="M436" s="34"/>
      <c r="N436" s="60" t="str">
        <f t="shared" si="66"/>
        <v/>
      </c>
      <c r="O436" s="60" t="str">
        <f t="shared" si="70"/>
        <v/>
      </c>
      <c r="P436" s="60" t="str">
        <f t="shared" si="70"/>
        <v/>
      </c>
    </row>
    <row r="437" spans="1:16">
      <c r="A437" s="34"/>
      <c r="B437" s="60" t="str">
        <f t="shared" si="68"/>
        <v/>
      </c>
      <c r="C437" s="34"/>
      <c r="D437" s="35"/>
      <c r="E437" s="36"/>
      <c r="F437" s="33">
        <f t="shared" si="67"/>
        <v>0</v>
      </c>
      <c r="G437" s="32"/>
      <c r="H437" s="17"/>
      <c r="I437" s="31" t="str">
        <f t="shared" si="65"/>
        <v/>
      </c>
      <c r="J437" s="31" t="str">
        <f t="shared" si="69"/>
        <v/>
      </c>
      <c r="K437" s="31" t="str">
        <f t="shared" si="69"/>
        <v/>
      </c>
      <c r="L437" s="30"/>
      <c r="M437" s="34"/>
      <c r="N437" s="60" t="str">
        <f t="shared" si="66"/>
        <v/>
      </c>
      <c r="O437" s="60" t="str">
        <f t="shared" si="70"/>
        <v/>
      </c>
      <c r="P437" s="60" t="str">
        <f t="shared" si="70"/>
        <v/>
      </c>
    </row>
    <row r="438" spans="1:16">
      <c r="A438" s="34"/>
      <c r="B438" s="60" t="str">
        <f t="shared" si="68"/>
        <v/>
      </c>
      <c r="C438" s="34"/>
      <c r="D438" s="35"/>
      <c r="E438" s="36"/>
      <c r="F438" s="33">
        <f t="shared" si="67"/>
        <v>0</v>
      </c>
      <c r="G438" s="32"/>
      <c r="H438" s="17"/>
      <c r="I438" s="31" t="str">
        <f t="shared" si="65"/>
        <v/>
      </c>
      <c r="J438" s="31" t="str">
        <f t="shared" si="69"/>
        <v/>
      </c>
      <c r="K438" s="31" t="str">
        <f t="shared" si="69"/>
        <v/>
      </c>
      <c r="L438" s="30"/>
      <c r="M438" s="34"/>
      <c r="N438" s="60" t="str">
        <f t="shared" si="66"/>
        <v/>
      </c>
      <c r="O438" s="60" t="str">
        <f t="shared" si="70"/>
        <v/>
      </c>
      <c r="P438" s="60" t="str">
        <f t="shared" si="70"/>
        <v/>
      </c>
    </row>
    <row r="439" spans="1:16">
      <c r="A439" s="34"/>
      <c r="B439" s="60" t="str">
        <f t="shared" si="68"/>
        <v/>
      </c>
      <c r="C439" s="34"/>
      <c r="D439" s="35"/>
      <c r="E439" s="36"/>
      <c r="F439" s="33">
        <f t="shared" si="67"/>
        <v>0</v>
      </c>
      <c r="G439" s="32"/>
      <c r="H439" s="17"/>
      <c r="I439" s="31" t="str">
        <f t="shared" si="65"/>
        <v/>
      </c>
      <c r="J439" s="31" t="str">
        <f t="shared" ref="J439:K458" si="71">IF($A439&gt;0,IF((LEFT($A439,2)=LEFT($E$6,2)),($H439*($G439/2)),""),"")</f>
        <v/>
      </c>
      <c r="K439" s="31" t="str">
        <f t="shared" si="71"/>
        <v/>
      </c>
      <c r="L439" s="30"/>
      <c r="M439" s="34"/>
      <c r="N439" s="60" t="str">
        <f t="shared" si="66"/>
        <v/>
      </c>
      <c r="O439" s="60" t="str">
        <f t="shared" ref="O439:P458" si="72">IF(LEFT($A439,2)=LEFT(gstin,2),IF($M439="Yes",$H439*1%,""),"")</f>
        <v/>
      </c>
      <c r="P439" s="60" t="str">
        <f t="shared" si="72"/>
        <v/>
      </c>
    </row>
    <row r="440" spans="1:16">
      <c r="A440" s="34"/>
      <c r="B440" s="60" t="str">
        <f t="shared" si="68"/>
        <v/>
      </c>
      <c r="C440" s="34"/>
      <c r="D440" s="35"/>
      <c r="E440" s="36"/>
      <c r="F440" s="33">
        <f t="shared" si="67"/>
        <v>0</v>
      </c>
      <c r="G440" s="32"/>
      <c r="H440" s="17"/>
      <c r="I440" s="31" t="str">
        <f t="shared" si="65"/>
        <v/>
      </c>
      <c r="J440" s="31" t="str">
        <f t="shared" si="71"/>
        <v/>
      </c>
      <c r="K440" s="31" t="str">
        <f t="shared" si="71"/>
        <v/>
      </c>
      <c r="L440" s="30"/>
      <c r="M440" s="34"/>
      <c r="N440" s="60" t="str">
        <f t="shared" si="66"/>
        <v/>
      </c>
      <c r="O440" s="60" t="str">
        <f t="shared" si="72"/>
        <v/>
      </c>
      <c r="P440" s="60" t="str">
        <f t="shared" si="72"/>
        <v/>
      </c>
    </row>
    <row r="441" spans="1:16">
      <c r="A441" s="34"/>
      <c r="B441" s="60" t="str">
        <f t="shared" si="68"/>
        <v/>
      </c>
      <c r="C441" s="34"/>
      <c r="D441" s="35"/>
      <c r="E441" s="36"/>
      <c r="F441" s="33">
        <f t="shared" si="67"/>
        <v>0</v>
      </c>
      <c r="G441" s="32"/>
      <c r="H441" s="17"/>
      <c r="I441" s="31" t="str">
        <f t="shared" si="65"/>
        <v/>
      </c>
      <c r="J441" s="31" t="str">
        <f t="shared" si="71"/>
        <v/>
      </c>
      <c r="K441" s="31" t="str">
        <f t="shared" si="71"/>
        <v/>
      </c>
      <c r="L441" s="30"/>
      <c r="M441" s="34"/>
      <c r="N441" s="60" t="str">
        <f t="shared" si="66"/>
        <v/>
      </c>
      <c r="O441" s="60" t="str">
        <f t="shared" si="72"/>
        <v/>
      </c>
      <c r="P441" s="60" t="str">
        <f t="shared" si="72"/>
        <v/>
      </c>
    </row>
    <row r="442" spans="1:16">
      <c r="A442" s="34"/>
      <c r="B442" s="60" t="str">
        <f t="shared" si="68"/>
        <v/>
      </c>
      <c r="C442" s="34"/>
      <c r="D442" s="35"/>
      <c r="E442" s="36"/>
      <c r="F442" s="33">
        <f t="shared" si="67"/>
        <v>0</v>
      </c>
      <c r="G442" s="32"/>
      <c r="H442" s="17"/>
      <c r="I442" s="31" t="str">
        <f t="shared" si="65"/>
        <v/>
      </c>
      <c r="J442" s="31" t="str">
        <f t="shared" si="71"/>
        <v/>
      </c>
      <c r="K442" s="31" t="str">
        <f t="shared" si="71"/>
        <v/>
      </c>
      <c r="L442" s="30"/>
      <c r="M442" s="34"/>
      <c r="N442" s="60" t="str">
        <f t="shared" si="66"/>
        <v/>
      </c>
      <c r="O442" s="60" t="str">
        <f t="shared" si="72"/>
        <v/>
      </c>
      <c r="P442" s="60" t="str">
        <f t="shared" si="72"/>
        <v/>
      </c>
    </row>
    <row r="443" spans="1:16">
      <c r="A443" s="34"/>
      <c r="B443" s="60" t="str">
        <f t="shared" si="68"/>
        <v/>
      </c>
      <c r="C443" s="34"/>
      <c r="D443" s="35"/>
      <c r="E443" s="36"/>
      <c r="F443" s="33">
        <f t="shared" si="67"/>
        <v>0</v>
      </c>
      <c r="G443" s="32"/>
      <c r="H443" s="17"/>
      <c r="I443" s="31" t="str">
        <f t="shared" si="65"/>
        <v/>
      </c>
      <c r="J443" s="31" t="str">
        <f t="shared" si="71"/>
        <v/>
      </c>
      <c r="K443" s="31" t="str">
        <f t="shared" si="71"/>
        <v/>
      </c>
      <c r="L443" s="30"/>
      <c r="M443" s="34"/>
      <c r="N443" s="60" t="str">
        <f t="shared" si="66"/>
        <v/>
      </c>
      <c r="O443" s="60" t="str">
        <f t="shared" si="72"/>
        <v/>
      </c>
      <c r="P443" s="60" t="str">
        <f t="shared" si="72"/>
        <v/>
      </c>
    </row>
    <row r="444" spans="1:16">
      <c r="A444" s="34"/>
      <c r="B444" s="60" t="str">
        <f t="shared" si="68"/>
        <v/>
      </c>
      <c r="C444" s="34"/>
      <c r="D444" s="35"/>
      <c r="E444" s="36"/>
      <c r="F444" s="33">
        <f t="shared" si="67"/>
        <v>0</v>
      </c>
      <c r="G444" s="32"/>
      <c r="H444" s="17"/>
      <c r="I444" s="31" t="str">
        <f t="shared" si="65"/>
        <v/>
      </c>
      <c r="J444" s="31" t="str">
        <f t="shared" si="71"/>
        <v/>
      </c>
      <c r="K444" s="31" t="str">
        <f t="shared" si="71"/>
        <v/>
      </c>
      <c r="L444" s="30"/>
      <c r="M444" s="34"/>
      <c r="N444" s="60" t="str">
        <f t="shared" si="66"/>
        <v/>
      </c>
      <c r="O444" s="60" t="str">
        <f t="shared" si="72"/>
        <v/>
      </c>
      <c r="P444" s="60" t="str">
        <f t="shared" si="72"/>
        <v/>
      </c>
    </row>
    <row r="445" spans="1:16">
      <c r="A445" s="34"/>
      <c r="B445" s="60" t="str">
        <f t="shared" si="68"/>
        <v/>
      </c>
      <c r="C445" s="34"/>
      <c r="D445" s="35"/>
      <c r="E445" s="36"/>
      <c r="F445" s="33">
        <f t="shared" si="67"/>
        <v>0</v>
      </c>
      <c r="G445" s="32"/>
      <c r="H445" s="17"/>
      <c r="I445" s="31" t="str">
        <f t="shared" si="65"/>
        <v/>
      </c>
      <c r="J445" s="31" t="str">
        <f t="shared" si="71"/>
        <v/>
      </c>
      <c r="K445" s="31" t="str">
        <f t="shared" si="71"/>
        <v/>
      </c>
      <c r="L445" s="30"/>
      <c r="M445" s="34"/>
      <c r="N445" s="60" t="str">
        <f t="shared" si="66"/>
        <v/>
      </c>
      <c r="O445" s="60" t="str">
        <f t="shared" si="72"/>
        <v/>
      </c>
      <c r="P445" s="60" t="str">
        <f t="shared" si="72"/>
        <v/>
      </c>
    </row>
    <row r="446" spans="1:16">
      <c r="A446" s="34"/>
      <c r="B446" s="60" t="str">
        <f t="shared" si="68"/>
        <v/>
      </c>
      <c r="C446" s="34"/>
      <c r="D446" s="35"/>
      <c r="E446" s="36"/>
      <c r="F446" s="33">
        <f t="shared" si="67"/>
        <v>0</v>
      </c>
      <c r="G446" s="32"/>
      <c r="H446" s="17"/>
      <c r="I446" s="31" t="str">
        <f t="shared" si="65"/>
        <v/>
      </c>
      <c r="J446" s="31" t="str">
        <f t="shared" si="71"/>
        <v/>
      </c>
      <c r="K446" s="31" t="str">
        <f t="shared" si="71"/>
        <v/>
      </c>
      <c r="L446" s="30"/>
      <c r="M446" s="34"/>
      <c r="N446" s="60" t="str">
        <f t="shared" si="66"/>
        <v/>
      </c>
      <c r="O446" s="60" t="str">
        <f t="shared" si="72"/>
        <v/>
      </c>
      <c r="P446" s="60" t="str">
        <f t="shared" si="72"/>
        <v/>
      </c>
    </row>
    <row r="447" spans="1:16">
      <c r="A447" s="34"/>
      <c r="B447" s="60" t="str">
        <f t="shared" si="68"/>
        <v/>
      </c>
      <c r="C447" s="34"/>
      <c r="D447" s="35"/>
      <c r="E447" s="36"/>
      <c r="F447" s="33">
        <f t="shared" si="67"/>
        <v>0</v>
      </c>
      <c r="G447" s="32"/>
      <c r="H447" s="17"/>
      <c r="I447" s="31" t="str">
        <f t="shared" si="65"/>
        <v/>
      </c>
      <c r="J447" s="31" t="str">
        <f t="shared" si="71"/>
        <v/>
      </c>
      <c r="K447" s="31" t="str">
        <f t="shared" si="71"/>
        <v/>
      </c>
      <c r="L447" s="30"/>
      <c r="M447" s="34"/>
      <c r="N447" s="60" t="str">
        <f t="shared" si="66"/>
        <v/>
      </c>
      <c r="O447" s="60" t="str">
        <f t="shared" si="72"/>
        <v/>
      </c>
      <c r="P447" s="60" t="str">
        <f t="shared" si="72"/>
        <v/>
      </c>
    </row>
    <row r="448" spans="1:16">
      <c r="A448" s="34"/>
      <c r="B448" s="60" t="str">
        <f t="shared" si="68"/>
        <v/>
      </c>
      <c r="C448" s="34"/>
      <c r="D448" s="35"/>
      <c r="E448" s="36"/>
      <c r="F448" s="33">
        <f t="shared" si="67"/>
        <v>0</v>
      </c>
      <c r="G448" s="32"/>
      <c r="H448" s="17"/>
      <c r="I448" s="31" t="str">
        <f t="shared" si="65"/>
        <v/>
      </c>
      <c r="J448" s="31" t="str">
        <f t="shared" si="71"/>
        <v/>
      </c>
      <c r="K448" s="31" t="str">
        <f t="shared" si="71"/>
        <v/>
      </c>
      <c r="L448" s="30"/>
      <c r="M448" s="34"/>
      <c r="N448" s="60" t="str">
        <f t="shared" si="66"/>
        <v/>
      </c>
      <c r="O448" s="60" t="str">
        <f t="shared" si="72"/>
        <v/>
      </c>
      <c r="P448" s="60" t="str">
        <f t="shared" si="72"/>
        <v/>
      </c>
    </row>
    <row r="449" spans="1:16">
      <c r="A449" s="34"/>
      <c r="B449" s="60" t="str">
        <f t="shared" si="68"/>
        <v/>
      </c>
      <c r="C449" s="34"/>
      <c r="D449" s="35"/>
      <c r="E449" s="36"/>
      <c r="F449" s="33">
        <f t="shared" si="67"/>
        <v>0</v>
      </c>
      <c r="G449" s="32"/>
      <c r="H449" s="17"/>
      <c r="I449" s="31" t="str">
        <f t="shared" si="65"/>
        <v/>
      </c>
      <c r="J449" s="31" t="str">
        <f t="shared" si="71"/>
        <v/>
      </c>
      <c r="K449" s="31" t="str">
        <f t="shared" si="71"/>
        <v/>
      </c>
      <c r="L449" s="30"/>
      <c r="M449" s="34"/>
      <c r="N449" s="60" t="str">
        <f t="shared" si="66"/>
        <v/>
      </c>
      <c r="O449" s="60" t="str">
        <f t="shared" si="72"/>
        <v/>
      </c>
      <c r="P449" s="60" t="str">
        <f t="shared" si="72"/>
        <v/>
      </c>
    </row>
    <row r="450" spans="1:16">
      <c r="A450" s="34"/>
      <c r="B450" s="60" t="str">
        <f t="shared" si="68"/>
        <v/>
      </c>
      <c r="C450" s="34"/>
      <c r="D450" s="35"/>
      <c r="E450" s="36"/>
      <c r="F450" s="33">
        <f t="shared" si="67"/>
        <v>0</v>
      </c>
      <c r="G450" s="32"/>
      <c r="H450" s="17"/>
      <c r="I450" s="31" t="str">
        <f t="shared" si="65"/>
        <v/>
      </c>
      <c r="J450" s="31" t="str">
        <f t="shared" si="71"/>
        <v/>
      </c>
      <c r="K450" s="31" t="str">
        <f t="shared" si="71"/>
        <v/>
      </c>
      <c r="L450" s="30"/>
      <c r="M450" s="34"/>
      <c r="N450" s="60" t="str">
        <f t="shared" si="66"/>
        <v/>
      </c>
      <c r="O450" s="60" t="str">
        <f t="shared" si="72"/>
        <v/>
      </c>
      <c r="P450" s="60" t="str">
        <f t="shared" si="72"/>
        <v/>
      </c>
    </row>
    <row r="451" spans="1:16">
      <c r="A451" s="34"/>
      <c r="B451" s="60" t="str">
        <f t="shared" si="68"/>
        <v/>
      </c>
      <c r="C451" s="34"/>
      <c r="D451" s="35"/>
      <c r="E451" s="36"/>
      <c r="F451" s="33">
        <f t="shared" si="67"/>
        <v>0</v>
      </c>
      <c r="G451" s="32"/>
      <c r="H451" s="17"/>
      <c r="I451" s="31" t="str">
        <f t="shared" si="65"/>
        <v/>
      </c>
      <c r="J451" s="31" t="str">
        <f t="shared" si="71"/>
        <v/>
      </c>
      <c r="K451" s="31" t="str">
        <f t="shared" si="71"/>
        <v/>
      </c>
      <c r="L451" s="30"/>
      <c r="M451" s="34"/>
      <c r="N451" s="60" t="str">
        <f t="shared" si="66"/>
        <v/>
      </c>
      <c r="O451" s="60" t="str">
        <f t="shared" si="72"/>
        <v/>
      </c>
      <c r="P451" s="60" t="str">
        <f t="shared" si="72"/>
        <v/>
      </c>
    </row>
    <row r="452" spans="1:16">
      <c r="A452" s="34"/>
      <c r="B452" s="60" t="str">
        <f t="shared" si="68"/>
        <v/>
      </c>
      <c r="C452" s="34"/>
      <c r="D452" s="35"/>
      <c r="E452" s="36"/>
      <c r="F452" s="33">
        <f t="shared" si="67"/>
        <v>0</v>
      </c>
      <c r="G452" s="32"/>
      <c r="H452" s="17"/>
      <c r="I452" s="31" t="str">
        <f t="shared" si="65"/>
        <v/>
      </c>
      <c r="J452" s="31" t="str">
        <f t="shared" si="71"/>
        <v/>
      </c>
      <c r="K452" s="31" t="str">
        <f t="shared" si="71"/>
        <v/>
      </c>
      <c r="L452" s="30"/>
      <c r="M452" s="34"/>
      <c r="N452" s="60" t="str">
        <f t="shared" si="66"/>
        <v/>
      </c>
      <c r="O452" s="60" t="str">
        <f t="shared" si="72"/>
        <v/>
      </c>
      <c r="P452" s="60" t="str">
        <f t="shared" si="72"/>
        <v/>
      </c>
    </row>
    <row r="453" spans="1:16">
      <c r="A453" s="34"/>
      <c r="B453" s="60" t="str">
        <f t="shared" si="68"/>
        <v/>
      </c>
      <c r="C453" s="34"/>
      <c r="D453" s="35"/>
      <c r="E453" s="36"/>
      <c r="F453" s="33">
        <f t="shared" si="67"/>
        <v>0</v>
      </c>
      <c r="G453" s="32"/>
      <c r="H453" s="17"/>
      <c r="I453" s="31" t="str">
        <f t="shared" si="65"/>
        <v/>
      </c>
      <c r="J453" s="31" t="str">
        <f t="shared" si="71"/>
        <v/>
      </c>
      <c r="K453" s="31" t="str">
        <f t="shared" si="71"/>
        <v/>
      </c>
      <c r="L453" s="30"/>
      <c r="M453" s="34"/>
      <c r="N453" s="60" t="str">
        <f t="shared" si="66"/>
        <v/>
      </c>
      <c r="O453" s="60" t="str">
        <f t="shared" si="72"/>
        <v/>
      </c>
      <c r="P453" s="60" t="str">
        <f t="shared" si="72"/>
        <v/>
      </c>
    </row>
    <row r="454" spans="1:16">
      <c r="A454" s="34"/>
      <c r="B454" s="60" t="str">
        <f t="shared" si="68"/>
        <v/>
      </c>
      <c r="C454" s="34"/>
      <c r="D454" s="35"/>
      <c r="E454" s="36"/>
      <c r="F454" s="33">
        <f t="shared" si="67"/>
        <v>0</v>
      </c>
      <c r="G454" s="32"/>
      <c r="H454" s="17"/>
      <c r="I454" s="31" t="str">
        <f t="shared" si="65"/>
        <v/>
      </c>
      <c r="J454" s="31" t="str">
        <f t="shared" si="71"/>
        <v/>
      </c>
      <c r="K454" s="31" t="str">
        <f t="shared" si="71"/>
        <v/>
      </c>
      <c r="L454" s="30"/>
      <c r="M454" s="34"/>
      <c r="N454" s="60" t="str">
        <f t="shared" si="66"/>
        <v/>
      </c>
      <c r="O454" s="60" t="str">
        <f t="shared" si="72"/>
        <v/>
      </c>
      <c r="P454" s="60" t="str">
        <f t="shared" si="72"/>
        <v/>
      </c>
    </row>
    <row r="455" spans="1:16">
      <c r="A455" s="34"/>
      <c r="B455" s="60" t="str">
        <f t="shared" si="68"/>
        <v/>
      </c>
      <c r="C455" s="34"/>
      <c r="D455" s="35"/>
      <c r="E455" s="36"/>
      <c r="F455" s="33">
        <f t="shared" si="67"/>
        <v>0</v>
      </c>
      <c r="G455" s="32"/>
      <c r="H455" s="17"/>
      <c r="I455" s="31" t="str">
        <f t="shared" si="65"/>
        <v/>
      </c>
      <c r="J455" s="31" t="str">
        <f t="shared" si="71"/>
        <v/>
      </c>
      <c r="K455" s="31" t="str">
        <f t="shared" si="71"/>
        <v/>
      </c>
      <c r="L455" s="30"/>
      <c r="M455" s="34"/>
      <c r="N455" s="60" t="str">
        <f t="shared" si="66"/>
        <v/>
      </c>
      <c r="O455" s="60" t="str">
        <f t="shared" si="72"/>
        <v/>
      </c>
      <c r="P455" s="60" t="str">
        <f t="shared" si="72"/>
        <v/>
      </c>
    </row>
    <row r="456" spans="1:16">
      <c r="A456" s="34"/>
      <c r="B456" s="60" t="str">
        <f t="shared" si="68"/>
        <v/>
      </c>
      <c r="C456" s="34"/>
      <c r="D456" s="35"/>
      <c r="E456" s="36"/>
      <c r="F456" s="33">
        <f t="shared" si="67"/>
        <v>0</v>
      </c>
      <c r="G456" s="32"/>
      <c r="H456" s="17"/>
      <c r="I456" s="31" t="str">
        <f t="shared" si="65"/>
        <v/>
      </c>
      <c r="J456" s="31" t="str">
        <f t="shared" si="71"/>
        <v/>
      </c>
      <c r="K456" s="31" t="str">
        <f t="shared" si="71"/>
        <v/>
      </c>
      <c r="L456" s="30"/>
      <c r="M456" s="34"/>
      <c r="N456" s="60" t="str">
        <f t="shared" si="66"/>
        <v/>
      </c>
      <c r="O456" s="60" t="str">
        <f t="shared" si="72"/>
        <v/>
      </c>
      <c r="P456" s="60" t="str">
        <f t="shared" si="72"/>
        <v/>
      </c>
    </row>
    <row r="457" spans="1:16">
      <c r="A457" s="34"/>
      <c r="B457" s="60" t="str">
        <f t="shared" si="68"/>
        <v/>
      </c>
      <c r="C457" s="34"/>
      <c r="D457" s="35"/>
      <c r="E457" s="36"/>
      <c r="F457" s="33">
        <f t="shared" si="67"/>
        <v>0</v>
      </c>
      <c r="G457" s="32"/>
      <c r="H457" s="17"/>
      <c r="I457" s="31" t="str">
        <f t="shared" si="65"/>
        <v/>
      </c>
      <c r="J457" s="31" t="str">
        <f t="shared" si="71"/>
        <v/>
      </c>
      <c r="K457" s="31" t="str">
        <f t="shared" si="71"/>
        <v/>
      </c>
      <c r="L457" s="30"/>
      <c r="M457" s="34"/>
      <c r="N457" s="60" t="str">
        <f t="shared" si="66"/>
        <v/>
      </c>
      <c r="O457" s="60" t="str">
        <f t="shared" si="72"/>
        <v/>
      </c>
      <c r="P457" s="60" t="str">
        <f t="shared" si="72"/>
        <v/>
      </c>
    </row>
    <row r="458" spans="1:16">
      <c r="A458" s="34"/>
      <c r="B458" s="60" t="str">
        <f t="shared" si="68"/>
        <v/>
      </c>
      <c r="C458" s="34"/>
      <c r="D458" s="35"/>
      <c r="E458" s="36"/>
      <c r="F458" s="33">
        <f t="shared" si="67"/>
        <v>0</v>
      </c>
      <c r="G458" s="32"/>
      <c r="H458" s="17"/>
      <c r="I458" s="31" t="str">
        <f t="shared" si="65"/>
        <v/>
      </c>
      <c r="J458" s="31" t="str">
        <f t="shared" si="71"/>
        <v/>
      </c>
      <c r="K458" s="31" t="str">
        <f t="shared" si="71"/>
        <v/>
      </c>
      <c r="L458" s="30"/>
      <c r="M458" s="34"/>
      <c r="N458" s="60" t="str">
        <f t="shared" si="66"/>
        <v/>
      </c>
      <c r="O458" s="60" t="str">
        <f t="shared" si="72"/>
        <v/>
      </c>
      <c r="P458" s="60" t="str">
        <f t="shared" si="72"/>
        <v/>
      </c>
    </row>
    <row r="459" spans="1:16">
      <c r="A459" s="34"/>
      <c r="B459" s="60" t="str">
        <f t="shared" si="68"/>
        <v/>
      </c>
      <c r="C459" s="34"/>
      <c r="D459" s="35"/>
      <c r="E459" s="36"/>
      <c r="F459" s="33">
        <f t="shared" si="67"/>
        <v>0</v>
      </c>
      <c r="G459" s="32"/>
      <c r="H459" s="17"/>
      <c r="I459" s="31" t="str">
        <f t="shared" si="65"/>
        <v/>
      </c>
      <c r="J459" s="31" t="str">
        <f t="shared" ref="J459:K478" si="73">IF($A459&gt;0,IF((LEFT($A459,2)=LEFT($E$6,2)),($H459*($G459/2)),""),"")</f>
        <v/>
      </c>
      <c r="K459" s="31" t="str">
        <f t="shared" si="73"/>
        <v/>
      </c>
      <c r="L459" s="30"/>
      <c r="M459" s="34"/>
      <c r="N459" s="60" t="str">
        <f t="shared" si="66"/>
        <v/>
      </c>
      <c r="O459" s="60" t="str">
        <f t="shared" ref="O459:P478" si="74">IF(LEFT($A459,2)=LEFT(gstin,2),IF($M459="Yes",$H459*1%,""),"")</f>
        <v/>
      </c>
      <c r="P459" s="60" t="str">
        <f t="shared" si="74"/>
        <v/>
      </c>
    </row>
    <row r="460" spans="1:16">
      <c r="A460" s="34"/>
      <c r="B460" s="60" t="str">
        <f t="shared" si="68"/>
        <v/>
      </c>
      <c r="C460" s="34"/>
      <c r="D460" s="35"/>
      <c r="E460" s="36"/>
      <c r="F460" s="33">
        <f t="shared" si="67"/>
        <v>0</v>
      </c>
      <c r="G460" s="32"/>
      <c r="H460" s="17"/>
      <c r="I460" s="31" t="str">
        <f t="shared" si="65"/>
        <v/>
      </c>
      <c r="J460" s="31" t="str">
        <f t="shared" si="73"/>
        <v/>
      </c>
      <c r="K460" s="31" t="str">
        <f t="shared" si="73"/>
        <v/>
      </c>
      <c r="L460" s="30"/>
      <c r="M460" s="34"/>
      <c r="N460" s="60" t="str">
        <f t="shared" si="66"/>
        <v/>
      </c>
      <c r="O460" s="60" t="str">
        <f t="shared" si="74"/>
        <v/>
      </c>
      <c r="P460" s="60" t="str">
        <f t="shared" si="74"/>
        <v/>
      </c>
    </row>
    <row r="461" spans="1:16">
      <c r="A461" s="34"/>
      <c r="B461" s="60" t="str">
        <f t="shared" si="68"/>
        <v/>
      </c>
      <c r="C461" s="34"/>
      <c r="D461" s="35"/>
      <c r="E461" s="36"/>
      <c r="F461" s="33">
        <f t="shared" si="67"/>
        <v>0</v>
      </c>
      <c r="G461" s="32"/>
      <c r="H461" s="17"/>
      <c r="I461" s="31" t="str">
        <f t="shared" si="65"/>
        <v/>
      </c>
      <c r="J461" s="31" t="str">
        <f t="shared" si="73"/>
        <v/>
      </c>
      <c r="K461" s="31" t="str">
        <f t="shared" si="73"/>
        <v/>
      </c>
      <c r="L461" s="30"/>
      <c r="M461" s="34"/>
      <c r="N461" s="60" t="str">
        <f t="shared" si="66"/>
        <v/>
      </c>
      <c r="O461" s="60" t="str">
        <f t="shared" si="74"/>
        <v/>
      </c>
      <c r="P461" s="60" t="str">
        <f t="shared" si="74"/>
        <v/>
      </c>
    </row>
    <row r="462" spans="1:16">
      <c r="A462" s="34"/>
      <c r="B462" s="60" t="str">
        <f t="shared" si="68"/>
        <v/>
      </c>
      <c r="C462" s="34"/>
      <c r="D462" s="35"/>
      <c r="E462" s="36"/>
      <c r="F462" s="33">
        <f t="shared" si="67"/>
        <v>0</v>
      </c>
      <c r="G462" s="32"/>
      <c r="H462" s="17"/>
      <c r="I462" s="31" t="str">
        <f t="shared" si="65"/>
        <v/>
      </c>
      <c r="J462" s="31" t="str">
        <f t="shared" si="73"/>
        <v/>
      </c>
      <c r="K462" s="31" t="str">
        <f t="shared" si="73"/>
        <v/>
      </c>
      <c r="L462" s="30"/>
      <c r="M462" s="34"/>
      <c r="N462" s="60" t="str">
        <f t="shared" si="66"/>
        <v/>
      </c>
      <c r="O462" s="60" t="str">
        <f t="shared" si="74"/>
        <v/>
      </c>
      <c r="P462" s="60" t="str">
        <f t="shared" si="74"/>
        <v/>
      </c>
    </row>
    <row r="463" spans="1:16">
      <c r="A463" s="34"/>
      <c r="B463" s="60" t="str">
        <f t="shared" si="68"/>
        <v/>
      </c>
      <c r="C463" s="34"/>
      <c r="D463" s="35"/>
      <c r="E463" s="36"/>
      <c r="F463" s="33">
        <f t="shared" si="67"/>
        <v>0</v>
      </c>
      <c r="G463" s="32"/>
      <c r="H463" s="17"/>
      <c r="I463" s="31" t="str">
        <f t="shared" si="65"/>
        <v/>
      </c>
      <c r="J463" s="31" t="str">
        <f t="shared" si="73"/>
        <v/>
      </c>
      <c r="K463" s="31" t="str">
        <f t="shared" si="73"/>
        <v/>
      </c>
      <c r="L463" s="30"/>
      <c r="M463" s="34"/>
      <c r="N463" s="60" t="str">
        <f t="shared" si="66"/>
        <v/>
      </c>
      <c r="O463" s="60" t="str">
        <f t="shared" si="74"/>
        <v/>
      </c>
      <c r="P463" s="60" t="str">
        <f t="shared" si="74"/>
        <v/>
      </c>
    </row>
    <row r="464" spans="1:16">
      <c r="A464" s="34"/>
      <c r="B464" s="60" t="str">
        <f t="shared" si="68"/>
        <v/>
      </c>
      <c r="C464" s="34"/>
      <c r="D464" s="35"/>
      <c r="E464" s="36"/>
      <c r="F464" s="33">
        <f t="shared" si="67"/>
        <v>0</v>
      </c>
      <c r="G464" s="32"/>
      <c r="H464" s="17"/>
      <c r="I464" s="31" t="str">
        <f t="shared" si="65"/>
        <v/>
      </c>
      <c r="J464" s="31" t="str">
        <f t="shared" si="73"/>
        <v/>
      </c>
      <c r="K464" s="31" t="str">
        <f t="shared" si="73"/>
        <v/>
      </c>
      <c r="L464" s="30"/>
      <c r="M464" s="34"/>
      <c r="N464" s="60" t="str">
        <f t="shared" si="66"/>
        <v/>
      </c>
      <c r="O464" s="60" t="str">
        <f t="shared" si="74"/>
        <v/>
      </c>
      <c r="P464" s="60" t="str">
        <f t="shared" si="74"/>
        <v/>
      </c>
    </row>
    <row r="465" spans="1:16">
      <c r="A465" s="34"/>
      <c r="B465" s="60" t="str">
        <f t="shared" si="68"/>
        <v/>
      </c>
      <c r="C465" s="34"/>
      <c r="D465" s="35"/>
      <c r="E465" s="36"/>
      <c r="F465" s="33">
        <f t="shared" si="67"/>
        <v>0</v>
      </c>
      <c r="G465" s="32"/>
      <c r="H465" s="17"/>
      <c r="I465" s="31" t="str">
        <f t="shared" si="65"/>
        <v/>
      </c>
      <c r="J465" s="31" t="str">
        <f t="shared" si="73"/>
        <v/>
      </c>
      <c r="K465" s="31" t="str">
        <f t="shared" si="73"/>
        <v/>
      </c>
      <c r="L465" s="30"/>
      <c r="M465" s="34"/>
      <c r="N465" s="60" t="str">
        <f t="shared" si="66"/>
        <v/>
      </c>
      <c r="O465" s="60" t="str">
        <f t="shared" si="74"/>
        <v/>
      </c>
      <c r="P465" s="60" t="str">
        <f t="shared" si="74"/>
        <v/>
      </c>
    </row>
    <row r="466" spans="1:16">
      <c r="A466" s="34"/>
      <c r="B466" s="60" t="str">
        <f t="shared" si="68"/>
        <v/>
      </c>
      <c r="C466" s="34"/>
      <c r="D466" s="35"/>
      <c r="E466" s="36"/>
      <c r="F466" s="33">
        <f t="shared" si="67"/>
        <v>0</v>
      </c>
      <c r="G466" s="32"/>
      <c r="H466" s="17"/>
      <c r="I466" s="31" t="str">
        <f t="shared" si="65"/>
        <v/>
      </c>
      <c r="J466" s="31" t="str">
        <f t="shared" si="73"/>
        <v/>
      </c>
      <c r="K466" s="31" t="str">
        <f t="shared" si="73"/>
        <v/>
      </c>
      <c r="L466" s="30"/>
      <c r="M466" s="34"/>
      <c r="N466" s="60" t="str">
        <f t="shared" si="66"/>
        <v/>
      </c>
      <c r="O466" s="60" t="str">
        <f t="shared" si="74"/>
        <v/>
      </c>
      <c r="P466" s="60" t="str">
        <f t="shared" si="74"/>
        <v/>
      </c>
    </row>
    <row r="467" spans="1:16">
      <c r="A467" s="34"/>
      <c r="B467" s="60" t="str">
        <f t="shared" si="68"/>
        <v/>
      </c>
      <c r="C467" s="34"/>
      <c r="D467" s="35"/>
      <c r="E467" s="36"/>
      <c r="F467" s="33">
        <f t="shared" si="67"/>
        <v>0</v>
      </c>
      <c r="G467" s="32"/>
      <c r="H467" s="17"/>
      <c r="I467" s="31" t="str">
        <f t="shared" ref="I467:I530" si="75">IF($A467&gt;0,IF((LEFT($A467,2)&lt;&gt;LEFT($E$6,2)),($H467*$G467),""),"")</f>
        <v/>
      </c>
      <c r="J467" s="31" t="str">
        <f t="shared" si="73"/>
        <v/>
      </c>
      <c r="K467" s="31" t="str">
        <f t="shared" si="73"/>
        <v/>
      </c>
      <c r="L467" s="30"/>
      <c r="M467" s="34"/>
      <c r="N467" s="60" t="str">
        <f t="shared" ref="N467:N530" si="76">IF(LEFT($A467,2)&lt;&gt;LEFT(gstin,2),IF($M467="Yes",$H467*2%,""),"")</f>
        <v/>
      </c>
      <c r="O467" s="60" t="str">
        <f t="shared" si="74"/>
        <v/>
      </c>
      <c r="P467" s="60" t="str">
        <f t="shared" si="74"/>
        <v/>
      </c>
    </row>
    <row r="468" spans="1:16">
      <c r="A468" s="34"/>
      <c r="B468" s="60" t="str">
        <f t="shared" si="68"/>
        <v/>
      </c>
      <c r="C468" s="34"/>
      <c r="D468" s="35"/>
      <c r="E468" s="36"/>
      <c r="F468" s="33">
        <f t="shared" ref="F468:F531" si="77">ROUND(SUM(H468:L468),0)</f>
        <v>0</v>
      </c>
      <c r="G468" s="32"/>
      <c r="H468" s="17"/>
      <c r="I468" s="31" t="str">
        <f t="shared" si="75"/>
        <v/>
      </c>
      <c r="J468" s="31" t="str">
        <f t="shared" si="73"/>
        <v/>
      </c>
      <c r="K468" s="31" t="str">
        <f t="shared" si="73"/>
        <v/>
      </c>
      <c r="L468" s="30"/>
      <c r="M468" s="34"/>
      <c r="N468" s="60" t="str">
        <f t="shared" si="76"/>
        <v/>
      </c>
      <c r="O468" s="60" t="str">
        <f t="shared" si="74"/>
        <v/>
      </c>
      <c r="P468" s="60" t="str">
        <f t="shared" si="74"/>
        <v/>
      </c>
    </row>
    <row r="469" spans="1:16">
      <c r="A469" s="34"/>
      <c r="B469" s="60" t="str">
        <f t="shared" ref="B469:B532" si="78">IF(A469&lt;&gt;"",(VLOOKUP(LEFT($A469,2),$A$5000:$B$5037,2,TRUE)),(""))</f>
        <v/>
      </c>
      <c r="C469" s="34"/>
      <c r="D469" s="35"/>
      <c r="E469" s="36"/>
      <c r="F469" s="33">
        <f t="shared" si="77"/>
        <v>0</v>
      </c>
      <c r="G469" s="32"/>
      <c r="H469" s="17"/>
      <c r="I469" s="31" t="str">
        <f t="shared" si="75"/>
        <v/>
      </c>
      <c r="J469" s="31" t="str">
        <f t="shared" si="73"/>
        <v/>
      </c>
      <c r="K469" s="31" t="str">
        <f t="shared" si="73"/>
        <v/>
      </c>
      <c r="L469" s="30"/>
      <c r="M469" s="34"/>
      <c r="N469" s="60" t="str">
        <f t="shared" si="76"/>
        <v/>
      </c>
      <c r="O469" s="60" t="str">
        <f t="shared" si="74"/>
        <v/>
      </c>
      <c r="P469" s="60" t="str">
        <f t="shared" si="74"/>
        <v/>
      </c>
    </row>
    <row r="470" spans="1:16">
      <c r="A470" s="34"/>
      <c r="B470" s="60" t="str">
        <f t="shared" si="78"/>
        <v/>
      </c>
      <c r="C470" s="34"/>
      <c r="D470" s="35"/>
      <c r="E470" s="36"/>
      <c r="F470" s="33">
        <f t="shared" si="77"/>
        <v>0</v>
      </c>
      <c r="G470" s="32"/>
      <c r="H470" s="17"/>
      <c r="I470" s="31" t="str">
        <f t="shared" si="75"/>
        <v/>
      </c>
      <c r="J470" s="31" t="str">
        <f t="shared" si="73"/>
        <v/>
      </c>
      <c r="K470" s="31" t="str">
        <f t="shared" si="73"/>
        <v/>
      </c>
      <c r="L470" s="30"/>
      <c r="M470" s="34"/>
      <c r="N470" s="60" t="str">
        <f t="shared" si="76"/>
        <v/>
      </c>
      <c r="O470" s="60" t="str">
        <f t="shared" si="74"/>
        <v/>
      </c>
      <c r="P470" s="60" t="str">
        <f t="shared" si="74"/>
        <v/>
      </c>
    </row>
    <row r="471" spans="1:16">
      <c r="A471" s="34"/>
      <c r="B471" s="60" t="str">
        <f t="shared" si="78"/>
        <v/>
      </c>
      <c r="C471" s="34"/>
      <c r="D471" s="35"/>
      <c r="E471" s="36"/>
      <c r="F471" s="33">
        <f t="shared" si="77"/>
        <v>0</v>
      </c>
      <c r="G471" s="32"/>
      <c r="H471" s="17"/>
      <c r="I471" s="31" t="str">
        <f t="shared" si="75"/>
        <v/>
      </c>
      <c r="J471" s="31" t="str">
        <f t="shared" si="73"/>
        <v/>
      </c>
      <c r="K471" s="31" t="str">
        <f t="shared" si="73"/>
        <v/>
      </c>
      <c r="L471" s="30"/>
      <c r="M471" s="34"/>
      <c r="N471" s="60" t="str">
        <f t="shared" si="76"/>
        <v/>
      </c>
      <c r="O471" s="60" t="str">
        <f t="shared" si="74"/>
        <v/>
      </c>
      <c r="P471" s="60" t="str">
        <f t="shared" si="74"/>
        <v/>
      </c>
    </row>
    <row r="472" spans="1:16">
      <c r="A472" s="34"/>
      <c r="B472" s="60" t="str">
        <f t="shared" si="78"/>
        <v/>
      </c>
      <c r="C472" s="34"/>
      <c r="D472" s="35"/>
      <c r="E472" s="36"/>
      <c r="F472" s="33">
        <f t="shared" si="77"/>
        <v>0</v>
      </c>
      <c r="G472" s="32"/>
      <c r="H472" s="17"/>
      <c r="I472" s="31" t="str">
        <f t="shared" si="75"/>
        <v/>
      </c>
      <c r="J472" s="31" t="str">
        <f t="shared" si="73"/>
        <v/>
      </c>
      <c r="K472" s="31" t="str">
        <f t="shared" si="73"/>
        <v/>
      </c>
      <c r="L472" s="30"/>
      <c r="M472" s="34"/>
      <c r="N472" s="60" t="str">
        <f t="shared" si="76"/>
        <v/>
      </c>
      <c r="O472" s="60" t="str">
        <f t="shared" si="74"/>
        <v/>
      </c>
      <c r="P472" s="60" t="str">
        <f t="shared" si="74"/>
        <v/>
      </c>
    </row>
    <row r="473" spans="1:16">
      <c r="A473" s="34"/>
      <c r="B473" s="60" t="str">
        <f t="shared" si="78"/>
        <v/>
      </c>
      <c r="C473" s="34"/>
      <c r="D473" s="35"/>
      <c r="E473" s="36"/>
      <c r="F473" s="33">
        <f t="shared" si="77"/>
        <v>0</v>
      </c>
      <c r="G473" s="32"/>
      <c r="H473" s="17"/>
      <c r="I473" s="31" t="str">
        <f t="shared" si="75"/>
        <v/>
      </c>
      <c r="J473" s="31" t="str">
        <f t="shared" si="73"/>
        <v/>
      </c>
      <c r="K473" s="31" t="str">
        <f t="shared" si="73"/>
        <v/>
      </c>
      <c r="L473" s="30"/>
      <c r="M473" s="34"/>
      <c r="N473" s="60" t="str">
        <f t="shared" si="76"/>
        <v/>
      </c>
      <c r="O473" s="60" t="str">
        <f t="shared" si="74"/>
        <v/>
      </c>
      <c r="P473" s="60" t="str">
        <f t="shared" si="74"/>
        <v/>
      </c>
    </row>
    <row r="474" spans="1:16">
      <c r="A474" s="34"/>
      <c r="B474" s="60" t="str">
        <f t="shared" si="78"/>
        <v/>
      </c>
      <c r="C474" s="34"/>
      <c r="D474" s="35"/>
      <c r="E474" s="36"/>
      <c r="F474" s="33">
        <f t="shared" si="77"/>
        <v>0</v>
      </c>
      <c r="G474" s="32"/>
      <c r="H474" s="17"/>
      <c r="I474" s="31" t="str">
        <f t="shared" si="75"/>
        <v/>
      </c>
      <c r="J474" s="31" t="str">
        <f t="shared" si="73"/>
        <v/>
      </c>
      <c r="K474" s="31" t="str">
        <f t="shared" si="73"/>
        <v/>
      </c>
      <c r="L474" s="30"/>
      <c r="M474" s="34"/>
      <c r="N474" s="60" t="str">
        <f t="shared" si="76"/>
        <v/>
      </c>
      <c r="O474" s="60" t="str">
        <f t="shared" si="74"/>
        <v/>
      </c>
      <c r="P474" s="60" t="str">
        <f t="shared" si="74"/>
        <v/>
      </c>
    </row>
    <row r="475" spans="1:16">
      <c r="A475" s="34"/>
      <c r="B475" s="60" t="str">
        <f t="shared" si="78"/>
        <v/>
      </c>
      <c r="C475" s="34"/>
      <c r="D475" s="35"/>
      <c r="E475" s="36"/>
      <c r="F475" s="33">
        <f t="shared" si="77"/>
        <v>0</v>
      </c>
      <c r="G475" s="32"/>
      <c r="H475" s="17"/>
      <c r="I475" s="31" t="str">
        <f t="shared" si="75"/>
        <v/>
      </c>
      <c r="J475" s="31" t="str">
        <f t="shared" si="73"/>
        <v/>
      </c>
      <c r="K475" s="31" t="str">
        <f t="shared" si="73"/>
        <v/>
      </c>
      <c r="L475" s="30"/>
      <c r="M475" s="34"/>
      <c r="N475" s="60" t="str">
        <f t="shared" si="76"/>
        <v/>
      </c>
      <c r="O475" s="60" t="str">
        <f t="shared" si="74"/>
        <v/>
      </c>
      <c r="P475" s="60" t="str">
        <f t="shared" si="74"/>
        <v/>
      </c>
    </row>
    <row r="476" spans="1:16">
      <c r="A476" s="34"/>
      <c r="B476" s="60" t="str">
        <f t="shared" si="78"/>
        <v/>
      </c>
      <c r="C476" s="34"/>
      <c r="D476" s="35"/>
      <c r="E476" s="36"/>
      <c r="F476" s="33">
        <f t="shared" si="77"/>
        <v>0</v>
      </c>
      <c r="G476" s="32"/>
      <c r="H476" s="17"/>
      <c r="I476" s="31" t="str">
        <f t="shared" si="75"/>
        <v/>
      </c>
      <c r="J476" s="31" t="str">
        <f t="shared" si="73"/>
        <v/>
      </c>
      <c r="K476" s="31" t="str">
        <f t="shared" si="73"/>
        <v/>
      </c>
      <c r="L476" s="30"/>
      <c r="M476" s="34"/>
      <c r="N476" s="60" t="str">
        <f t="shared" si="76"/>
        <v/>
      </c>
      <c r="O476" s="60" t="str">
        <f t="shared" si="74"/>
        <v/>
      </c>
      <c r="P476" s="60" t="str">
        <f t="shared" si="74"/>
        <v/>
      </c>
    </row>
    <row r="477" spans="1:16">
      <c r="A477" s="34"/>
      <c r="B477" s="60" t="str">
        <f t="shared" si="78"/>
        <v/>
      </c>
      <c r="C477" s="34"/>
      <c r="D477" s="35"/>
      <c r="E477" s="36"/>
      <c r="F477" s="33">
        <f t="shared" si="77"/>
        <v>0</v>
      </c>
      <c r="G477" s="32"/>
      <c r="H477" s="17"/>
      <c r="I477" s="31" t="str">
        <f t="shared" si="75"/>
        <v/>
      </c>
      <c r="J477" s="31" t="str">
        <f t="shared" si="73"/>
        <v/>
      </c>
      <c r="K477" s="31" t="str">
        <f t="shared" si="73"/>
        <v/>
      </c>
      <c r="L477" s="30"/>
      <c r="M477" s="34"/>
      <c r="N477" s="60" t="str">
        <f t="shared" si="76"/>
        <v/>
      </c>
      <c r="O477" s="60" t="str">
        <f t="shared" si="74"/>
        <v/>
      </c>
      <c r="P477" s="60" t="str">
        <f t="shared" si="74"/>
        <v/>
      </c>
    </row>
    <row r="478" spans="1:16">
      <c r="A478" s="34"/>
      <c r="B478" s="60" t="str">
        <f t="shared" si="78"/>
        <v/>
      </c>
      <c r="C478" s="34"/>
      <c r="D478" s="35"/>
      <c r="E478" s="36"/>
      <c r="F478" s="33">
        <f t="shared" si="77"/>
        <v>0</v>
      </c>
      <c r="G478" s="32"/>
      <c r="H478" s="17"/>
      <c r="I478" s="31" t="str">
        <f t="shared" si="75"/>
        <v/>
      </c>
      <c r="J478" s="31" t="str">
        <f t="shared" si="73"/>
        <v/>
      </c>
      <c r="K478" s="31" t="str">
        <f t="shared" si="73"/>
        <v/>
      </c>
      <c r="L478" s="30"/>
      <c r="M478" s="34"/>
      <c r="N478" s="60" t="str">
        <f t="shared" si="76"/>
        <v/>
      </c>
      <c r="O478" s="60" t="str">
        <f t="shared" si="74"/>
        <v/>
      </c>
      <c r="P478" s="60" t="str">
        <f t="shared" si="74"/>
        <v/>
      </c>
    </row>
    <row r="479" spans="1:16">
      <c r="A479" s="34"/>
      <c r="B479" s="60" t="str">
        <f t="shared" si="78"/>
        <v/>
      </c>
      <c r="C479" s="34"/>
      <c r="D479" s="35"/>
      <c r="E479" s="36"/>
      <c r="F479" s="33">
        <f t="shared" si="77"/>
        <v>0</v>
      </c>
      <c r="G479" s="32"/>
      <c r="H479" s="17"/>
      <c r="I479" s="31" t="str">
        <f t="shared" si="75"/>
        <v/>
      </c>
      <c r="J479" s="31" t="str">
        <f t="shared" ref="J479:K498" si="79">IF($A479&gt;0,IF((LEFT($A479,2)=LEFT($E$6,2)),($H479*($G479/2)),""),"")</f>
        <v/>
      </c>
      <c r="K479" s="31" t="str">
        <f t="shared" si="79"/>
        <v/>
      </c>
      <c r="L479" s="30"/>
      <c r="M479" s="34"/>
      <c r="N479" s="60" t="str">
        <f t="shared" si="76"/>
        <v/>
      </c>
      <c r="O479" s="60" t="str">
        <f t="shared" ref="O479:P498" si="80">IF(LEFT($A479,2)=LEFT(gstin,2),IF($M479="Yes",$H479*1%,""),"")</f>
        <v/>
      </c>
      <c r="P479" s="60" t="str">
        <f t="shared" si="80"/>
        <v/>
      </c>
    </row>
    <row r="480" spans="1:16">
      <c r="A480" s="34"/>
      <c r="B480" s="60" t="str">
        <f t="shared" si="78"/>
        <v/>
      </c>
      <c r="C480" s="34"/>
      <c r="D480" s="35"/>
      <c r="E480" s="36"/>
      <c r="F480" s="33">
        <f t="shared" si="77"/>
        <v>0</v>
      </c>
      <c r="G480" s="32"/>
      <c r="H480" s="17"/>
      <c r="I480" s="31" t="str">
        <f t="shared" si="75"/>
        <v/>
      </c>
      <c r="J480" s="31" t="str">
        <f t="shared" si="79"/>
        <v/>
      </c>
      <c r="K480" s="31" t="str">
        <f t="shared" si="79"/>
        <v/>
      </c>
      <c r="L480" s="30"/>
      <c r="M480" s="34"/>
      <c r="N480" s="60" t="str">
        <f t="shared" si="76"/>
        <v/>
      </c>
      <c r="O480" s="60" t="str">
        <f t="shared" si="80"/>
        <v/>
      </c>
      <c r="P480" s="60" t="str">
        <f t="shared" si="80"/>
        <v/>
      </c>
    </row>
    <row r="481" spans="1:16">
      <c r="A481" s="34"/>
      <c r="B481" s="60" t="str">
        <f t="shared" si="78"/>
        <v/>
      </c>
      <c r="C481" s="34"/>
      <c r="D481" s="35"/>
      <c r="E481" s="36"/>
      <c r="F481" s="33">
        <f t="shared" si="77"/>
        <v>0</v>
      </c>
      <c r="G481" s="32"/>
      <c r="H481" s="17"/>
      <c r="I481" s="31" t="str">
        <f t="shared" si="75"/>
        <v/>
      </c>
      <c r="J481" s="31" t="str">
        <f t="shared" si="79"/>
        <v/>
      </c>
      <c r="K481" s="31" t="str">
        <f t="shared" si="79"/>
        <v/>
      </c>
      <c r="L481" s="30"/>
      <c r="M481" s="34"/>
      <c r="N481" s="60" t="str">
        <f t="shared" si="76"/>
        <v/>
      </c>
      <c r="O481" s="60" t="str">
        <f t="shared" si="80"/>
        <v/>
      </c>
      <c r="P481" s="60" t="str">
        <f t="shared" si="80"/>
        <v/>
      </c>
    </row>
    <row r="482" spans="1:16">
      <c r="A482" s="34"/>
      <c r="B482" s="60" t="str">
        <f t="shared" si="78"/>
        <v/>
      </c>
      <c r="C482" s="34"/>
      <c r="D482" s="35"/>
      <c r="E482" s="36"/>
      <c r="F482" s="33">
        <f t="shared" si="77"/>
        <v>0</v>
      </c>
      <c r="G482" s="32"/>
      <c r="H482" s="17"/>
      <c r="I482" s="31" t="str">
        <f t="shared" si="75"/>
        <v/>
      </c>
      <c r="J482" s="31" t="str">
        <f t="shared" si="79"/>
        <v/>
      </c>
      <c r="K482" s="31" t="str">
        <f t="shared" si="79"/>
        <v/>
      </c>
      <c r="L482" s="30"/>
      <c r="M482" s="34"/>
      <c r="N482" s="60" t="str">
        <f t="shared" si="76"/>
        <v/>
      </c>
      <c r="O482" s="60" t="str">
        <f t="shared" si="80"/>
        <v/>
      </c>
      <c r="P482" s="60" t="str">
        <f t="shared" si="80"/>
        <v/>
      </c>
    </row>
    <row r="483" spans="1:16">
      <c r="A483" s="34"/>
      <c r="B483" s="60" t="str">
        <f t="shared" si="78"/>
        <v/>
      </c>
      <c r="C483" s="34"/>
      <c r="D483" s="35"/>
      <c r="E483" s="36"/>
      <c r="F483" s="33">
        <f t="shared" si="77"/>
        <v>0</v>
      </c>
      <c r="G483" s="32"/>
      <c r="H483" s="17"/>
      <c r="I483" s="31" t="str">
        <f t="shared" si="75"/>
        <v/>
      </c>
      <c r="J483" s="31" t="str">
        <f t="shared" si="79"/>
        <v/>
      </c>
      <c r="K483" s="31" t="str">
        <f t="shared" si="79"/>
        <v/>
      </c>
      <c r="L483" s="30"/>
      <c r="M483" s="34"/>
      <c r="N483" s="60" t="str">
        <f t="shared" si="76"/>
        <v/>
      </c>
      <c r="O483" s="60" t="str">
        <f t="shared" si="80"/>
        <v/>
      </c>
      <c r="P483" s="60" t="str">
        <f t="shared" si="80"/>
        <v/>
      </c>
    </row>
    <row r="484" spans="1:16">
      <c r="A484" s="34"/>
      <c r="B484" s="60" t="str">
        <f t="shared" si="78"/>
        <v/>
      </c>
      <c r="C484" s="34"/>
      <c r="D484" s="35"/>
      <c r="E484" s="36"/>
      <c r="F484" s="33">
        <f t="shared" si="77"/>
        <v>0</v>
      </c>
      <c r="G484" s="32"/>
      <c r="H484" s="17"/>
      <c r="I484" s="31" t="str">
        <f t="shared" si="75"/>
        <v/>
      </c>
      <c r="J484" s="31" t="str">
        <f t="shared" si="79"/>
        <v/>
      </c>
      <c r="K484" s="31" t="str">
        <f t="shared" si="79"/>
        <v/>
      </c>
      <c r="L484" s="30"/>
      <c r="M484" s="34"/>
      <c r="N484" s="60" t="str">
        <f t="shared" si="76"/>
        <v/>
      </c>
      <c r="O484" s="60" t="str">
        <f t="shared" si="80"/>
        <v/>
      </c>
      <c r="P484" s="60" t="str">
        <f t="shared" si="80"/>
        <v/>
      </c>
    </row>
    <row r="485" spans="1:16">
      <c r="A485" s="34"/>
      <c r="B485" s="60" t="str">
        <f t="shared" si="78"/>
        <v/>
      </c>
      <c r="C485" s="34"/>
      <c r="D485" s="35"/>
      <c r="E485" s="36"/>
      <c r="F485" s="33">
        <f t="shared" si="77"/>
        <v>0</v>
      </c>
      <c r="G485" s="32"/>
      <c r="H485" s="17"/>
      <c r="I485" s="31" t="str">
        <f t="shared" si="75"/>
        <v/>
      </c>
      <c r="J485" s="31" t="str">
        <f t="shared" si="79"/>
        <v/>
      </c>
      <c r="K485" s="31" t="str">
        <f t="shared" si="79"/>
        <v/>
      </c>
      <c r="L485" s="30"/>
      <c r="M485" s="34"/>
      <c r="N485" s="60" t="str">
        <f t="shared" si="76"/>
        <v/>
      </c>
      <c r="O485" s="60" t="str">
        <f t="shared" si="80"/>
        <v/>
      </c>
      <c r="P485" s="60" t="str">
        <f t="shared" si="80"/>
        <v/>
      </c>
    </row>
    <row r="486" spans="1:16">
      <c r="A486" s="34"/>
      <c r="B486" s="60" t="str">
        <f t="shared" si="78"/>
        <v/>
      </c>
      <c r="C486" s="34"/>
      <c r="D486" s="35"/>
      <c r="E486" s="36"/>
      <c r="F486" s="33">
        <f t="shared" si="77"/>
        <v>0</v>
      </c>
      <c r="G486" s="32"/>
      <c r="H486" s="17"/>
      <c r="I486" s="31" t="str">
        <f t="shared" si="75"/>
        <v/>
      </c>
      <c r="J486" s="31" t="str">
        <f t="shared" si="79"/>
        <v/>
      </c>
      <c r="K486" s="31" t="str">
        <f t="shared" si="79"/>
        <v/>
      </c>
      <c r="L486" s="30"/>
      <c r="M486" s="34"/>
      <c r="N486" s="60" t="str">
        <f t="shared" si="76"/>
        <v/>
      </c>
      <c r="O486" s="60" t="str">
        <f t="shared" si="80"/>
        <v/>
      </c>
      <c r="P486" s="60" t="str">
        <f t="shared" si="80"/>
        <v/>
      </c>
    </row>
    <row r="487" spans="1:16">
      <c r="A487" s="34"/>
      <c r="B487" s="60" t="str">
        <f t="shared" si="78"/>
        <v/>
      </c>
      <c r="C487" s="34"/>
      <c r="D487" s="35"/>
      <c r="E487" s="36"/>
      <c r="F487" s="33">
        <f t="shared" si="77"/>
        <v>0</v>
      </c>
      <c r="G487" s="32"/>
      <c r="H487" s="17"/>
      <c r="I487" s="31" t="str">
        <f t="shared" si="75"/>
        <v/>
      </c>
      <c r="J487" s="31" t="str">
        <f t="shared" si="79"/>
        <v/>
      </c>
      <c r="K487" s="31" t="str">
        <f t="shared" si="79"/>
        <v/>
      </c>
      <c r="L487" s="30"/>
      <c r="M487" s="34"/>
      <c r="N487" s="60" t="str">
        <f t="shared" si="76"/>
        <v/>
      </c>
      <c r="O487" s="60" t="str">
        <f t="shared" si="80"/>
        <v/>
      </c>
      <c r="P487" s="60" t="str">
        <f t="shared" si="80"/>
        <v/>
      </c>
    </row>
    <row r="488" spans="1:16">
      <c r="A488" s="34"/>
      <c r="B488" s="60" t="str">
        <f t="shared" si="78"/>
        <v/>
      </c>
      <c r="C488" s="34"/>
      <c r="D488" s="35"/>
      <c r="E488" s="36"/>
      <c r="F488" s="33">
        <f t="shared" si="77"/>
        <v>0</v>
      </c>
      <c r="G488" s="32"/>
      <c r="H488" s="17"/>
      <c r="I488" s="31" t="str">
        <f t="shared" si="75"/>
        <v/>
      </c>
      <c r="J488" s="31" t="str">
        <f t="shared" si="79"/>
        <v/>
      </c>
      <c r="K488" s="31" t="str">
        <f t="shared" si="79"/>
        <v/>
      </c>
      <c r="L488" s="30"/>
      <c r="M488" s="34"/>
      <c r="N488" s="60" t="str">
        <f t="shared" si="76"/>
        <v/>
      </c>
      <c r="O488" s="60" t="str">
        <f t="shared" si="80"/>
        <v/>
      </c>
      <c r="P488" s="60" t="str">
        <f t="shared" si="80"/>
        <v/>
      </c>
    </row>
    <row r="489" spans="1:16">
      <c r="A489" s="34"/>
      <c r="B489" s="60" t="str">
        <f t="shared" si="78"/>
        <v/>
      </c>
      <c r="C489" s="34"/>
      <c r="D489" s="35"/>
      <c r="E489" s="36"/>
      <c r="F489" s="33">
        <f t="shared" si="77"/>
        <v>0</v>
      </c>
      <c r="G489" s="32"/>
      <c r="H489" s="17"/>
      <c r="I489" s="31" t="str">
        <f t="shared" si="75"/>
        <v/>
      </c>
      <c r="J489" s="31" t="str">
        <f t="shared" si="79"/>
        <v/>
      </c>
      <c r="K489" s="31" t="str">
        <f t="shared" si="79"/>
        <v/>
      </c>
      <c r="L489" s="30"/>
      <c r="M489" s="34"/>
      <c r="N489" s="60" t="str">
        <f t="shared" si="76"/>
        <v/>
      </c>
      <c r="O489" s="60" t="str">
        <f t="shared" si="80"/>
        <v/>
      </c>
      <c r="P489" s="60" t="str">
        <f t="shared" si="80"/>
        <v/>
      </c>
    </row>
    <row r="490" spans="1:16">
      <c r="A490" s="34"/>
      <c r="B490" s="60" t="str">
        <f t="shared" si="78"/>
        <v/>
      </c>
      <c r="C490" s="34"/>
      <c r="D490" s="35"/>
      <c r="E490" s="36"/>
      <c r="F490" s="33">
        <f t="shared" si="77"/>
        <v>0</v>
      </c>
      <c r="G490" s="32"/>
      <c r="H490" s="17"/>
      <c r="I490" s="31" t="str">
        <f t="shared" si="75"/>
        <v/>
      </c>
      <c r="J490" s="31" t="str">
        <f t="shared" si="79"/>
        <v/>
      </c>
      <c r="K490" s="31" t="str">
        <f t="shared" si="79"/>
        <v/>
      </c>
      <c r="L490" s="30"/>
      <c r="M490" s="34"/>
      <c r="N490" s="60" t="str">
        <f t="shared" si="76"/>
        <v/>
      </c>
      <c r="O490" s="60" t="str">
        <f t="shared" si="80"/>
        <v/>
      </c>
      <c r="P490" s="60" t="str">
        <f t="shared" si="80"/>
        <v/>
      </c>
    </row>
    <row r="491" spans="1:16">
      <c r="A491" s="34"/>
      <c r="B491" s="60" t="str">
        <f t="shared" si="78"/>
        <v/>
      </c>
      <c r="C491" s="34"/>
      <c r="D491" s="35"/>
      <c r="E491" s="36"/>
      <c r="F491" s="33">
        <f t="shared" si="77"/>
        <v>0</v>
      </c>
      <c r="G491" s="32"/>
      <c r="H491" s="17"/>
      <c r="I491" s="31" t="str">
        <f t="shared" si="75"/>
        <v/>
      </c>
      <c r="J491" s="31" t="str">
        <f t="shared" si="79"/>
        <v/>
      </c>
      <c r="K491" s="31" t="str">
        <f t="shared" si="79"/>
        <v/>
      </c>
      <c r="L491" s="30"/>
      <c r="M491" s="34"/>
      <c r="N491" s="60" t="str">
        <f t="shared" si="76"/>
        <v/>
      </c>
      <c r="O491" s="60" t="str">
        <f t="shared" si="80"/>
        <v/>
      </c>
      <c r="P491" s="60" t="str">
        <f t="shared" si="80"/>
        <v/>
      </c>
    </row>
    <row r="492" spans="1:16">
      <c r="A492" s="34"/>
      <c r="B492" s="60" t="str">
        <f t="shared" si="78"/>
        <v/>
      </c>
      <c r="C492" s="34"/>
      <c r="D492" s="35"/>
      <c r="E492" s="36"/>
      <c r="F492" s="33">
        <f t="shared" si="77"/>
        <v>0</v>
      </c>
      <c r="G492" s="32"/>
      <c r="H492" s="17"/>
      <c r="I492" s="31" t="str">
        <f t="shared" si="75"/>
        <v/>
      </c>
      <c r="J492" s="31" t="str">
        <f t="shared" si="79"/>
        <v/>
      </c>
      <c r="K492" s="31" t="str">
        <f t="shared" si="79"/>
        <v/>
      </c>
      <c r="L492" s="30"/>
      <c r="M492" s="34"/>
      <c r="N492" s="60" t="str">
        <f t="shared" si="76"/>
        <v/>
      </c>
      <c r="O492" s="60" t="str">
        <f t="shared" si="80"/>
        <v/>
      </c>
      <c r="P492" s="60" t="str">
        <f t="shared" si="80"/>
        <v/>
      </c>
    </row>
    <row r="493" spans="1:16">
      <c r="A493" s="34"/>
      <c r="B493" s="60" t="str">
        <f t="shared" si="78"/>
        <v/>
      </c>
      <c r="C493" s="34"/>
      <c r="D493" s="35"/>
      <c r="E493" s="36"/>
      <c r="F493" s="33">
        <f t="shared" si="77"/>
        <v>0</v>
      </c>
      <c r="G493" s="32"/>
      <c r="H493" s="17"/>
      <c r="I493" s="31" t="str">
        <f t="shared" si="75"/>
        <v/>
      </c>
      <c r="J493" s="31" t="str">
        <f t="shared" si="79"/>
        <v/>
      </c>
      <c r="K493" s="31" t="str">
        <f t="shared" si="79"/>
        <v/>
      </c>
      <c r="L493" s="30"/>
      <c r="M493" s="34"/>
      <c r="N493" s="60" t="str">
        <f t="shared" si="76"/>
        <v/>
      </c>
      <c r="O493" s="60" t="str">
        <f t="shared" si="80"/>
        <v/>
      </c>
      <c r="P493" s="60" t="str">
        <f t="shared" si="80"/>
        <v/>
      </c>
    </row>
    <row r="494" spans="1:16">
      <c r="A494" s="34"/>
      <c r="B494" s="60" t="str">
        <f t="shared" si="78"/>
        <v/>
      </c>
      <c r="C494" s="34"/>
      <c r="D494" s="35"/>
      <c r="E494" s="36"/>
      <c r="F494" s="33">
        <f t="shared" si="77"/>
        <v>0</v>
      </c>
      <c r="G494" s="32"/>
      <c r="H494" s="17"/>
      <c r="I494" s="31" t="str">
        <f t="shared" si="75"/>
        <v/>
      </c>
      <c r="J494" s="31" t="str">
        <f t="shared" si="79"/>
        <v/>
      </c>
      <c r="K494" s="31" t="str">
        <f t="shared" si="79"/>
        <v/>
      </c>
      <c r="L494" s="30"/>
      <c r="M494" s="34"/>
      <c r="N494" s="60" t="str">
        <f t="shared" si="76"/>
        <v/>
      </c>
      <c r="O494" s="60" t="str">
        <f t="shared" si="80"/>
        <v/>
      </c>
      <c r="P494" s="60" t="str">
        <f t="shared" si="80"/>
        <v/>
      </c>
    </row>
    <row r="495" spans="1:16">
      <c r="A495" s="34"/>
      <c r="B495" s="60" t="str">
        <f t="shared" si="78"/>
        <v/>
      </c>
      <c r="C495" s="34"/>
      <c r="D495" s="35"/>
      <c r="E495" s="36"/>
      <c r="F495" s="33">
        <f t="shared" si="77"/>
        <v>0</v>
      </c>
      <c r="G495" s="32"/>
      <c r="H495" s="17"/>
      <c r="I495" s="31" t="str">
        <f t="shared" si="75"/>
        <v/>
      </c>
      <c r="J495" s="31" t="str">
        <f t="shared" si="79"/>
        <v/>
      </c>
      <c r="K495" s="31" t="str">
        <f t="shared" si="79"/>
        <v/>
      </c>
      <c r="L495" s="30"/>
      <c r="M495" s="34"/>
      <c r="N495" s="60" t="str">
        <f t="shared" si="76"/>
        <v/>
      </c>
      <c r="O495" s="60" t="str">
        <f t="shared" si="80"/>
        <v/>
      </c>
      <c r="P495" s="60" t="str">
        <f t="shared" si="80"/>
        <v/>
      </c>
    </row>
    <row r="496" spans="1:16">
      <c r="A496" s="34"/>
      <c r="B496" s="60" t="str">
        <f t="shared" si="78"/>
        <v/>
      </c>
      <c r="C496" s="34"/>
      <c r="D496" s="35"/>
      <c r="E496" s="36"/>
      <c r="F496" s="33">
        <f t="shared" si="77"/>
        <v>0</v>
      </c>
      <c r="G496" s="32"/>
      <c r="H496" s="17"/>
      <c r="I496" s="31" t="str">
        <f t="shared" si="75"/>
        <v/>
      </c>
      <c r="J496" s="31" t="str">
        <f t="shared" si="79"/>
        <v/>
      </c>
      <c r="K496" s="31" t="str">
        <f t="shared" si="79"/>
        <v/>
      </c>
      <c r="L496" s="30"/>
      <c r="M496" s="34"/>
      <c r="N496" s="60" t="str">
        <f t="shared" si="76"/>
        <v/>
      </c>
      <c r="O496" s="60" t="str">
        <f t="shared" si="80"/>
        <v/>
      </c>
      <c r="P496" s="60" t="str">
        <f t="shared" si="80"/>
        <v/>
      </c>
    </row>
    <row r="497" spans="1:16">
      <c r="A497" s="34"/>
      <c r="B497" s="60" t="str">
        <f t="shared" si="78"/>
        <v/>
      </c>
      <c r="C497" s="34"/>
      <c r="D497" s="35"/>
      <c r="E497" s="36"/>
      <c r="F497" s="33">
        <f t="shared" si="77"/>
        <v>0</v>
      </c>
      <c r="G497" s="32"/>
      <c r="H497" s="17"/>
      <c r="I497" s="31" t="str">
        <f t="shared" si="75"/>
        <v/>
      </c>
      <c r="J497" s="31" t="str">
        <f t="shared" si="79"/>
        <v/>
      </c>
      <c r="K497" s="31" t="str">
        <f t="shared" si="79"/>
        <v/>
      </c>
      <c r="L497" s="30"/>
      <c r="M497" s="34"/>
      <c r="N497" s="60" t="str">
        <f t="shared" si="76"/>
        <v/>
      </c>
      <c r="O497" s="60" t="str">
        <f t="shared" si="80"/>
        <v/>
      </c>
      <c r="P497" s="60" t="str">
        <f t="shared" si="80"/>
        <v/>
      </c>
    </row>
    <row r="498" spans="1:16">
      <c r="A498" s="34"/>
      <c r="B498" s="60" t="str">
        <f t="shared" si="78"/>
        <v/>
      </c>
      <c r="C498" s="34"/>
      <c r="D498" s="35"/>
      <c r="E498" s="36"/>
      <c r="F498" s="33">
        <f t="shared" si="77"/>
        <v>0</v>
      </c>
      <c r="G498" s="32"/>
      <c r="H498" s="17"/>
      <c r="I498" s="31" t="str">
        <f t="shared" si="75"/>
        <v/>
      </c>
      <c r="J498" s="31" t="str">
        <f t="shared" si="79"/>
        <v/>
      </c>
      <c r="K498" s="31" t="str">
        <f t="shared" si="79"/>
        <v/>
      </c>
      <c r="L498" s="30"/>
      <c r="M498" s="34"/>
      <c r="N498" s="60" t="str">
        <f t="shared" si="76"/>
        <v/>
      </c>
      <c r="O498" s="60" t="str">
        <f t="shared" si="80"/>
        <v/>
      </c>
      <c r="P498" s="60" t="str">
        <f t="shared" si="80"/>
        <v/>
      </c>
    </row>
    <row r="499" spans="1:16">
      <c r="A499" s="34"/>
      <c r="B499" s="60" t="str">
        <f t="shared" si="78"/>
        <v/>
      </c>
      <c r="C499" s="34"/>
      <c r="D499" s="35"/>
      <c r="E499" s="36"/>
      <c r="F499" s="33">
        <f t="shared" si="77"/>
        <v>0</v>
      </c>
      <c r="G499" s="32"/>
      <c r="H499" s="17"/>
      <c r="I499" s="31" t="str">
        <f t="shared" si="75"/>
        <v/>
      </c>
      <c r="J499" s="31" t="str">
        <f t="shared" ref="J499:K518" si="81">IF($A499&gt;0,IF((LEFT($A499,2)=LEFT($E$6,2)),($H499*($G499/2)),""),"")</f>
        <v/>
      </c>
      <c r="K499" s="31" t="str">
        <f t="shared" si="81"/>
        <v/>
      </c>
      <c r="L499" s="30"/>
      <c r="M499" s="34"/>
      <c r="N499" s="60" t="str">
        <f t="shared" si="76"/>
        <v/>
      </c>
      <c r="O499" s="60" t="str">
        <f t="shared" ref="O499:P518" si="82">IF(LEFT($A499,2)=LEFT(gstin,2),IF($M499="Yes",$H499*1%,""),"")</f>
        <v/>
      </c>
      <c r="P499" s="60" t="str">
        <f t="shared" si="82"/>
        <v/>
      </c>
    </row>
    <row r="500" spans="1:16">
      <c r="A500" s="34"/>
      <c r="B500" s="60" t="str">
        <f t="shared" si="78"/>
        <v/>
      </c>
      <c r="C500" s="34"/>
      <c r="D500" s="35"/>
      <c r="E500" s="36"/>
      <c r="F500" s="33">
        <f t="shared" si="77"/>
        <v>0</v>
      </c>
      <c r="G500" s="32"/>
      <c r="H500" s="17"/>
      <c r="I500" s="31" t="str">
        <f t="shared" si="75"/>
        <v/>
      </c>
      <c r="J500" s="31" t="str">
        <f t="shared" si="81"/>
        <v/>
      </c>
      <c r="K500" s="31" t="str">
        <f t="shared" si="81"/>
        <v/>
      </c>
      <c r="L500" s="30"/>
      <c r="M500" s="34"/>
      <c r="N500" s="60" t="str">
        <f t="shared" si="76"/>
        <v/>
      </c>
      <c r="O500" s="60" t="str">
        <f t="shared" si="82"/>
        <v/>
      </c>
      <c r="P500" s="60" t="str">
        <f t="shared" si="82"/>
        <v/>
      </c>
    </row>
    <row r="501" spans="1:16">
      <c r="A501" s="34"/>
      <c r="B501" s="60" t="str">
        <f t="shared" si="78"/>
        <v/>
      </c>
      <c r="C501" s="34"/>
      <c r="D501" s="35"/>
      <c r="E501" s="36"/>
      <c r="F501" s="33">
        <f t="shared" si="77"/>
        <v>0</v>
      </c>
      <c r="G501" s="32"/>
      <c r="H501" s="17"/>
      <c r="I501" s="31" t="str">
        <f t="shared" si="75"/>
        <v/>
      </c>
      <c r="J501" s="31" t="str">
        <f t="shared" si="81"/>
        <v/>
      </c>
      <c r="K501" s="31" t="str">
        <f t="shared" si="81"/>
        <v/>
      </c>
      <c r="L501" s="30"/>
      <c r="M501" s="34"/>
      <c r="N501" s="60" t="str">
        <f t="shared" si="76"/>
        <v/>
      </c>
      <c r="O501" s="60" t="str">
        <f t="shared" si="82"/>
        <v/>
      </c>
      <c r="P501" s="60" t="str">
        <f t="shared" si="82"/>
        <v/>
      </c>
    </row>
    <row r="502" spans="1:16">
      <c r="A502" s="34"/>
      <c r="B502" s="60" t="str">
        <f t="shared" si="78"/>
        <v/>
      </c>
      <c r="C502" s="34"/>
      <c r="D502" s="35"/>
      <c r="E502" s="36"/>
      <c r="F502" s="33">
        <f t="shared" si="77"/>
        <v>0</v>
      </c>
      <c r="G502" s="32"/>
      <c r="H502" s="17"/>
      <c r="I502" s="31" t="str">
        <f t="shared" si="75"/>
        <v/>
      </c>
      <c r="J502" s="31" t="str">
        <f t="shared" si="81"/>
        <v/>
      </c>
      <c r="K502" s="31" t="str">
        <f t="shared" si="81"/>
        <v/>
      </c>
      <c r="L502" s="30"/>
      <c r="M502" s="34"/>
      <c r="N502" s="60" t="str">
        <f t="shared" si="76"/>
        <v/>
      </c>
      <c r="O502" s="60" t="str">
        <f t="shared" si="82"/>
        <v/>
      </c>
      <c r="P502" s="60" t="str">
        <f t="shared" si="82"/>
        <v/>
      </c>
    </row>
    <row r="503" spans="1:16">
      <c r="A503" s="34"/>
      <c r="B503" s="60" t="str">
        <f t="shared" si="78"/>
        <v/>
      </c>
      <c r="C503" s="34"/>
      <c r="D503" s="35"/>
      <c r="E503" s="36"/>
      <c r="F503" s="33">
        <f t="shared" si="77"/>
        <v>0</v>
      </c>
      <c r="G503" s="32"/>
      <c r="H503" s="17"/>
      <c r="I503" s="31" t="str">
        <f t="shared" si="75"/>
        <v/>
      </c>
      <c r="J503" s="31" t="str">
        <f t="shared" si="81"/>
        <v/>
      </c>
      <c r="K503" s="31" t="str">
        <f t="shared" si="81"/>
        <v/>
      </c>
      <c r="L503" s="30"/>
      <c r="M503" s="34"/>
      <c r="N503" s="60" t="str">
        <f t="shared" si="76"/>
        <v/>
      </c>
      <c r="O503" s="60" t="str">
        <f t="shared" si="82"/>
        <v/>
      </c>
      <c r="P503" s="60" t="str">
        <f t="shared" si="82"/>
        <v/>
      </c>
    </row>
    <row r="504" spans="1:16">
      <c r="A504" s="34"/>
      <c r="B504" s="60" t="str">
        <f t="shared" si="78"/>
        <v/>
      </c>
      <c r="C504" s="34"/>
      <c r="D504" s="35"/>
      <c r="E504" s="36"/>
      <c r="F504" s="33">
        <f t="shared" si="77"/>
        <v>0</v>
      </c>
      <c r="G504" s="32"/>
      <c r="H504" s="17"/>
      <c r="I504" s="31" t="str">
        <f t="shared" si="75"/>
        <v/>
      </c>
      <c r="J504" s="31" t="str">
        <f t="shared" si="81"/>
        <v/>
      </c>
      <c r="K504" s="31" t="str">
        <f t="shared" si="81"/>
        <v/>
      </c>
      <c r="L504" s="30"/>
      <c r="M504" s="34"/>
      <c r="N504" s="60" t="str">
        <f t="shared" si="76"/>
        <v/>
      </c>
      <c r="O504" s="60" t="str">
        <f t="shared" si="82"/>
        <v/>
      </c>
      <c r="P504" s="60" t="str">
        <f t="shared" si="82"/>
        <v/>
      </c>
    </row>
    <row r="505" spans="1:16">
      <c r="A505" s="34"/>
      <c r="B505" s="60" t="str">
        <f t="shared" si="78"/>
        <v/>
      </c>
      <c r="C505" s="34"/>
      <c r="D505" s="35"/>
      <c r="E505" s="36"/>
      <c r="F505" s="33">
        <f t="shared" si="77"/>
        <v>0</v>
      </c>
      <c r="G505" s="32"/>
      <c r="H505" s="17"/>
      <c r="I505" s="31" t="str">
        <f t="shared" si="75"/>
        <v/>
      </c>
      <c r="J505" s="31" t="str">
        <f t="shared" si="81"/>
        <v/>
      </c>
      <c r="K505" s="31" t="str">
        <f t="shared" si="81"/>
        <v/>
      </c>
      <c r="L505" s="30"/>
      <c r="M505" s="34"/>
      <c r="N505" s="60" t="str">
        <f t="shared" si="76"/>
        <v/>
      </c>
      <c r="O505" s="60" t="str">
        <f t="shared" si="82"/>
        <v/>
      </c>
      <c r="P505" s="60" t="str">
        <f t="shared" si="82"/>
        <v/>
      </c>
    </row>
    <row r="506" spans="1:16">
      <c r="A506" s="34"/>
      <c r="B506" s="60" t="str">
        <f t="shared" si="78"/>
        <v/>
      </c>
      <c r="C506" s="34"/>
      <c r="D506" s="35"/>
      <c r="E506" s="36"/>
      <c r="F506" s="33">
        <f t="shared" si="77"/>
        <v>0</v>
      </c>
      <c r="G506" s="32"/>
      <c r="H506" s="17"/>
      <c r="I506" s="31" t="str">
        <f t="shared" si="75"/>
        <v/>
      </c>
      <c r="J506" s="31" t="str">
        <f t="shared" si="81"/>
        <v/>
      </c>
      <c r="K506" s="31" t="str">
        <f t="shared" si="81"/>
        <v/>
      </c>
      <c r="L506" s="30"/>
      <c r="M506" s="34"/>
      <c r="N506" s="60" t="str">
        <f t="shared" si="76"/>
        <v/>
      </c>
      <c r="O506" s="60" t="str">
        <f t="shared" si="82"/>
        <v/>
      </c>
      <c r="P506" s="60" t="str">
        <f t="shared" si="82"/>
        <v/>
      </c>
    </row>
    <row r="507" spans="1:16">
      <c r="A507" s="34"/>
      <c r="B507" s="60" t="str">
        <f t="shared" si="78"/>
        <v/>
      </c>
      <c r="C507" s="34"/>
      <c r="D507" s="35"/>
      <c r="E507" s="36"/>
      <c r="F507" s="33">
        <f t="shared" si="77"/>
        <v>0</v>
      </c>
      <c r="G507" s="32"/>
      <c r="H507" s="17"/>
      <c r="I507" s="31" t="str">
        <f t="shared" si="75"/>
        <v/>
      </c>
      <c r="J507" s="31" t="str">
        <f t="shared" si="81"/>
        <v/>
      </c>
      <c r="K507" s="31" t="str">
        <f t="shared" si="81"/>
        <v/>
      </c>
      <c r="L507" s="30"/>
      <c r="M507" s="34"/>
      <c r="N507" s="60" t="str">
        <f t="shared" si="76"/>
        <v/>
      </c>
      <c r="O507" s="60" t="str">
        <f t="shared" si="82"/>
        <v/>
      </c>
      <c r="P507" s="60" t="str">
        <f t="shared" si="82"/>
        <v/>
      </c>
    </row>
    <row r="508" spans="1:16">
      <c r="A508" s="34"/>
      <c r="B508" s="60" t="str">
        <f t="shared" si="78"/>
        <v/>
      </c>
      <c r="C508" s="34"/>
      <c r="D508" s="35"/>
      <c r="E508" s="36"/>
      <c r="F508" s="33">
        <f t="shared" si="77"/>
        <v>0</v>
      </c>
      <c r="G508" s="32"/>
      <c r="H508" s="17"/>
      <c r="I508" s="31" t="str">
        <f t="shared" si="75"/>
        <v/>
      </c>
      <c r="J508" s="31" t="str">
        <f t="shared" si="81"/>
        <v/>
      </c>
      <c r="K508" s="31" t="str">
        <f t="shared" si="81"/>
        <v/>
      </c>
      <c r="L508" s="30"/>
      <c r="M508" s="34"/>
      <c r="N508" s="60" t="str">
        <f t="shared" si="76"/>
        <v/>
      </c>
      <c r="O508" s="60" t="str">
        <f t="shared" si="82"/>
        <v/>
      </c>
      <c r="P508" s="60" t="str">
        <f t="shared" si="82"/>
        <v/>
      </c>
    </row>
    <row r="509" spans="1:16">
      <c r="A509" s="34"/>
      <c r="B509" s="60" t="str">
        <f t="shared" si="78"/>
        <v/>
      </c>
      <c r="C509" s="34"/>
      <c r="D509" s="35"/>
      <c r="E509" s="36"/>
      <c r="F509" s="33">
        <f t="shared" si="77"/>
        <v>0</v>
      </c>
      <c r="G509" s="32"/>
      <c r="H509" s="17"/>
      <c r="I509" s="31" t="str">
        <f t="shared" si="75"/>
        <v/>
      </c>
      <c r="J509" s="31" t="str">
        <f t="shared" si="81"/>
        <v/>
      </c>
      <c r="K509" s="31" t="str">
        <f t="shared" si="81"/>
        <v/>
      </c>
      <c r="L509" s="30"/>
      <c r="M509" s="34"/>
      <c r="N509" s="60" t="str">
        <f t="shared" si="76"/>
        <v/>
      </c>
      <c r="O509" s="60" t="str">
        <f t="shared" si="82"/>
        <v/>
      </c>
      <c r="P509" s="60" t="str">
        <f t="shared" si="82"/>
        <v/>
      </c>
    </row>
    <row r="510" spans="1:16">
      <c r="A510" s="34"/>
      <c r="B510" s="60" t="str">
        <f t="shared" si="78"/>
        <v/>
      </c>
      <c r="C510" s="34"/>
      <c r="D510" s="35"/>
      <c r="E510" s="36"/>
      <c r="F510" s="33">
        <f t="shared" si="77"/>
        <v>0</v>
      </c>
      <c r="G510" s="32"/>
      <c r="H510" s="17"/>
      <c r="I510" s="31" t="str">
        <f t="shared" si="75"/>
        <v/>
      </c>
      <c r="J510" s="31" t="str">
        <f t="shared" si="81"/>
        <v/>
      </c>
      <c r="K510" s="31" t="str">
        <f t="shared" si="81"/>
        <v/>
      </c>
      <c r="L510" s="30"/>
      <c r="M510" s="34"/>
      <c r="N510" s="60" t="str">
        <f t="shared" si="76"/>
        <v/>
      </c>
      <c r="O510" s="60" t="str">
        <f t="shared" si="82"/>
        <v/>
      </c>
      <c r="P510" s="60" t="str">
        <f t="shared" si="82"/>
        <v/>
      </c>
    </row>
    <row r="511" spans="1:16">
      <c r="A511" s="34"/>
      <c r="B511" s="60" t="str">
        <f t="shared" si="78"/>
        <v/>
      </c>
      <c r="C511" s="34"/>
      <c r="D511" s="35"/>
      <c r="E511" s="36"/>
      <c r="F511" s="33">
        <f t="shared" si="77"/>
        <v>0</v>
      </c>
      <c r="G511" s="32"/>
      <c r="H511" s="17"/>
      <c r="I511" s="31" t="str">
        <f t="shared" si="75"/>
        <v/>
      </c>
      <c r="J511" s="31" t="str">
        <f t="shared" si="81"/>
        <v/>
      </c>
      <c r="K511" s="31" t="str">
        <f t="shared" si="81"/>
        <v/>
      </c>
      <c r="L511" s="30"/>
      <c r="M511" s="34"/>
      <c r="N511" s="60" t="str">
        <f t="shared" si="76"/>
        <v/>
      </c>
      <c r="O511" s="60" t="str">
        <f t="shared" si="82"/>
        <v/>
      </c>
      <c r="P511" s="60" t="str">
        <f t="shared" si="82"/>
        <v/>
      </c>
    </row>
    <row r="512" spans="1:16">
      <c r="A512" s="34"/>
      <c r="B512" s="60" t="str">
        <f t="shared" si="78"/>
        <v/>
      </c>
      <c r="C512" s="34"/>
      <c r="D512" s="35"/>
      <c r="E512" s="36"/>
      <c r="F512" s="33">
        <f t="shared" si="77"/>
        <v>0</v>
      </c>
      <c r="G512" s="32"/>
      <c r="H512" s="17"/>
      <c r="I512" s="31" t="str">
        <f t="shared" si="75"/>
        <v/>
      </c>
      <c r="J512" s="31" t="str">
        <f t="shared" si="81"/>
        <v/>
      </c>
      <c r="K512" s="31" t="str">
        <f t="shared" si="81"/>
        <v/>
      </c>
      <c r="L512" s="30"/>
      <c r="M512" s="34"/>
      <c r="N512" s="60" t="str">
        <f t="shared" si="76"/>
        <v/>
      </c>
      <c r="O512" s="60" t="str">
        <f t="shared" si="82"/>
        <v/>
      </c>
      <c r="P512" s="60" t="str">
        <f t="shared" si="82"/>
        <v/>
      </c>
    </row>
    <row r="513" spans="1:16">
      <c r="A513" s="34"/>
      <c r="B513" s="60" t="str">
        <f t="shared" si="78"/>
        <v/>
      </c>
      <c r="C513" s="34"/>
      <c r="D513" s="35"/>
      <c r="E513" s="36"/>
      <c r="F513" s="33">
        <f t="shared" si="77"/>
        <v>0</v>
      </c>
      <c r="G513" s="32"/>
      <c r="H513" s="17"/>
      <c r="I513" s="31" t="str">
        <f t="shared" si="75"/>
        <v/>
      </c>
      <c r="J513" s="31" t="str">
        <f t="shared" si="81"/>
        <v/>
      </c>
      <c r="K513" s="31" t="str">
        <f t="shared" si="81"/>
        <v/>
      </c>
      <c r="L513" s="30"/>
      <c r="M513" s="34"/>
      <c r="N513" s="60" t="str">
        <f t="shared" si="76"/>
        <v/>
      </c>
      <c r="O513" s="60" t="str">
        <f t="shared" si="82"/>
        <v/>
      </c>
      <c r="P513" s="60" t="str">
        <f t="shared" si="82"/>
        <v/>
      </c>
    </row>
    <row r="514" spans="1:16">
      <c r="A514" s="34"/>
      <c r="B514" s="60" t="str">
        <f t="shared" si="78"/>
        <v/>
      </c>
      <c r="C514" s="34"/>
      <c r="D514" s="35"/>
      <c r="E514" s="36"/>
      <c r="F514" s="33">
        <f t="shared" si="77"/>
        <v>0</v>
      </c>
      <c r="G514" s="32"/>
      <c r="H514" s="17"/>
      <c r="I514" s="31" t="str">
        <f t="shared" si="75"/>
        <v/>
      </c>
      <c r="J514" s="31" t="str">
        <f t="shared" si="81"/>
        <v/>
      </c>
      <c r="K514" s="31" t="str">
        <f t="shared" si="81"/>
        <v/>
      </c>
      <c r="L514" s="30"/>
      <c r="M514" s="34"/>
      <c r="N514" s="60" t="str">
        <f t="shared" si="76"/>
        <v/>
      </c>
      <c r="O514" s="60" t="str">
        <f t="shared" si="82"/>
        <v/>
      </c>
      <c r="P514" s="60" t="str">
        <f t="shared" si="82"/>
        <v/>
      </c>
    </row>
    <row r="515" spans="1:16">
      <c r="A515" s="34"/>
      <c r="B515" s="60" t="str">
        <f t="shared" si="78"/>
        <v/>
      </c>
      <c r="C515" s="34"/>
      <c r="D515" s="35"/>
      <c r="E515" s="36"/>
      <c r="F515" s="33">
        <f t="shared" si="77"/>
        <v>0</v>
      </c>
      <c r="G515" s="32"/>
      <c r="H515" s="17"/>
      <c r="I515" s="31" t="str">
        <f t="shared" si="75"/>
        <v/>
      </c>
      <c r="J515" s="31" t="str">
        <f t="shared" si="81"/>
        <v/>
      </c>
      <c r="K515" s="31" t="str">
        <f t="shared" si="81"/>
        <v/>
      </c>
      <c r="L515" s="30"/>
      <c r="M515" s="34"/>
      <c r="N515" s="60" t="str">
        <f t="shared" si="76"/>
        <v/>
      </c>
      <c r="O515" s="60" t="str">
        <f t="shared" si="82"/>
        <v/>
      </c>
      <c r="P515" s="60" t="str">
        <f t="shared" si="82"/>
        <v/>
      </c>
    </row>
    <row r="516" spans="1:16">
      <c r="A516" s="34"/>
      <c r="B516" s="60" t="str">
        <f t="shared" si="78"/>
        <v/>
      </c>
      <c r="C516" s="34"/>
      <c r="D516" s="35"/>
      <c r="E516" s="36"/>
      <c r="F516" s="33">
        <f t="shared" si="77"/>
        <v>0</v>
      </c>
      <c r="G516" s="32"/>
      <c r="H516" s="17"/>
      <c r="I516" s="31" t="str">
        <f t="shared" si="75"/>
        <v/>
      </c>
      <c r="J516" s="31" t="str">
        <f t="shared" si="81"/>
        <v/>
      </c>
      <c r="K516" s="31" t="str">
        <f t="shared" si="81"/>
        <v/>
      </c>
      <c r="L516" s="30"/>
      <c r="M516" s="34"/>
      <c r="N516" s="60" t="str">
        <f t="shared" si="76"/>
        <v/>
      </c>
      <c r="O516" s="60" t="str">
        <f t="shared" si="82"/>
        <v/>
      </c>
      <c r="P516" s="60" t="str">
        <f t="shared" si="82"/>
        <v/>
      </c>
    </row>
    <row r="517" spans="1:16">
      <c r="A517" s="34"/>
      <c r="B517" s="60" t="str">
        <f t="shared" si="78"/>
        <v/>
      </c>
      <c r="C517" s="34"/>
      <c r="D517" s="35"/>
      <c r="E517" s="36"/>
      <c r="F517" s="33">
        <f t="shared" si="77"/>
        <v>0</v>
      </c>
      <c r="G517" s="32"/>
      <c r="H517" s="17"/>
      <c r="I517" s="31" t="str">
        <f t="shared" si="75"/>
        <v/>
      </c>
      <c r="J517" s="31" t="str">
        <f t="shared" si="81"/>
        <v/>
      </c>
      <c r="K517" s="31" t="str">
        <f t="shared" si="81"/>
        <v/>
      </c>
      <c r="L517" s="30"/>
      <c r="M517" s="34"/>
      <c r="N517" s="60" t="str">
        <f t="shared" si="76"/>
        <v/>
      </c>
      <c r="O517" s="60" t="str">
        <f t="shared" si="82"/>
        <v/>
      </c>
      <c r="P517" s="60" t="str">
        <f t="shared" si="82"/>
        <v/>
      </c>
    </row>
    <row r="518" spans="1:16">
      <c r="A518" s="34"/>
      <c r="B518" s="60" t="str">
        <f t="shared" si="78"/>
        <v/>
      </c>
      <c r="C518" s="34"/>
      <c r="D518" s="35"/>
      <c r="E518" s="36"/>
      <c r="F518" s="33">
        <f t="shared" si="77"/>
        <v>0</v>
      </c>
      <c r="G518" s="32"/>
      <c r="H518" s="17"/>
      <c r="I518" s="31" t="str">
        <f t="shared" si="75"/>
        <v/>
      </c>
      <c r="J518" s="31" t="str">
        <f t="shared" si="81"/>
        <v/>
      </c>
      <c r="K518" s="31" t="str">
        <f t="shared" si="81"/>
        <v/>
      </c>
      <c r="L518" s="30"/>
      <c r="M518" s="34"/>
      <c r="N518" s="60" t="str">
        <f t="shared" si="76"/>
        <v/>
      </c>
      <c r="O518" s="60" t="str">
        <f t="shared" si="82"/>
        <v/>
      </c>
      <c r="P518" s="60" t="str">
        <f t="shared" si="82"/>
        <v/>
      </c>
    </row>
    <row r="519" spans="1:16">
      <c r="A519" s="34"/>
      <c r="B519" s="60" t="str">
        <f t="shared" si="78"/>
        <v/>
      </c>
      <c r="C519" s="34"/>
      <c r="D519" s="35"/>
      <c r="E519" s="36"/>
      <c r="F519" s="33">
        <f t="shared" si="77"/>
        <v>0</v>
      </c>
      <c r="G519" s="32"/>
      <c r="H519" s="17"/>
      <c r="I519" s="31" t="str">
        <f t="shared" si="75"/>
        <v/>
      </c>
      <c r="J519" s="31" t="str">
        <f t="shared" ref="J519:K538" si="83">IF($A519&gt;0,IF((LEFT($A519,2)=LEFT($E$6,2)),($H519*($G519/2)),""),"")</f>
        <v/>
      </c>
      <c r="K519" s="31" t="str">
        <f t="shared" si="83"/>
        <v/>
      </c>
      <c r="L519" s="30"/>
      <c r="M519" s="34"/>
      <c r="N519" s="60" t="str">
        <f t="shared" si="76"/>
        <v/>
      </c>
      <c r="O519" s="60" t="str">
        <f t="shared" ref="O519:P538" si="84">IF(LEFT($A519,2)=LEFT(gstin,2),IF($M519="Yes",$H519*1%,""),"")</f>
        <v/>
      </c>
      <c r="P519" s="60" t="str">
        <f t="shared" si="84"/>
        <v/>
      </c>
    </row>
    <row r="520" spans="1:16">
      <c r="A520" s="34"/>
      <c r="B520" s="60" t="str">
        <f t="shared" si="78"/>
        <v/>
      </c>
      <c r="C520" s="34"/>
      <c r="D520" s="35"/>
      <c r="E520" s="36"/>
      <c r="F520" s="33">
        <f t="shared" si="77"/>
        <v>0</v>
      </c>
      <c r="G520" s="32"/>
      <c r="H520" s="17"/>
      <c r="I520" s="31" t="str">
        <f t="shared" si="75"/>
        <v/>
      </c>
      <c r="J520" s="31" t="str">
        <f t="shared" si="83"/>
        <v/>
      </c>
      <c r="K520" s="31" t="str">
        <f t="shared" si="83"/>
        <v/>
      </c>
      <c r="L520" s="30"/>
      <c r="M520" s="34"/>
      <c r="N520" s="60" t="str">
        <f t="shared" si="76"/>
        <v/>
      </c>
      <c r="O520" s="60" t="str">
        <f t="shared" si="84"/>
        <v/>
      </c>
      <c r="P520" s="60" t="str">
        <f t="shared" si="84"/>
        <v/>
      </c>
    </row>
    <row r="521" spans="1:16">
      <c r="A521" s="34"/>
      <c r="B521" s="60" t="str">
        <f t="shared" si="78"/>
        <v/>
      </c>
      <c r="C521" s="34"/>
      <c r="D521" s="35"/>
      <c r="E521" s="36"/>
      <c r="F521" s="33">
        <f t="shared" si="77"/>
        <v>0</v>
      </c>
      <c r="G521" s="32"/>
      <c r="H521" s="17"/>
      <c r="I521" s="31" t="str">
        <f t="shared" si="75"/>
        <v/>
      </c>
      <c r="J521" s="31" t="str">
        <f t="shared" si="83"/>
        <v/>
      </c>
      <c r="K521" s="31" t="str">
        <f t="shared" si="83"/>
        <v/>
      </c>
      <c r="L521" s="30"/>
      <c r="M521" s="34"/>
      <c r="N521" s="60" t="str">
        <f t="shared" si="76"/>
        <v/>
      </c>
      <c r="O521" s="60" t="str">
        <f t="shared" si="84"/>
        <v/>
      </c>
      <c r="P521" s="60" t="str">
        <f t="shared" si="84"/>
        <v/>
      </c>
    </row>
    <row r="522" spans="1:16">
      <c r="A522" s="34"/>
      <c r="B522" s="60" t="str">
        <f t="shared" si="78"/>
        <v/>
      </c>
      <c r="C522" s="34"/>
      <c r="D522" s="35"/>
      <c r="E522" s="36"/>
      <c r="F522" s="33">
        <f t="shared" si="77"/>
        <v>0</v>
      </c>
      <c r="G522" s="32"/>
      <c r="H522" s="17"/>
      <c r="I522" s="31" t="str">
        <f t="shared" si="75"/>
        <v/>
      </c>
      <c r="J522" s="31" t="str">
        <f t="shared" si="83"/>
        <v/>
      </c>
      <c r="K522" s="31" t="str">
        <f t="shared" si="83"/>
        <v/>
      </c>
      <c r="L522" s="30"/>
      <c r="M522" s="34"/>
      <c r="N522" s="60" t="str">
        <f t="shared" si="76"/>
        <v/>
      </c>
      <c r="O522" s="60" t="str">
        <f t="shared" si="84"/>
        <v/>
      </c>
      <c r="P522" s="60" t="str">
        <f t="shared" si="84"/>
        <v/>
      </c>
    </row>
    <row r="523" spans="1:16">
      <c r="A523" s="34"/>
      <c r="B523" s="60" t="str">
        <f t="shared" si="78"/>
        <v/>
      </c>
      <c r="C523" s="34"/>
      <c r="D523" s="35"/>
      <c r="E523" s="36"/>
      <c r="F523" s="33">
        <f t="shared" si="77"/>
        <v>0</v>
      </c>
      <c r="G523" s="32"/>
      <c r="H523" s="17"/>
      <c r="I523" s="31" t="str">
        <f t="shared" si="75"/>
        <v/>
      </c>
      <c r="J523" s="31" t="str">
        <f t="shared" si="83"/>
        <v/>
      </c>
      <c r="K523" s="31" t="str">
        <f t="shared" si="83"/>
        <v/>
      </c>
      <c r="L523" s="30"/>
      <c r="M523" s="34"/>
      <c r="N523" s="60" t="str">
        <f t="shared" si="76"/>
        <v/>
      </c>
      <c r="O523" s="60" t="str">
        <f t="shared" si="84"/>
        <v/>
      </c>
      <c r="P523" s="60" t="str">
        <f t="shared" si="84"/>
        <v/>
      </c>
    </row>
    <row r="524" spans="1:16">
      <c r="A524" s="34"/>
      <c r="B524" s="60" t="str">
        <f t="shared" si="78"/>
        <v/>
      </c>
      <c r="C524" s="34"/>
      <c r="D524" s="35"/>
      <c r="E524" s="36"/>
      <c r="F524" s="33">
        <f t="shared" si="77"/>
        <v>0</v>
      </c>
      <c r="G524" s="32"/>
      <c r="H524" s="17"/>
      <c r="I524" s="31" t="str">
        <f t="shared" si="75"/>
        <v/>
      </c>
      <c r="J524" s="31" t="str">
        <f t="shared" si="83"/>
        <v/>
      </c>
      <c r="K524" s="31" t="str">
        <f t="shared" si="83"/>
        <v/>
      </c>
      <c r="L524" s="30"/>
      <c r="M524" s="34"/>
      <c r="N524" s="60" t="str">
        <f t="shared" si="76"/>
        <v/>
      </c>
      <c r="O524" s="60" t="str">
        <f t="shared" si="84"/>
        <v/>
      </c>
      <c r="P524" s="60" t="str">
        <f t="shared" si="84"/>
        <v/>
      </c>
    </row>
    <row r="525" spans="1:16">
      <c r="A525" s="34"/>
      <c r="B525" s="60" t="str">
        <f t="shared" si="78"/>
        <v/>
      </c>
      <c r="C525" s="34"/>
      <c r="D525" s="35"/>
      <c r="E525" s="36"/>
      <c r="F525" s="33">
        <f t="shared" si="77"/>
        <v>0</v>
      </c>
      <c r="G525" s="32"/>
      <c r="H525" s="17"/>
      <c r="I525" s="31" t="str">
        <f t="shared" si="75"/>
        <v/>
      </c>
      <c r="J525" s="31" t="str">
        <f t="shared" si="83"/>
        <v/>
      </c>
      <c r="K525" s="31" t="str">
        <f t="shared" si="83"/>
        <v/>
      </c>
      <c r="L525" s="30"/>
      <c r="M525" s="34"/>
      <c r="N525" s="60" t="str">
        <f t="shared" si="76"/>
        <v/>
      </c>
      <c r="O525" s="60" t="str">
        <f t="shared" si="84"/>
        <v/>
      </c>
      <c r="P525" s="60" t="str">
        <f t="shared" si="84"/>
        <v/>
      </c>
    </row>
    <row r="526" spans="1:16">
      <c r="A526" s="34"/>
      <c r="B526" s="60" t="str">
        <f t="shared" si="78"/>
        <v/>
      </c>
      <c r="C526" s="34"/>
      <c r="D526" s="35"/>
      <c r="E526" s="36"/>
      <c r="F526" s="33">
        <f t="shared" si="77"/>
        <v>0</v>
      </c>
      <c r="G526" s="32"/>
      <c r="H526" s="17"/>
      <c r="I526" s="31" t="str">
        <f t="shared" si="75"/>
        <v/>
      </c>
      <c r="J526" s="31" t="str">
        <f t="shared" si="83"/>
        <v/>
      </c>
      <c r="K526" s="31" t="str">
        <f t="shared" si="83"/>
        <v/>
      </c>
      <c r="L526" s="30"/>
      <c r="M526" s="34"/>
      <c r="N526" s="60" t="str">
        <f t="shared" si="76"/>
        <v/>
      </c>
      <c r="O526" s="60" t="str">
        <f t="shared" si="84"/>
        <v/>
      </c>
      <c r="P526" s="60" t="str">
        <f t="shared" si="84"/>
        <v/>
      </c>
    </row>
    <row r="527" spans="1:16">
      <c r="A527" s="34"/>
      <c r="B527" s="60" t="str">
        <f t="shared" si="78"/>
        <v/>
      </c>
      <c r="C527" s="34"/>
      <c r="D527" s="35"/>
      <c r="E527" s="36"/>
      <c r="F527" s="33">
        <f t="shared" si="77"/>
        <v>0</v>
      </c>
      <c r="G527" s="32"/>
      <c r="H527" s="17"/>
      <c r="I527" s="31" t="str">
        <f t="shared" si="75"/>
        <v/>
      </c>
      <c r="J527" s="31" t="str">
        <f t="shared" si="83"/>
        <v/>
      </c>
      <c r="K527" s="31" t="str">
        <f t="shared" si="83"/>
        <v/>
      </c>
      <c r="L527" s="30"/>
      <c r="M527" s="34"/>
      <c r="N527" s="60" t="str">
        <f t="shared" si="76"/>
        <v/>
      </c>
      <c r="O527" s="60" t="str">
        <f t="shared" si="84"/>
        <v/>
      </c>
      <c r="P527" s="60" t="str">
        <f t="shared" si="84"/>
        <v/>
      </c>
    </row>
    <row r="528" spans="1:16">
      <c r="A528" s="34"/>
      <c r="B528" s="60" t="str">
        <f t="shared" si="78"/>
        <v/>
      </c>
      <c r="C528" s="34"/>
      <c r="D528" s="35"/>
      <c r="E528" s="36"/>
      <c r="F528" s="33">
        <f t="shared" si="77"/>
        <v>0</v>
      </c>
      <c r="G528" s="32"/>
      <c r="H528" s="17"/>
      <c r="I528" s="31" t="str">
        <f t="shared" si="75"/>
        <v/>
      </c>
      <c r="J528" s="31" t="str">
        <f t="shared" si="83"/>
        <v/>
      </c>
      <c r="K528" s="31" t="str">
        <f t="shared" si="83"/>
        <v/>
      </c>
      <c r="L528" s="30"/>
      <c r="M528" s="34"/>
      <c r="N528" s="60" t="str">
        <f t="shared" si="76"/>
        <v/>
      </c>
      <c r="O528" s="60" t="str">
        <f t="shared" si="84"/>
        <v/>
      </c>
      <c r="P528" s="60" t="str">
        <f t="shared" si="84"/>
        <v/>
      </c>
    </row>
    <row r="529" spans="1:16">
      <c r="A529" s="34"/>
      <c r="B529" s="60" t="str">
        <f t="shared" si="78"/>
        <v/>
      </c>
      <c r="C529" s="34"/>
      <c r="D529" s="35"/>
      <c r="E529" s="36"/>
      <c r="F529" s="33">
        <f t="shared" si="77"/>
        <v>0</v>
      </c>
      <c r="G529" s="32"/>
      <c r="H529" s="17"/>
      <c r="I529" s="31" t="str">
        <f t="shared" si="75"/>
        <v/>
      </c>
      <c r="J529" s="31" t="str">
        <f t="shared" si="83"/>
        <v/>
      </c>
      <c r="K529" s="31" t="str">
        <f t="shared" si="83"/>
        <v/>
      </c>
      <c r="L529" s="30"/>
      <c r="M529" s="34"/>
      <c r="N529" s="60" t="str">
        <f t="shared" si="76"/>
        <v/>
      </c>
      <c r="O529" s="60" t="str">
        <f t="shared" si="84"/>
        <v/>
      </c>
      <c r="P529" s="60" t="str">
        <f t="shared" si="84"/>
        <v/>
      </c>
    </row>
    <row r="530" spans="1:16">
      <c r="A530" s="34"/>
      <c r="B530" s="60" t="str">
        <f t="shared" si="78"/>
        <v/>
      </c>
      <c r="C530" s="34"/>
      <c r="D530" s="35"/>
      <c r="E530" s="36"/>
      <c r="F530" s="33">
        <f t="shared" si="77"/>
        <v>0</v>
      </c>
      <c r="G530" s="32"/>
      <c r="H530" s="17"/>
      <c r="I530" s="31" t="str">
        <f t="shared" si="75"/>
        <v/>
      </c>
      <c r="J530" s="31" t="str">
        <f t="shared" si="83"/>
        <v/>
      </c>
      <c r="K530" s="31" t="str">
        <f t="shared" si="83"/>
        <v/>
      </c>
      <c r="L530" s="30"/>
      <c r="M530" s="34"/>
      <c r="N530" s="60" t="str">
        <f t="shared" si="76"/>
        <v/>
      </c>
      <c r="O530" s="60" t="str">
        <f t="shared" si="84"/>
        <v/>
      </c>
      <c r="P530" s="60" t="str">
        <f t="shared" si="84"/>
        <v/>
      </c>
    </row>
    <row r="531" spans="1:16">
      <c r="A531" s="34"/>
      <c r="B531" s="60" t="str">
        <f t="shared" si="78"/>
        <v/>
      </c>
      <c r="C531" s="34"/>
      <c r="D531" s="35"/>
      <c r="E531" s="36"/>
      <c r="F531" s="33">
        <f t="shared" si="77"/>
        <v>0</v>
      </c>
      <c r="G531" s="32"/>
      <c r="H531" s="17"/>
      <c r="I531" s="31" t="str">
        <f t="shared" ref="I531:I594" si="85">IF($A531&gt;0,IF((LEFT($A531,2)&lt;&gt;LEFT($E$6,2)),($H531*$G531),""),"")</f>
        <v/>
      </c>
      <c r="J531" s="31" t="str">
        <f t="shared" si="83"/>
        <v/>
      </c>
      <c r="K531" s="31" t="str">
        <f t="shared" si="83"/>
        <v/>
      </c>
      <c r="L531" s="30"/>
      <c r="M531" s="34"/>
      <c r="N531" s="60" t="str">
        <f t="shared" ref="N531:N594" si="86">IF(LEFT($A531,2)&lt;&gt;LEFT(gstin,2),IF($M531="Yes",$H531*2%,""),"")</f>
        <v/>
      </c>
      <c r="O531" s="60" t="str">
        <f t="shared" si="84"/>
        <v/>
      </c>
      <c r="P531" s="60" t="str">
        <f t="shared" si="84"/>
        <v/>
      </c>
    </row>
    <row r="532" spans="1:16">
      <c r="A532" s="34"/>
      <c r="B532" s="60" t="str">
        <f t="shared" si="78"/>
        <v/>
      </c>
      <c r="C532" s="34"/>
      <c r="D532" s="35"/>
      <c r="E532" s="36"/>
      <c r="F532" s="33">
        <f t="shared" ref="F532:F595" si="87">ROUND(SUM(H532:L532),0)</f>
        <v>0</v>
      </c>
      <c r="G532" s="32"/>
      <c r="H532" s="17"/>
      <c r="I532" s="31" t="str">
        <f t="shared" si="85"/>
        <v/>
      </c>
      <c r="J532" s="31" t="str">
        <f t="shared" si="83"/>
        <v/>
      </c>
      <c r="K532" s="31" t="str">
        <f t="shared" si="83"/>
        <v/>
      </c>
      <c r="L532" s="30"/>
      <c r="M532" s="34"/>
      <c r="N532" s="60" t="str">
        <f t="shared" si="86"/>
        <v/>
      </c>
      <c r="O532" s="60" t="str">
        <f t="shared" si="84"/>
        <v/>
      </c>
      <c r="P532" s="60" t="str">
        <f t="shared" si="84"/>
        <v/>
      </c>
    </row>
    <row r="533" spans="1:16">
      <c r="A533" s="34"/>
      <c r="B533" s="60" t="str">
        <f t="shared" ref="B533:B596" si="88">IF(A533&lt;&gt;"",(VLOOKUP(LEFT($A533,2),$A$5000:$B$5037,2,TRUE)),(""))</f>
        <v/>
      </c>
      <c r="C533" s="34"/>
      <c r="D533" s="35"/>
      <c r="E533" s="36"/>
      <c r="F533" s="33">
        <f t="shared" si="87"/>
        <v>0</v>
      </c>
      <c r="G533" s="32"/>
      <c r="H533" s="17"/>
      <c r="I533" s="31" t="str">
        <f t="shared" si="85"/>
        <v/>
      </c>
      <c r="J533" s="31" t="str">
        <f t="shared" si="83"/>
        <v/>
      </c>
      <c r="K533" s="31" t="str">
        <f t="shared" si="83"/>
        <v/>
      </c>
      <c r="L533" s="30"/>
      <c r="M533" s="34"/>
      <c r="N533" s="60" t="str">
        <f t="shared" si="86"/>
        <v/>
      </c>
      <c r="O533" s="60" t="str">
        <f t="shared" si="84"/>
        <v/>
      </c>
      <c r="P533" s="60" t="str">
        <f t="shared" si="84"/>
        <v/>
      </c>
    </row>
    <row r="534" spans="1:16">
      <c r="A534" s="34"/>
      <c r="B534" s="60" t="str">
        <f t="shared" si="88"/>
        <v/>
      </c>
      <c r="C534" s="34"/>
      <c r="D534" s="35"/>
      <c r="E534" s="36"/>
      <c r="F534" s="33">
        <f t="shared" si="87"/>
        <v>0</v>
      </c>
      <c r="G534" s="32"/>
      <c r="H534" s="17"/>
      <c r="I534" s="31" t="str">
        <f t="shared" si="85"/>
        <v/>
      </c>
      <c r="J534" s="31" t="str">
        <f t="shared" si="83"/>
        <v/>
      </c>
      <c r="K534" s="31" t="str">
        <f t="shared" si="83"/>
        <v/>
      </c>
      <c r="L534" s="30"/>
      <c r="M534" s="34"/>
      <c r="N534" s="60" t="str">
        <f t="shared" si="86"/>
        <v/>
      </c>
      <c r="O534" s="60" t="str">
        <f t="shared" si="84"/>
        <v/>
      </c>
      <c r="P534" s="60" t="str">
        <f t="shared" si="84"/>
        <v/>
      </c>
    </row>
    <row r="535" spans="1:16">
      <c r="A535" s="34"/>
      <c r="B535" s="60" t="str">
        <f t="shared" si="88"/>
        <v/>
      </c>
      <c r="C535" s="34"/>
      <c r="D535" s="35"/>
      <c r="E535" s="36"/>
      <c r="F535" s="33">
        <f t="shared" si="87"/>
        <v>0</v>
      </c>
      <c r="G535" s="32"/>
      <c r="H535" s="17"/>
      <c r="I535" s="31" t="str">
        <f t="shared" si="85"/>
        <v/>
      </c>
      <c r="J535" s="31" t="str">
        <f t="shared" si="83"/>
        <v/>
      </c>
      <c r="K535" s="31" t="str">
        <f t="shared" si="83"/>
        <v/>
      </c>
      <c r="L535" s="30"/>
      <c r="M535" s="34"/>
      <c r="N535" s="60" t="str">
        <f t="shared" si="86"/>
        <v/>
      </c>
      <c r="O535" s="60" t="str">
        <f t="shared" si="84"/>
        <v/>
      </c>
      <c r="P535" s="60" t="str">
        <f t="shared" si="84"/>
        <v/>
      </c>
    </row>
    <row r="536" spans="1:16">
      <c r="A536" s="34"/>
      <c r="B536" s="60" t="str">
        <f t="shared" si="88"/>
        <v/>
      </c>
      <c r="C536" s="34"/>
      <c r="D536" s="35"/>
      <c r="E536" s="36"/>
      <c r="F536" s="33">
        <f t="shared" si="87"/>
        <v>0</v>
      </c>
      <c r="G536" s="32"/>
      <c r="H536" s="17"/>
      <c r="I536" s="31" t="str">
        <f t="shared" si="85"/>
        <v/>
      </c>
      <c r="J536" s="31" t="str">
        <f t="shared" si="83"/>
        <v/>
      </c>
      <c r="K536" s="31" t="str">
        <f t="shared" si="83"/>
        <v/>
      </c>
      <c r="L536" s="30"/>
      <c r="M536" s="34"/>
      <c r="N536" s="60" t="str">
        <f t="shared" si="86"/>
        <v/>
      </c>
      <c r="O536" s="60" t="str">
        <f t="shared" si="84"/>
        <v/>
      </c>
      <c r="P536" s="60" t="str">
        <f t="shared" si="84"/>
        <v/>
      </c>
    </row>
    <row r="537" spans="1:16">
      <c r="A537" s="34"/>
      <c r="B537" s="60" t="str">
        <f t="shared" si="88"/>
        <v/>
      </c>
      <c r="C537" s="34"/>
      <c r="D537" s="35"/>
      <c r="E537" s="36"/>
      <c r="F537" s="33">
        <f t="shared" si="87"/>
        <v>0</v>
      </c>
      <c r="G537" s="32"/>
      <c r="H537" s="17"/>
      <c r="I537" s="31" t="str">
        <f t="shared" si="85"/>
        <v/>
      </c>
      <c r="J537" s="31" t="str">
        <f t="shared" si="83"/>
        <v/>
      </c>
      <c r="K537" s="31" t="str">
        <f t="shared" si="83"/>
        <v/>
      </c>
      <c r="L537" s="30"/>
      <c r="M537" s="34"/>
      <c r="N537" s="60" t="str">
        <f t="shared" si="86"/>
        <v/>
      </c>
      <c r="O537" s="60" t="str">
        <f t="shared" si="84"/>
        <v/>
      </c>
      <c r="P537" s="60" t="str">
        <f t="shared" si="84"/>
        <v/>
      </c>
    </row>
    <row r="538" spans="1:16">
      <c r="A538" s="34"/>
      <c r="B538" s="60" t="str">
        <f t="shared" si="88"/>
        <v/>
      </c>
      <c r="C538" s="34"/>
      <c r="D538" s="35"/>
      <c r="E538" s="36"/>
      <c r="F538" s="33">
        <f t="shared" si="87"/>
        <v>0</v>
      </c>
      <c r="G538" s="32"/>
      <c r="H538" s="17"/>
      <c r="I538" s="31" t="str">
        <f t="shared" si="85"/>
        <v/>
      </c>
      <c r="J538" s="31" t="str">
        <f t="shared" si="83"/>
        <v/>
      </c>
      <c r="K538" s="31" t="str">
        <f t="shared" si="83"/>
        <v/>
      </c>
      <c r="L538" s="30"/>
      <c r="M538" s="34"/>
      <c r="N538" s="60" t="str">
        <f t="shared" si="86"/>
        <v/>
      </c>
      <c r="O538" s="60" t="str">
        <f t="shared" si="84"/>
        <v/>
      </c>
      <c r="P538" s="60" t="str">
        <f t="shared" si="84"/>
        <v/>
      </c>
    </row>
    <row r="539" spans="1:16">
      <c r="A539" s="34"/>
      <c r="B539" s="60" t="str">
        <f t="shared" si="88"/>
        <v/>
      </c>
      <c r="C539" s="34"/>
      <c r="D539" s="35"/>
      <c r="E539" s="36"/>
      <c r="F539" s="33">
        <f t="shared" si="87"/>
        <v>0</v>
      </c>
      <c r="G539" s="32"/>
      <c r="H539" s="17"/>
      <c r="I539" s="31" t="str">
        <f t="shared" si="85"/>
        <v/>
      </c>
      <c r="J539" s="31" t="str">
        <f t="shared" ref="J539:K558" si="89">IF($A539&gt;0,IF((LEFT($A539,2)=LEFT($E$6,2)),($H539*($G539/2)),""),"")</f>
        <v/>
      </c>
      <c r="K539" s="31" t="str">
        <f t="shared" si="89"/>
        <v/>
      </c>
      <c r="L539" s="30"/>
      <c r="M539" s="34"/>
      <c r="N539" s="60" t="str">
        <f t="shared" si="86"/>
        <v/>
      </c>
      <c r="O539" s="60" t="str">
        <f t="shared" ref="O539:P558" si="90">IF(LEFT($A539,2)=LEFT(gstin,2),IF($M539="Yes",$H539*1%,""),"")</f>
        <v/>
      </c>
      <c r="P539" s="60" t="str">
        <f t="shared" si="90"/>
        <v/>
      </c>
    </row>
    <row r="540" spans="1:16">
      <c r="A540" s="34"/>
      <c r="B540" s="60" t="str">
        <f t="shared" si="88"/>
        <v/>
      </c>
      <c r="C540" s="34"/>
      <c r="D540" s="35"/>
      <c r="E540" s="36"/>
      <c r="F540" s="33">
        <f t="shared" si="87"/>
        <v>0</v>
      </c>
      <c r="G540" s="32"/>
      <c r="H540" s="17"/>
      <c r="I540" s="31" t="str">
        <f t="shared" si="85"/>
        <v/>
      </c>
      <c r="J540" s="31" t="str">
        <f t="shared" si="89"/>
        <v/>
      </c>
      <c r="K540" s="31" t="str">
        <f t="shared" si="89"/>
        <v/>
      </c>
      <c r="L540" s="30"/>
      <c r="M540" s="34"/>
      <c r="N540" s="60" t="str">
        <f t="shared" si="86"/>
        <v/>
      </c>
      <c r="O540" s="60" t="str">
        <f t="shared" si="90"/>
        <v/>
      </c>
      <c r="P540" s="60" t="str">
        <f t="shared" si="90"/>
        <v/>
      </c>
    </row>
    <row r="541" spans="1:16">
      <c r="A541" s="34"/>
      <c r="B541" s="60" t="str">
        <f t="shared" si="88"/>
        <v/>
      </c>
      <c r="C541" s="34"/>
      <c r="D541" s="35"/>
      <c r="E541" s="36"/>
      <c r="F541" s="33">
        <f t="shared" si="87"/>
        <v>0</v>
      </c>
      <c r="G541" s="32"/>
      <c r="H541" s="17"/>
      <c r="I541" s="31" t="str">
        <f t="shared" si="85"/>
        <v/>
      </c>
      <c r="J541" s="31" t="str">
        <f t="shared" si="89"/>
        <v/>
      </c>
      <c r="K541" s="31" t="str">
        <f t="shared" si="89"/>
        <v/>
      </c>
      <c r="L541" s="30"/>
      <c r="M541" s="34"/>
      <c r="N541" s="60" t="str">
        <f t="shared" si="86"/>
        <v/>
      </c>
      <c r="O541" s="60" t="str">
        <f t="shared" si="90"/>
        <v/>
      </c>
      <c r="P541" s="60" t="str">
        <f t="shared" si="90"/>
        <v/>
      </c>
    </row>
    <row r="542" spans="1:16">
      <c r="A542" s="34"/>
      <c r="B542" s="60" t="str">
        <f t="shared" si="88"/>
        <v/>
      </c>
      <c r="C542" s="34"/>
      <c r="D542" s="35"/>
      <c r="E542" s="36"/>
      <c r="F542" s="33">
        <f t="shared" si="87"/>
        <v>0</v>
      </c>
      <c r="G542" s="32"/>
      <c r="H542" s="17"/>
      <c r="I542" s="31" t="str">
        <f t="shared" si="85"/>
        <v/>
      </c>
      <c r="J542" s="31" t="str">
        <f t="shared" si="89"/>
        <v/>
      </c>
      <c r="K542" s="31" t="str">
        <f t="shared" si="89"/>
        <v/>
      </c>
      <c r="L542" s="30"/>
      <c r="M542" s="34"/>
      <c r="N542" s="60" t="str">
        <f t="shared" si="86"/>
        <v/>
      </c>
      <c r="O542" s="60" t="str">
        <f t="shared" si="90"/>
        <v/>
      </c>
      <c r="P542" s="60" t="str">
        <f t="shared" si="90"/>
        <v/>
      </c>
    </row>
    <row r="543" spans="1:16">
      <c r="A543" s="34"/>
      <c r="B543" s="60" t="str">
        <f t="shared" si="88"/>
        <v/>
      </c>
      <c r="C543" s="34"/>
      <c r="D543" s="35"/>
      <c r="E543" s="36"/>
      <c r="F543" s="33">
        <f t="shared" si="87"/>
        <v>0</v>
      </c>
      <c r="G543" s="32"/>
      <c r="H543" s="17"/>
      <c r="I543" s="31" t="str">
        <f t="shared" si="85"/>
        <v/>
      </c>
      <c r="J543" s="31" t="str">
        <f t="shared" si="89"/>
        <v/>
      </c>
      <c r="K543" s="31" t="str">
        <f t="shared" si="89"/>
        <v/>
      </c>
      <c r="L543" s="30"/>
      <c r="M543" s="34"/>
      <c r="N543" s="60" t="str">
        <f t="shared" si="86"/>
        <v/>
      </c>
      <c r="O543" s="60" t="str">
        <f t="shared" si="90"/>
        <v/>
      </c>
      <c r="P543" s="60" t="str">
        <f t="shared" si="90"/>
        <v/>
      </c>
    </row>
    <row r="544" spans="1:16">
      <c r="A544" s="34"/>
      <c r="B544" s="60" t="str">
        <f t="shared" si="88"/>
        <v/>
      </c>
      <c r="C544" s="34"/>
      <c r="D544" s="35"/>
      <c r="E544" s="36"/>
      <c r="F544" s="33">
        <f t="shared" si="87"/>
        <v>0</v>
      </c>
      <c r="G544" s="32"/>
      <c r="H544" s="17"/>
      <c r="I544" s="31" t="str">
        <f t="shared" si="85"/>
        <v/>
      </c>
      <c r="J544" s="31" t="str">
        <f t="shared" si="89"/>
        <v/>
      </c>
      <c r="K544" s="31" t="str">
        <f t="shared" si="89"/>
        <v/>
      </c>
      <c r="L544" s="30"/>
      <c r="M544" s="34"/>
      <c r="N544" s="60" t="str">
        <f t="shared" si="86"/>
        <v/>
      </c>
      <c r="O544" s="60" t="str">
        <f t="shared" si="90"/>
        <v/>
      </c>
      <c r="P544" s="60" t="str">
        <f t="shared" si="90"/>
        <v/>
      </c>
    </row>
    <row r="545" spans="1:16">
      <c r="A545" s="34"/>
      <c r="B545" s="60" t="str">
        <f t="shared" si="88"/>
        <v/>
      </c>
      <c r="C545" s="34"/>
      <c r="D545" s="35"/>
      <c r="E545" s="36"/>
      <c r="F545" s="33">
        <f t="shared" si="87"/>
        <v>0</v>
      </c>
      <c r="G545" s="32"/>
      <c r="H545" s="17"/>
      <c r="I545" s="31" t="str">
        <f t="shared" si="85"/>
        <v/>
      </c>
      <c r="J545" s="31" t="str">
        <f t="shared" si="89"/>
        <v/>
      </c>
      <c r="K545" s="31" t="str">
        <f t="shared" si="89"/>
        <v/>
      </c>
      <c r="L545" s="30"/>
      <c r="M545" s="34"/>
      <c r="N545" s="60" t="str">
        <f t="shared" si="86"/>
        <v/>
      </c>
      <c r="O545" s="60" t="str">
        <f t="shared" si="90"/>
        <v/>
      </c>
      <c r="P545" s="60" t="str">
        <f t="shared" si="90"/>
        <v/>
      </c>
    </row>
    <row r="546" spans="1:16">
      <c r="A546" s="34"/>
      <c r="B546" s="60" t="str">
        <f t="shared" si="88"/>
        <v/>
      </c>
      <c r="C546" s="34"/>
      <c r="D546" s="35"/>
      <c r="E546" s="36"/>
      <c r="F546" s="33">
        <f t="shared" si="87"/>
        <v>0</v>
      </c>
      <c r="G546" s="32"/>
      <c r="H546" s="17"/>
      <c r="I546" s="31" t="str">
        <f t="shared" si="85"/>
        <v/>
      </c>
      <c r="J546" s="31" t="str">
        <f t="shared" si="89"/>
        <v/>
      </c>
      <c r="K546" s="31" t="str">
        <f t="shared" si="89"/>
        <v/>
      </c>
      <c r="L546" s="30"/>
      <c r="M546" s="34"/>
      <c r="N546" s="60" t="str">
        <f t="shared" si="86"/>
        <v/>
      </c>
      <c r="O546" s="60" t="str">
        <f t="shared" si="90"/>
        <v/>
      </c>
      <c r="P546" s="60" t="str">
        <f t="shared" si="90"/>
        <v/>
      </c>
    </row>
    <row r="547" spans="1:16">
      <c r="A547" s="34"/>
      <c r="B547" s="60" t="str">
        <f t="shared" si="88"/>
        <v/>
      </c>
      <c r="C547" s="34"/>
      <c r="D547" s="35"/>
      <c r="E547" s="36"/>
      <c r="F547" s="33">
        <f t="shared" si="87"/>
        <v>0</v>
      </c>
      <c r="G547" s="32"/>
      <c r="H547" s="17"/>
      <c r="I547" s="31" t="str">
        <f t="shared" si="85"/>
        <v/>
      </c>
      <c r="J547" s="31" t="str">
        <f t="shared" si="89"/>
        <v/>
      </c>
      <c r="K547" s="31" t="str">
        <f t="shared" si="89"/>
        <v/>
      </c>
      <c r="L547" s="30"/>
      <c r="M547" s="34"/>
      <c r="N547" s="60" t="str">
        <f t="shared" si="86"/>
        <v/>
      </c>
      <c r="O547" s="60" t="str">
        <f t="shared" si="90"/>
        <v/>
      </c>
      <c r="P547" s="60" t="str">
        <f t="shared" si="90"/>
        <v/>
      </c>
    </row>
    <row r="548" spans="1:16">
      <c r="A548" s="34"/>
      <c r="B548" s="60" t="str">
        <f t="shared" si="88"/>
        <v/>
      </c>
      <c r="C548" s="34"/>
      <c r="D548" s="35"/>
      <c r="E548" s="36"/>
      <c r="F548" s="33">
        <f t="shared" si="87"/>
        <v>0</v>
      </c>
      <c r="G548" s="32"/>
      <c r="H548" s="17"/>
      <c r="I548" s="31" t="str">
        <f t="shared" si="85"/>
        <v/>
      </c>
      <c r="J548" s="31" t="str">
        <f t="shared" si="89"/>
        <v/>
      </c>
      <c r="K548" s="31" t="str">
        <f t="shared" si="89"/>
        <v/>
      </c>
      <c r="L548" s="30"/>
      <c r="M548" s="34"/>
      <c r="N548" s="60" t="str">
        <f t="shared" si="86"/>
        <v/>
      </c>
      <c r="O548" s="60" t="str">
        <f t="shared" si="90"/>
        <v/>
      </c>
      <c r="P548" s="60" t="str">
        <f t="shared" si="90"/>
        <v/>
      </c>
    </row>
    <row r="549" spans="1:16">
      <c r="A549" s="34"/>
      <c r="B549" s="60" t="str">
        <f t="shared" si="88"/>
        <v/>
      </c>
      <c r="C549" s="34"/>
      <c r="D549" s="35"/>
      <c r="E549" s="36"/>
      <c r="F549" s="33">
        <f t="shared" si="87"/>
        <v>0</v>
      </c>
      <c r="G549" s="32"/>
      <c r="H549" s="17"/>
      <c r="I549" s="31" t="str">
        <f t="shared" si="85"/>
        <v/>
      </c>
      <c r="J549" s="31" t="str">
        <f t="shared" si="89"/>
        <v/>
      </c>
      <c r="K549" s="31" t="str">
        <f t="shared" si="89"/>
        <v/>
      </c>
      <c r="L549" s="30"/>
      <c r="M549" s="34"/>
      <c r="N549" s="60" t="str">
        <f t="shared" si="86"/>
        <v/>
      </c>
      <c r="O549" s="60" t="str">
        <f t="shared" si="90"/>
        <v/>
      </c>
      <c r="P549" s="60" t="str">
        <f t="shared" si="90"/>
        <v/>
      </c>
    </row>
    <row r="550" spans="1:16">
      <c r="A550" s="34"/>
      <c r="B550" s="60" t="str">
        <f t="shared" si="88"/>
        <v/>
      </c>
      <c r="C550" s="34"/>
      <c r="D550" s="35"/>
      <c r="E550" s="36"/>
      <c r="F550" s="33">
        <f t="shared" si="87"/>
        <v>0</v>
      </c>
      <c r="G550" s="32"/>
      <c r="H550" s="17"/>
      <c r="I550" s="31" t="str">
        <f t="shared" si="85"/>
        <v/>
      </c>
      <c r="J550" s="31" t="str">
        <f t="shared" si="89"/>
        <v/>
      </c>
      <c r="K550" s="31" t="str">
        <f t="shared" si="89"/>
        <v/>
      </c>
      <c r="L550" s="30"/>
      <c r="M550" s="34"/>
      <c r="N550" s="60" t="str">
        <f t="shared" si="86"/>
        <v/>
      </c>
      <c r="O550" s="60" t="str">
        <f t="shared" si="90"/>
        <v/>
      </c>
      <c r="P550" s="60" t="str">
        <f t="shared" si="90"/>
        <v/>
      </c>
    </row>
    <row r="551" spans="1:16">
      <c r="A551" s="34"/>
      <c r="B551" s="60" t="str">
        <f t="shared" si="88"/>
        <v/>
      </c>
      <c r="C551" s="34"/>
      <c r="D551" s="35"/>
      <c r="E551" s="36"/>
      <c r="F551" s="33">
        <f t="shared" si="87"/>
        <v>0</v>
      </c>
      <c r="G551" s="32"/>
      <c r="H551" s="17"/>
      <c r="I551" s="31" t="str">
        <f t="shared" si="85"/>
        <v/>
      </c>
      <c r="J551" s="31" t="str">
        <f t="shared" si="89"/>
        <v/>
      </c>
      <c r="K551" s="31" t="str">
        <f t="shared" si="89"/>
        <v/>
      </c>
      <c r="L551" s="30"/>
      <c r="M551" s="34"/>
      <c r="N551" s="60" t="str">
        <f t="shared" si="86"/>
        <v/>
      </c>
      <c r="O551" s="60" t="str">
        <f t="shared" si="90"/>
        <v/>
      </c>
      <c r="P551" s="60" t="str">
        <f t="shared" si="90"/>
        <v/>
      </c>
    </row>
    <row r="552" spans="1:16">
      <c r="A552" s="34"/>
      <c r="B552" s="60" t="str">
        <f t="shared" si="88"/>
        <v/>
      </c>
      <c r="C552" s="34"/>
      <c r="D552" s="35"/>
      <c r="E552" s="36"/>
      <c r="F552" s="33">
        <f t="shared" si="87"/>
        <v>0</v>
      </c>
      <c r="G552" s="32"/>
      <c r="H552" s="17"/>
      <c r="I552" s="31" t="str">
        <f t="shared" si="85"/>
        <v/>
      </c>
      <c r="J552" s="31" t="str">
        <f t="shared" si="89"/>
        <v/>
      </c>
      <c r="K552" s="31" t="str">
        <f t="shared" si="89"/>
        <v/>
      </c>
      <c r="L552" s="30"/>
      <c r="M552" s="34"/>
      <c r="N552" s="60" t="str">
        <f t="shared" si="86"/>
        <v/>
      </c>
      <c r="O552" s="60" t="str">
        <f t="shared" si="90"/>
        <v/>
      </c>
      <c r="P552" s="60" t="str">
        <f t="shared" si="90"/>
        <v/>
      </c>
    </row>
    <row r="553" spans="1:16">
      <c r="A553" s="34"/>
      <c r="B553" s="60" t="str">
        <f t="shared" si="88"/>
        <v/>
      </c>
      <c r="C553" s="34"/>
      <c r="D553" s="35"/>
      <c r="E553" s="36"/>
      <c r="F553" s="33">
        <f t="shared" si="87"/>
        <v>0</v>
      </c>
      <c r="G553" s="32"/>
      <c r="H553" s="17"/>
      <c r="I553" s="31" t="str">
        <f t="shared" si="85"/>
        <v/>
      </c>
      <c r="J553" s="31" t="str">
        <f t="shared" si="89"/>
        <v/>
      </c>
      <c r="K553" s="31" t="str">
        <f t="shared" si="89"/>
        <v/>
      </c>
      <c r="L553" s="30"/>
      <c r="M553" s="34"/>
      <c r="N553" s="60" t="str">
        <f t="shared" si="86"/>
        <v/>
      </c>
      <c r="O553" s="60" t="str">
        <f t="shared" si="90"/>
        <v/>
      </c>
      <c r="P553" s="60" t="str">
        <f t="shared" si="90"/>
        <v/>
      </c>
    </row>
    <row r="554" spans="1:16">
      <c r="A554" s="34"/>
      <c r="B554" s="60" t="str">
        <f t="shared" si="88"/>
        <v/>
      </c>
      <c r="C554" s="34"/>
      <c r="D554" s="35"/>
      <c r="E554" s="36"/>
      <c r="F554" s="33">
        <f t="shared" si="87"/>
        <v>0</v>
      </c>
      <c r="G554" s="32"/>
      <c r="H554" s="17"/>
      <c r="I554" s="31" t="str">
        <f t="shared" si="85"/>
        <v/>
      </c>
      <c r="J554" s="31" t="str">
        <f t="shared" si="89"/>
        <v/>
      </c>
      <c r="K554" s="31" t="str">
        <f t="shared" si="89"/>
        <v/>
      </c>
      <c r="L554" s="30"/>
      <c r="M554" s="34"/>
      <c r="N554" s="60" t="str">
        <f t="shared" si="86"/>
        <v/>
      </c>
      <c r="O554" s="60" t="str">
        <f t="shared" si="90"/>
        <v/>
      </c>
      <c r="P554" s="60" t="str">
        <f t="shared" si="90"/>
        <v/>
      </c>
    </row>
    <row r="555" spans="1:16">
      <c r="A555" s="34"/>
      <c r="B555" s="60" t="str">
        <f t="shared" si="88"/>
        <v/>
      </c>
      <c r="C555" s="34"/>
      <c r="D555" s="35"/>
      <c r="E555" s="36"/>
      <c r="F555" s="33">
        <f t="shared" si="87"/>
        <v>0</v>
      </c>
      <c r="G555" s="32"/>
      <c r="H555" s="17"/>
      <c r="I555" s="31" t="str">
        <f t="shared" si="85"/>
        <v/>
      </c>
      <c r="J555" s="31" t="str">
        <f t="shared" si="89"/>
        <v/>
      </c>
      <c r="K555" s="31" t="str">
        <f t="shared" si="89"/>
        <v/>
      </c>
      <c r="L555" s="30"/>
      <c r="M555" s="34"/>
      <c r="N555" s="60" t="str">
        <f t="shared" si="86"/>
        <v/>
      </c>
      <c r="O555" s="60" t="str">
        <f t="shared" si="90"/>
        <v/>
      </c>
      <c r="P555" s="60" t="str">
        <f t="shared" si="90"/>
        <v/>
      </c>
    </row>
    <row r="556" spans="1:16">
      <c r="A556" s="34"/>
      <c r="B556" s="60" t="str">
        <f t="shared" si="88"/>
        <v/>
      </c>
      <c r="C556" s="34"/>
      <c r="D556" s="35"/>
      <c r="E556" s="36"/>
      <c r="F556" s="33">
        <f t="shared" si="87"/>
        <v>0</v>
      </c>
      <c r="G556" s="32"/>
      <c r="H556" s="17"/>
      <c r="I556" s="31" t="str">
        <f t="shared" si="85"/>
        <v/>
      </c>
      <c r="J556" s="31" t="str">
        <f t="shared" si="89"/>
        <v/>
      </c>
      <c r="K556" s="31" t="str">
        <f t="shared" si="89"/>
        <v/>
      </c>
      <c r="L556" s="30"/>
      <c r="M556" s="34"/>
      <c r="N556" s="60" t="str">
        <f t="shared" si="86"/>
        <v/>
      </c>
      <c r="O556" s="60" t="str">
        <f t="shared" si="90"/>
        <v/>
      </c>
      <c r="P556" s="60" t="str">
        <f t="shared" si="90"/>
        <v/>
      </c>
    </row>
    <row r="557" spans="1:16">
      <c r="A557" s="34"/>
      <c r="B557" s="60" t="str">
        <f t="shared" si="88"/>
        <v/>
      </c>
      <c r="C557" s="34"/>
      <c r="D557" s="35"/>
      <c r="E557" s="36"/>
      <c r="F557" s="33">
        <f t="shared" si="87"/>
        <v>0</v>
      </c>
      <c r="G557" s="32"/>
      <c r="H557" s="17"/>
      <c r="I557" s="31" t="str">
        <f t="shared" si="85"/>
        <v/>
      </c>
      <c r="J557" s="31" t="str">
        <f t="shared" si="89"/>
        <v/>
      </c>
      <c r="K557" s="31" t="str">
        <f t="shared" si="89"/>
        <v/>
      </c>
      <c r="L557" s="30"/>
      <c r="M557" s="34"/>
      <c r="N557" s="60" t="str">
        <f t="shared" si="86"/>
        <v/>
      </c>
      <c r="O557" s="60" t="str">
        <f t="shared" si="90"/>
        <v/>
      </c>
      <c r="P557" s="60" t="str">
        <f t="shared" si="90"/>
        <v/>
      </c>
    </row>
    <row r="558" spans="1:16">
      <c r="A558" s="34"/>
      <c r="B558" s="60" t="str">
        <f t="shared" si="88"/>
        <v/>
      </c>
      <c r="C558" s="34"/>
      <c r="D558" s="35"/>
      <c r="E558" s="36"/>
      <c r="F558" s="33">
        <f t="shared" si="87"/>
        <v>0</v>
      </c>
      <c r="G558" s="32"/>
      <c r="H558" s="17"/>
      <c r="I558" s="31" t="str">
        <f t="shared" si="85"/>
        <v/>
      </c>
      <c r="J558" s="31" t="str">
        <f t="shared" si="89"/>
        <v/>
      </c>
      <c r="K558" s="31" t="str">
        <f t="shared" si="89"/>
        <v/>
      </c>
      <c r="L558" s="30"/>
      <c r="M558" s="34"/>
      <c r="N558" s="60" t="str">
        <f t="shared" si="86"/>
        <v/>
      </c>
      <c r="O558" s="60" t="str">
        <f t="shared" si="90"/>
        <v/>
      </c>
      <c r="P558" s="60" t="str">
        <f t="shared" si="90"/>
        <v/>
      </c>
    </row>
    <row r="559" spans="1:16">
      <c r="A559" s="34"/>
      <c r="B559" s="60" t="str">
        <f t="shared" si="88"/>
        <v/>
      </c>
      <c r="C559" s="34"/>
      <c r="D559" s="35"/>
      <c r="E559" s="36"/>
      <c r="F559" s="33">
        <f t="shared" si="87"/>
        <v>0</v>
      </c>
      <c r="G559" s="32"/>
      <c r="H559" s="17"/>
      <c r="I559" s="31" t="str">
        <f t="shared" si="85"/>
        <v/>
      </c>
      <c r="J559" s="31" t="str">
        <f t="shared" ref="J559:K578" si="91">IF($A559&gt;0,IF((LEFT($A559,2)=LEFT($E$6,2)),($H559*($G559/2)),""),"")</f>
        <v/>
      </c>
      <c r="K559" s="31" t="str">
        <f t="shared" si="91"/>
        <v/>
      </c>
      <c r="L559" s="30"/>
      <c r="M559" s="34"/>
      <c r="N559" s="60" t="str">
        <f t="shared" si="86"/>
        <v/>
      </c>
      <c r="O559" s="60" t="str">
        <f t="shared" ref="O559:P578" si="92">IF(LEFT($A559,2)=LEFT(gstin,2),IF($M559="Yes",$H559*1%,""),"")</f>
        <v/>
      </c>
      <c r="P559" s="60" t="str">
        <f t="shared" si="92"/>
        <v/>
      </c>
    </row>
    <row r="560" spans="1:16">
      <c r="A560" s="34"/>
      <c r="B560" s="60" t="str">
        <f t="shared" si="88"/>
        <v/>
      </c>
      <c r="C560" s="34"/>
      <c r="D560" s="35"/>
      <c r="E560" s="36"/>
      <c r="F560" s="33">
        <f t="shared" si="87"/>
        <v>0</v>
      </c>
      <c r="G560" s="32"/>
      <c r="H560" s="17"/>
      <c r="I560" s="31" t="str">
        <f t="shared" si="85"/>
        <v/>
      </c>
      <c r="J560" s="31" t="str">
        <f t="shared" si="91"/>
        <v/>
      </c>
      <c r="K560" s="31" t="str">
        <f t="shared" si="91"/>
        <v/>
      </c>
      <c r="L560" s="30"/>
      <c r="M560" s="34"/>
      <c r="N560" s="60" t="str">
        <f t="shared" si="86"/>
        <v/>
      </c>
      <c r="O560" s="60" t="str">
        <f t="shared" si="92"/>
        <v/>
      </c>
      <c r="P560" s="60" t="str">
        <f t="shared" si="92"/>
        <v/>
      </c>
    </row>
    <row r="561" spans="1:16">
      <c r="A561" s="34"/>
      <c r="B561" s="60" t="str">
        <f t="shared" si="88"/>
        <v/>
      </c>
      <c r="C561" s="34"/>
      <c r="D561" s="35"/>
      <c r="E561" s="36"/>
      <c r="F561" s="33">
        <f t="shared" si="87"/>
        <v>0</v>
      </c>
      <c r="G561" s="32"/>
      <c r="H561" s="17"/>
      <c r="I561" s="31" t="str">
        <f t="shared" si="85"/>
        <v/>
      </c>
      <c r="J561" s="31" t="str">
        <f t="shared" si="91"/>
        <v/>
      </c>
      <c r="K561" s="31" t="str">
        <f t="shared" si="91"/>
        <v/>
      </c>
      <c r="L561" s="30"/>
      <c r="M561" s="34"/>
      <c r="N561" s="60" t="str">
        <f t="shared" si="86"/>
        <v/>
      </c>
      <c r="O561" s="60" t="str">
        <f t="shared" si="92"/>
        <v/>
      </c>
      <c r="P561" s="60" t="str">
        <f t="shared" si="92"/>
        <v/>
      </c>
    </row>
    <row r="562" spans="1:16">
      <c r="A562" s="34"/>
      <c r="B562" s="60" t="str">
        <f t="shared" si="88"/>
        <v/>
      </c>
      <c r="C562" s="34"/>
      <c r="D562" s="35"/>
      <c r="E562" s="36"/>
      <c r="F562" s="33">
        <f t="shared" si="87"/>
        <v>0</v>
      </c>
      <c r="G562" s="32"/>
      <c r="H562" s="17"/>
      <c r="I562" s="31" t="str">
        <f t="shared" si="85"/>
        <v/>
      </c>
      <c r="J562" s="31" t="str">
        <f t="shared" si="91"/>
        <v/>
      </c>
      <c r="K562" s="31" t="str">
        <f t="shared" si="91"/>
        <v/>
      </c>
      <c r="L562" s="30"/>
      <c r="M562" s="34"/>
      <c r="N562" s="60" t="str">
        <f t="shared" si="86"/>
        <v/>
      </c>
      <c r="O562" s="60" t="str">
        <f t="shared" si="92"/>
        <v/>
      </c>
      <c r="P562" s="60" t="str">
        <f t="shared" si="92"/>
        <v/>
      </c>
    </row>
    <row r="563" spans="1:16">
      <c r="A563" s="34"/>
      <c r="B563" s="60" t="str">
        <f t="shared" si="88"/>
        <v/>
      </c>
      <c r="C563" s="34"/>
      <c r="D563" s="35"/>
      <c r="E563" s="36"/>
      <c r="F563" s="33">
        <f t="shared" si="87"/>
        <v>0</v>
      </c>
      <c r="G563" s="32"/>
      <c r="H563" s="17"/>
      <c r="I563" s="31" t="str">
        <f t="shared" si="85"/>
        <v/>
      </c>
      <c r="J563" s="31" t="str">
        <f t="shared" si="91"/>
        <v/>
      </c>
      <c r="K563" s="31" t="str">
        <f t="shared" si="91"/>
        <v/>
      </c>
      <c r="L563" s="30"/>
      <c r="M563" s="34"/>
      <c r="N563" s="60" t="str">
        <f t="shared" si="86"/>
        <v/>
      </c>
      <c r="O563" s="60" t="str">
        <f t="shared" si="92"/>
        <v/>
      </c>
      <c r="P563" s="60" t="str">
        <f t="shared" si="92"/>
        <v/>
      </c>
    </row>
    <row r="564" spans="1:16">
      <c r="A564" s="34"/>
      <c r="B564" s="60" t="str">
        <f t="shared" si="88"/>
        <v/>
      </c>
      <c r="C564" s="34"/>
      <c r="D564" s="35"/>
      <c r="E564" s="36"/>
      <c r="F564" s="33">
        <f t="shared" si="87"/>
        <v>0</v>
      </c>
      <c r="G564" s="32"/>
      <c r="H564" s="17"/>
      <c r="I564" s="31" t="str">
        <f t="shared" si="85"/>
        <v/>
      </c>
      <c r="J564" s="31" t="str">
        <f t="shared" si="91"/>
        <v/>
      </c>
      <c r="K564" s="31" t="str">
        <f t="shared" si="91"/>
        <v/>
      </c>
      <c r="L564" s="30"/>
      <c r="M564" s="34"/>
      <c r="N564" s="60" t="str">
        <f t="shared" si="86"/>
        <v/>
      </c>
      <c r="O564" s="60" t="str">
        <f t="shared" si="92"/>
        <v/>
      </c>
      <c r="P564" s="60" t="str">
        <f t="shared" si="92"/>
        <v/>
      </c>
    </row>
    <row r="565" spans="1:16">
      <c r="A565" s="34"/>
      <c r="B565" s="60" t="str">
        <f t="shared" si="88"/>
        <v/>
      </c>
      <c r="C565" s="34"/>
      <c r="D565" s="35"/>
      <c r="E565" s="36"/>
      <c r="F565" s="33">
        <f t="shared" si="87"/>
        <v>0</v>
      </c>
      <c r="G565" s="32"/>
      <c r="H565" s="17"/>
      <c r="I565" s="31" t="str">
        <f t="shared" si="85"/>
        <v/>
      </c>
      <c r="J565" s="31" t="str">
        <f t="shared" si="91"/>
        <v/>
      </c>
      <c r="K565" s="31" t="str">
        <f t="shared" si="91"/>
        <v/>
      </c>
      <c r="L565" s="30"/>
      <c r="M565" s="34"/>
      <c r="N565" s="60" t="str">
        <f t="shared" si="86"/>
        <v/>
      </c>
      <c r="O565" s="60" t="str">
        <f t="shared" si="92"/>
        <v/>
      </c>
      <c r="P565" s="60" t="str">
        <f t="shared" si="92"/>
        <v/>
      </c>
    </row>
    <row r="566" spans="1:16">
      <c r="A566" s="34"/>
      <c r="B566" s="60" t="str">
        <f t="shared" si="88"/>
        <v/>
      </c>
      <c r="C566" s="34"/>
      <c r="D566" s="35"/>
      <c r="E566" s="36"/>
      <c r="F566" s="33">
        <f t="shared" si="87"/>
        <v>0</v>
      </c>
      <c r="G566" s="32"/>
      <c r="H566" s="17"/>
      <c r="I566" s="31" t="str">
        <f t="shared" si="85"/>
        <v/>
      </c>
      <c r="J566" s="31" t="str">
        <f t="shared" si="91"/>
        <v/>
      </c>
      <c r="K566" s="31" t="str">
        <f t="shared" si="91"/>
        <v/>
      </c>
      <c r="L566" s="30"/>
      <c r="M566" s="34"/>
      <c r="N566" s="60" t="str">
        <f t="shared" si="86"/>
        <v/>
      </c>
      <c r="O566" s="60" t="str">
        <f t="shared" si="92"/>
        <v/>
      </c>
      <c r="P566" s="60" t="str">
        <f t="shared" si="92"/>
        <v/>
      </c>
    </row>
    <row r="567" spans="1:16">
      <c r="A567" s="34"/>
      <c r="B567" s="60" t="str">
        <f t="shared" si="88"/>
        <v/>
      </c>
      <c r="C567" s="34"/>
      <c r="D567" s="35"/>
      <c r="E567" s="36"/>
      <c r="F567" s="33">
        <f t="shared" si="87"/>
        <v>0</v>
      </c>
      <c r="G567" s="32"/>
      <c r="H567" s="17"/>
      <c r="I567" s="31" t="str">
        <f t="shared" si="85"/>
        <v/>
      </c>
      <c r="J567" s="31" t="str">
        <f t="shared" si="91"/>
        <v/>
      </c>
      <c r="K567" s="31" t="str">
        <f t="shared" si="91"/>
        <v/>
      </c>
      <c r="L567" s="30"/>
      <c r="M567" s="34"/>
      <c r="N567" s="60" t="str">
        <f t="shared" si="86"/>
        <v/>
      </c>
      <c r="O567" s="60" t="str">
        <f t="shared" si="92"/>
        <v/>
      </c>
      <c r="P567" s="60" t="str">
        <f t="shared" si="92"/>
        <v/>
      </c>
    </row>
    <row r="568" spans="1:16">
      <c r="A568" s="34"/>
      <c r="B568" s="60" t="str">
        <f t="shared" si="88"/>
        <v/>
      </c>
      <c r="C568" s="34"/>
      <c r="D568" s="35"/>
      <c r="E568" s="36"/>
      <c r="F568" s="33">
        <f t="shared" si="87"/>
        <v>0</v>
      </c>
      <c r="G568" s="32"/>
      <c r="H568" s="17"/>
      <c r="I568" s="31" t="str">
        <f t="shared" si="85"/>
        <v/>
      </c>
      <c r="J568" s="31" t="str">
        <f t="shared" si="91"/>
        <v/>
      </c>
      <c r="K568" s="31" t="str">
        <f t="shared" si="91"/>
        <v/>
      </c>
      <c r="L568" s="30"/>
      <c r="M568" s="34"/>
      <c r="N568" s="60" t="str">
        <f t="shared" si="86"/>
        <v/>
      </c>
      <c r="O568" s="60" t="str">
        <f t="shared" si="92"/>
        <v/>
      </c>
      <c r="P568" s="60" t="str">
        <f t="shared" si="92"/>
        <v/>
      </c>
    </row>
    <row r="569" spans="1:16">
      <c r="A569" s="34"/>
      <c r="B569" s="60" t="str">
        <f t="shared" si="88"/>
        <v/>
      </c>
      <c r="C569" s="34"/>
      <c r="D569" s="35"/>
      <c r="E569" s="36"/>
      <c r="F569" s="33">
        <f t="shared" si="87"/>
        <v>0</v>
      </c>
      <c r="G569" s="32"/>
      <c r="H569" s="17"/>
      <c r="I569" s="31" t="str">
        <f t="shared" si="85"/>
        <v/>
      </c>
      <c r="J569" s="31" t="str">
        <f t="shared" si="91"/>
        <v/>
      </c>
      <c r="K569" s="31" t="str">
        <f t="shared" si="91"/>
        <v/>
      </c>
      <c r="L569" s="30"/>
      <c r="M569" s="34"/>
      <c r="N569" s="60" t="str">
        <f t="shared" si="86"/>
        <v/>
      </c>
      <c r="O569" s="60" t="str">
        <f t="shared" si="92"/>
        <v/>
      </c>
      <c r="P569" s="60" t="str">
        <f t="shared" si="92"/>
        <v/>
      </c>
    </row>
    <row r="570" spans="1:16">
      <c r="A570" s="34"/>
      <c r="B570" s="60" t="str">
        <f t="shared" si="88"/>
        <v/>
      </c>
      <c r="C570" s="34"/>
      <c r="D570" s="35"/>
      <c r="E570" s="36"/>
      <c r="F570" s="33">
        <f t="shared" si="87"/>
        <v>0</v>
      </c>
      <c r="G570" s="32"/>
      <c r="H570" s="17"/>
      <c r="I570" s="31" t="str">
        <f t="shared" si="85"/>
        <v/>
      </c>
      <c r="J570" s="31" t="str">
        <f t="shared" si="91"/>
        <v/>
      </c>
      <c r="K570" s="31" t="str">
        <f t="shared" si="91"/>
        <v/>
      </c>
      <c r="L570" s="30"/>
      <c r="M570" s="34"/>
      <c r="N570" s="60" t="str">
        <f t="shared" si="86"/>
        <v/>
      </c>
      <c r="O570" s="60" t="str">
        <f t="shared" si="92"/>
        <v/>
      </c>
      <c r="P570" s="60" t="str">
        <f t="shared" si="92"/>
        <v/>
      </c>
    </row>
    <row r="571" spans="1:16">
      <c r="A571" s="34"/>
      <c r="B571" s="60" t="str">
        <f t="shared" si="88"/>
        <v/>
      </c>
      <c r="C571" s="34"/>
      <c r="D571" s="35"/>
      <c r="E571" s="36"/>
      <c r="F571" s="33">
        <f t="shared" si="87"/>
        <v>0</v>
      </c>
      <c r="G571" s="32"/>
      <c r="H571" s="17"/>
      <c r="I571" s="31" t="str">
        <f t="shared" si="85"/>
        <v/>
      </c>
      <c r="J571" s="31" t="str">
        <f t="shared" si="91"/>
        <v/>
      </c>
      <c r="K571" s="31" t="str">
        <f t="shared" si="91"/>
        <v/>
      </c>
      <c r="L571" s="30"/>
      <c r="M571" s="34"/>
      <c r="N571" s="60" t="str">
        <f t="shared" si="86"/>
        <v/>
      </c>
      <c r="O571" s="60" t="str">
        <f t="shared" si="92"/>
        <v/>
      </c>
      <c r="P571" s="60" t="str">
        <f t="shared" si="92"/>
        <v/>
      </c>
    </row>
    <row r="572" spans="1:16">
      <c r="A572" s="34"/>
      <c r="B572" s="60" t="str">
        <f t="shared" si="88"/>
        <v/>
      </c>
      <c r="C572" s="34"/>
      <c r="D572" s="35"/>
      <c r="E572" s="36"/>
      <c r="F572" s="33">
        <f t="shared" si="87"/>
        <v>0</v>
      </c>
      <c r="G572" s="32"/>
      <c r="H572" s="17"/>
      <c r="I572" s="31" t="str">
        <f t="shared" si="85"/>
        <v/>
      </c>
      <c r="J572" s="31" t="str">
        <f t="shared" si="91"/>
        <v/>
      </c>
      <c r="K572" s="31" t="str">
        <f t="shared" si="91"/>
        <v/>
      </c>
      <c r="L572" s="30"/>
      <c r="M572" s="34"/>
      <c r="N572" s="60" t="str">
        <f t="shared" si="86"/>
        <v/>
      </c>
      <c r="O572" s="60" t="str">
        <f t="shared" si="92"/>
        <v/>
      </c>
      <c r="P572" s="60" t="str">
        <f t="shared" si="92"/>
        <v/>
      </c>
    </row>
    <row r="573" spans="1:16">
      <c r="A573" s="34"/>
      <c r="B573" s="60" t="str">
        <f t="shared" si="88"/>
        <v/>
      </c>
      <c r="C573" s="34"/>
      <c r="D573" s="35"/>
      <c r="E573" s="36"/>
      <c r="F573" s="33">
        <f t="shared" si="87"/>
        <v>0</v>
      </c>
      <c r="G573" s="32"/>
      <c r="H573" s="17"/>
      <c r="I573" s="31" t="str">
        <f t="shared" si="85"/>
        <v/>
      </c>
      <c r="J573" s="31" t="str">
        <f t="shared" si="91"/>
        <v/>
      </c>
      <c r="K573" s="31" t="str">
        <f t="shared" si="91"/>
        <v/>
      </c>
      <c r="L573" s="30"/>
      <c r="M573" s="34"/>
      <c r="N573" s="60" t="str">
        <f t="shared" si="86"/>
        <v/>
      </c>
      <c r="O573" s="60" t="str">
        <f t="shared" si="92"/>
        <v/>
      </c>
      <c r="P573" s="60" t="str">
        <f t="shared" si="92"/>
        <v/>
      </c>
    </row>
    <row r="574" spans="1:16">
      <c r="A574" s="34"/>
      <c r="B574" s="60" t="str">
        <f t="shared" si="88"/>
        <v/>
      </c>
      <c r="C574" s="34"/>
      <c r="D574" s="35"/>
      <c r="E574" s="36"/>
      <c r="F574" s="33">
        <f t="shared" si="87"/>
        <v>0</v>
      </c>
      <c r="G574" s="32"/>
      <c r="H574" s="17"/>
      <c r="I574" s="31" t="str">
        <f t="shared" si="85"/>
        <v/>
      </c>
      <c r="J574" s="31" t="str">
        <f t="shared" si="91"/>
        <v/>
      </c>
      <c r="K574" s="31" t="str">
        <f t="shared" si="91"/>
        <v/>
      </c>
      <c r="L574" s="30"/>
      <c r="M574" s="34"/>
      <c r="N574" s="60" t="str">
        <f t="shared" si="86"/>
        <v/>
      </c>
      <c r="O574" s="60" t="str">
        <f t="shared" si="92"/>
        <v/>
      </c>
      <c r="P574" s="60" t="str">
        <f t="shared" si="92"/>
        <v/>
      </c>
    </row>
    <row r="575" spans="1:16">
      <c r="A575" s="34"/>
      <c r="B575" s="60" t="str">
        <f t="shared" si="88"/>
        <v/>
      </c>
      <c r="C575" s="34"/>
      <c r="D575" s="35"/>
      <c r="E575" s="36"/>
      <c r="F575" s="33">
        <f t="shared" si="87"/>
        <v>0</v>
      </c>
      <c r="G575" s="32"/>
      <c r="H575" s="17"/>
      <c r="I575" s="31" t="str">
        <f t="shared" si="85"/>
        <v/>
      </c>
      <c r="J575" s="31" t="str">
        <f t="shared" si="91"/>
        <v/>
      </c>
      <c r="K575" s="31" t="str">
        <f t="shared" si="91"/>
        <v/>
      </c>
      <c r="L575" s="30"/>
      <c r="M575" s="34"/>
      <c r="N575" s="60" t="str">
        <f t="shared" si="86"/>
        <v/>
      </c>
      <c r="O575" s="60" t="str">
        <f t="shared" si="92"/>
        <v/>
      </c>
      <c r="P575" s="60" t="str">
        <f t="shared" si="92"/>
        <v/>
      </c>
    </row>
    <row r="576" spans="1:16">
      <c r="A576" s="34"/>
      <c r="B576" s="60" t="str">
        <f t="shared" si="88"/>
        <v/>
      </c>
      <c r="C576" s="34"/>
      <c r="D576" s="35"/>
      <c r="E576" s="36"/>
      <c r="F576" s="33">
        <f t="shared" si="87"/>
        <v>0</v>
      </c>
      <c r="G576" s="32"/>
      <c r="H576" s="17"/>
      <c r="I576" s="31" t="str">
        <f t="shared" si="85"/>
        <v/>
      </c>
      <c r="J576" s="31" t="str">
        <f t="shared" si="91"/>
        <v/>
      </c>
      <c r="K576" s="31" t="str">
        <f t="shared" si="91"/>
        <v/>
      </c>
      <c r="L576" s="30"/>
      <c r="M576" s="34"/>
      <c r="N576" s="60" t="str">
        <f t="shared" si="86"/>
        <v/>
      </c>
      <c r="O576" s="60" t="str">
        <f t="shared" si="92"/>
        <v/>
      </c>
      <c r="P576" s="60" t="str">
        <f t="shared" si="92"/>
        <v/>
      </c>
    </row>
    <row r="577" spans="1:16">
      <c r="A577" s="34"/>
      <c r="B577" s="60" t="str">
        <f t="shared" si="88"/>
        <v/>
      </c>
      <c r="C577" s="34"/>
      <c r="D577" s="35"/>
      <c r="E577" s="36"/>
      <c r="F577" s="33">
        <f t="shared" si="87"/>
        <v>0</v>
      </c>
      <c r="G577" s="32"/>
      <c r="H577" s="17"/>
      <c r="I577" s="31" t="str">
        <f t="shared" si="85"/>
        <v/>
      </c>
      <c r="J577" s="31" t="str">
        <f t="shared" si="91"/>
        <v/>
      </c>
      <c r="K577" s="31" t="str">
        <f t="shared" si="91"/>
        <v/>
      </c>
      <c r="L577" s="30"/>
      <c r="M577" s="34"/>
      <c r="N577" s="60" t="str">
        <f t="shared" si="86"/>
        <v/>
      </c>
      <c r="O577" s="60" t="str">
        <f t="shared" si="92"/>
        <v/>
      </c>
      <c r="P577" s="60" t="str">
        <f t="shared" si="92"/>
        <v/>
      </c>
    </row>
    <row r="578" spans="1:16">
      <c r="A578" s="34"/>
      <c r="B578" s="60" t="str">
        <f t="shared" si="88"/>
        <v/>
      </c>
      <c r="C578" s="34"/>
      <c r="D578" s="35"/>
      <c r="E578" s="36"/>
      <c r="F578" s="33">
        <f t="shared" si="87"/>
        <v>0</v>
      </c>
      <c r="G578" s="32"/>
      <c r="H578" s="17"/>
      <c r="I578" s="31" t="str">
        <f t="shared" si="85"/>
        <v/>
      </c>
      <c r="J578" s="31" t="str">
        <f t="shared" si="91"/>
        <v/>
      </c>
      <c r="K578" s="31" t="str">
        <f t="shared" si="91"/>
        <v/>
      </c>
      <c r="L578" s="30"/>
      <c r="M578" s="34"/>
      <c r="N578" s="60" t="str">
        <f t="shared" si="86"/>
        <v/>
      </c>
      <c r="O578" s="60" t="str">
        <f t="shared" si="92"/>
        <v/>
      </c>
      <c r="P578" s="60" t="str">
        <f t="shared" si="92"/>
        <v/>
      </c>
    </row>
    <row r="579" spans="1:16">
      <c r="A579" s="34"/>
      <c r="B579" s="60" t="str">
        <f t="shared" si="88"/>
        <v/>
      </c>
      <c r="C579" s="34"/>
      <c r="D579" s="35"/>
      <c r="E579" s="36"/>
      <c r="F579" s="33">
        <f t="shared" si="87"/>
        <v>0</v>
      </c>
      <c r="G579" s="32"/>
      <c r="H579" s="17"/>
      <c r="I579" s="31" t="str">
        <f t="shared" si="85"/>
        <v/>
      </c>
      <c r="J579" s="31" t="str">
        <f t="shared" ref="J579:K598" si="93">IF($A579&gt;0,IF((LEFT($A579,2)=LEFT($E$6,2)),($H579*($G579/2)),""),"")</f>
        <v/>
      </c>
      <c r="K579" s="31" t="str">
        <f t="shared" si="93"/>
        <v/>
      </c>
      <c r="L579" s="30"/>
      <c r="M579" s="34"/>
      <c r="N579" s="60" t="str">
        <f t="shared" si="86"/>
        <v/>
      </c>
      <c r="O579" s="60" t="str">
        <f t="shared" ref="O579:P598" si="94">IF(LEFT($A579,2)=LEFT(gstin,2),IF($M579="Yes",$H579*1%,""),"")</f>
        <v/>
      </c>
      <c r="P579" s="60" t="str">
        <f t="shared" si="94"/>
        <v/>
      </c>
    </row>
    <row r="580" spans="1:16">
      <c r="A580" s="34"/>
      <c r="B580" s="60" t="str">
        <f t="shared" si="88"/>
        <v/>
      </c>
      <c r="C580" s="34"/>
      <c r="D580" s="35"/>
      <c r="E580" s="36"/>
      <c r="F580" s="33">
        <f t="shared" si="87"/>
        <v>0</v>
      </c>
      <c r="G580" s="32"/>
      <c r="H580" s="17"/>
      <c r="I580" s="31" t="str">
        <f t="shared" si="85"/>
        <v/>
      </c>
      <c r="J580" s="31" t="str">
        <f t="shared" si="93"/>
        <v/>
      </c>
      <c r="K580" s="31" t="str">
        <f t="shared" si="93"/>
        <v/>
      </c>
      <c r="L580" s="30"/>
      <c r="M580" s="34"/>
      <c r="N580" s="60" t="str">
        <f t="shared" si="86"/>
        <v/>
      </c>
      <c r="O580" s="60" t="str">
        <f t="shared" si="94"/>
        <v/>
      </c>
      <c r="P580" s="60" t="str">
        <f t="shared" si="94"/>
        <v/>
      </c>
    </row>
    <row r="581" spans="1:16">
      <c r="A581" s="34"/>
      <c r="B581" s="60" t="str">
        <f t="shared" si="88"/>
        <v/>
      </c>
      <c r="C581" s="34"/>
      <c r="D581" s="35"/>
      <c r="E581" s="36"/>
      <c r="F581" s="33">
        <f t="shared" si="87"/>
        <v>0</v>
      </c>
      <c r="G581" s="32"/>
      <c r="H581" s="17"/>
      <c r="I581" s="31" t="str">
        <f t="shared" si="85"/>
        <v/>
      </c>
      <c r="J581" s="31" t="str">
        <f t="shared" si="93"/>
        <v/>
      </c>
      <c r="K581" s="31" t="str">
        <f t="shared" si="93"/>
        <v/>
      </c>
      <c r="L581" s="30"/>
      <c r="M581" s="34"/>
      <c r="N581" s="60" t="str">
        <f t="shared" si="86"/>
        <v/>
      </c>
      <c r="O581" s="60" t="str">
        <f t="shared" si="94"/>
        <v/>
      </c>
      <c r="P581" s="60" t="str">
        <f t="shared" si="94"/>
        <v/>
      </c>
    </row>
    <row r="582" spans="1:16">
      <c r="A582" s="34"/>
      <c r="B582" s="60" t="str">
        <f t="shared" si="88"/>
        <v/>
      </c>
      <c r="C582" s="34"/>
      <c r="D582" s="35"/>
      <c r="E582" s="36"/>
      <c r="F582" s="33">
        <f t="shared" si="87"/>
        <v>0</v>
      </c>
      <c r="G582" s="32"/>
      <c r="H582" s="17"/>
      <c r="I582" s="31" t="str">
        <f t="shared" si="85"/>
        <v/>
      </c>
      <c r="J582" s="31" t="str">
        <f t="shared" si="93"/>
        <v/>
      </c>
      <c r="K582" s="31" t="str">
        <f t="shared" si="93"/>
        <v/>
      </c>
      <c r="L582" s="30"/>
      <c r="M582" s="34"/>
      <c r="N582" s="60" t="str">
        <f t="shared" si="86"/>
        <v/>
      </c>
      <c r="O582" s="60" t="str">
        <f t="shared" si="94"/>
        <v/>
      </c>
      <c r="P582" s="60" t="str">
        <f t="shared" si="94"/>
        <v/>
      </c>
    </row>
    <row r="583" spans="1:16">
      <c r="A583" s="34"/>
      <c r="B583" s="60" t="str">
        <f t="shared" si="88"/>
        <v/>
      </c>
      <c r="C583" s="34"/>
      <c r="D583" s="35"/>
      <c r="E583" s="36"/>
      <c r="F583" s="33">
        <f t="shared" si="87"/>
        <v>0</v>
      </c>
      <c r="G583" s="32"/>
      <c r="H583" s="17"/>
      <c r="I583" s="31" t="str">
        <f t="shared" si="85"/>
        <v/>
      </c>
      <c r="J583" s="31" t="str">
        <f t="shared" si="93"/>
        <v/>
      </c>
      <c r="K583" s="31" t="str">
        <f t="shared" si="93"/>
        <v/>
      </c>
      <c r="L583" s="30"/>
      <c r="M583" s="34"/>
      <c r="N583" s="60" t="str">
        <f t="shared" si="86"/>
        <v/>
      </c>
      <c r="O583" s="60" t="str">
        <f t="shared" si="94"/>
        <v/>
      </c>
      <c r="P583" s="60" t="str">
        <f t="shared" si="94"/>
        <v/>
      </c>
    </row>
    <row r="584" spans="1:16">
      <c r="A584" s="34"/>
      <c r="B584" s="60" t="str">
        <f t="shared" si="88"/>
        <v/>
      </c>
      <c r="C584" s="34"/>
      <c r="D584" s="35"/>
      <c r="E584" s="36"/>
      <c r="F584" s="33">
        <f t="shared" si="87"/>
        <v>0</v>
      </c>
      <c r="G584" s="32"/>
      <c r="H584" s="17"/>
      <c r="I584" s="31" t="str">
        <f t="shared" si="85"/>
        <v/>
      </c>
      <c r="J584" s="31" t="str">
        <f t="shared" si="93"/>
        <v/>
      </c>
      <c r="K584" s="31" t="str">
        <f t="shared" si="93"/>
        <v/>
      </c>
      <c r="L584" s="30"/>
      <c r="M584" s="34"/>
      <c r="N584" s="60" t="str">
        <f t="shared" si="86"/>
        <v/>
      </c>
      <c r="O584" s="60" t="str">
        <f t="shared" si="94"/>
        <v/>
      </c>
      <c r="P584" s="60" t="str">
        <f t="shared" si="94"/>
        <v/>
      </c>
    </row>
    <row r="585" spans="1:16">
      <c r="A585" s="34"/>
      <c r="B585" s="60" t="str">
        <f t="shared" si="88"/>
        <v/>
      </c>
      <c r="C585" s="34"/>
      <c r="D585" s="35"/>
      <c r="E585" s="36"/>
      <c r="F585" s="33">
        <f t="shared" si="87"/>
        <v>0</v>
      </c>
      <c r="G585" s="32"/>
      <c r="H585" s="17"/>
      <c r="I585" s="31" t="str">
        <f t="shared" si="85"/>
        <v/>
      </c>
      <c r="J585" s="31" t="str">
        <f t="shared" si="93"/>
        <v/>
      </c>
      <c r="K585" s="31" t="str">
        <f t="shared" si="93"/>
        <v/>
      </c>
      <c r="L585" s="30"/>
      <c r="M585" s="34"/>
      <c r="N585" s="60" t="str">
        <f t="shared" si="86"/>
        <v/>
      </c>
      <c r="O585" s="60" t="str">
        <f t="shared" si="94"/>
        <v/>
      </c>
      <c r="P585" s="60" t="str">
        <f t="shared" si="94"/>
        <v/>
      </c>
    </row>
    <row r="586" spans="1:16">
      <c r="A586" s="34"/>
      <c r="B586" s="60" t="str">
        <f t="shared" si="88"/>
        <v/>
      </c>
      <c r="C586" s="34"/>
      <c r="D586" s="35"/>
      <c r="E586" s="36"/>
      <c r="F586" s="33">
        <f t="shared" si="87"/>
        <v>0</v>
      </c>
      <c r="G586" s="32"/>
      <c r="H586" s="17"/>
      <c r="I586" s="31" t="str">
        <f t="shared" si="85"/>
        <v/>
      </c>
      <c r="J586" s="31" t="str">
        <f t="shared" si="93"/>
        <v/>
      </c>
      <c r="K586" s="31" t="str">
        <f t="shared" si="93"/>
        <v/>
      </c>
      <c r="L586" s="30"/>
      <c r="M586" s="34"/>
      <c r="N586" s="60" t="str">
        <f t="shared" si="86"/>
        <v/>
      </c>
      <c r="O586" s="60" t="str">
        <f t="shared" si="94"/>
        <v/>
      </c>
      <c r="P586" s="60" t="str">
        <f t="shared" si="94"/>
        <v/>
      </c>
    </row>
    <row r="587" spans="1:16">
      <c r="A587" s="34"/>
      <c r="B587" s="60" t="str">
        <f t="shared" si="88"/>
        <v/>
      </c>
      <c r="C587" s="34"/>
      <c r="D587" s="35"/>
      <c r="E587" s="36"/>
      <c r="F587" s="33">
        <f t="shared" si="87"/>
        <v>0</v>
      </c>
      <c r="G587" s="32"/>
      <c r="H587" s="17"/>
      <c r="I587" s="31" t="str">
        <f t="shared" si="85"/>
        <v/>
      </c>
      <c r="J587" s="31" t="str">
        <f t="shared" si="93"/>
        <v/>
      </c>
      <c r="K587" s="31" t="str">
        <f t="shared" si="93"/>
        <v/>
      </c>
      <c r="L587" s="30"/>
      <c r="M587" s="34"/>
      <c r="N587" s="60" t="str">
        <f t="shared" si="86"/>
        <v/>
      </c>
      <c r="O587" s="60" t="str">
        <f t="shared" si="94"/>
        <v/>
      </c>
      <c r="P587" s="60" t="str">
        <f t="shared" si="94"/>
        <v/>
      </c>
    </row>
    <row r="588" spans="1:16">
      <c r="A588" s="34"/>
      <c r="B588" s="60" t="str">
        <f t="shared" si="88"/>
        <v/>
      </c>
      <c r="C588" s="34"/>
      <c r="D588" s="35"/>
      <c r="E588" s="36"/>
      <c r="F588" s="33">
        <f t="shared" si="87"/>
        <v>0</v>
      </c>
      <c r="G588" s="32"/>
      <c r="H588" s="17"/>
      <c r="I588" s="31" t="str">
        <f t="shared" si="85"/>
        <v/>
      </c>
      <c r="J588" s="31" t="str">
        <f t="shared" si="93"/>
        <v/>
      </c>
      <c r="K588" s="31" t="str">
        <f t="shared" si="93"/>
        <v/>
      </c>
      <c r="L588" s="30"/>
      <c r="M588" s="34"/>
      <c r="N588" s="60" t="str">
        <f t="shared" si="86"/>
        <v/>
      </c>
      <c r="O588" s="60" t="str">
        <f t="shared" si="94"/>
        <v/>
      </c>
      <c r="P588" s="60" t="str">
        <f t="shared" si="94"/>
        <v/>
      </c>
    </row>
    <row r="589" spans="1:16">
      <c r="A589" s="34"/>
      <c r="B589" s="60" t="str">
        <f t="shared" si="88"/>
        <v/>
      </c>
      <c r="C589" s="34"/>
      <c r="D589" s="35"/>
      <c r="E589" s="36"/>
      <c r="F589" s="33">
        <f t="shared" si="87"/>
        <v>0</v>
      </c>
      <c r="G589" s="32"/>
      <c r="H589" s="17"/>
      <c r="I589" s="31" t="str">
        <f t="shared" si="85"/>
        <v/>
      </c>
      <c r="J589" s="31" t="str">
        <f t="shared" si="93"/>
        <v/>
      </c>
      <c r="K589" s="31" t="str">
        <f t="shared" si="93"/>
        <v/>
      </c>
      <c r="L589" s="30"/>
      <c r="M589" s="34"/>
      <c r="N589" s="60" t="str">
        <f t="shared" si="86"/>
        <v/>
      </c>
      <c r="O589" s="60" t="str">
        <f t="shared" si="94"/>
        <v/>
      </c>
      <c r="P589" s="60" t="str">
        <f t="shared" si="94"/>
        <v/>
      </c>
    </row>
    <row r="590" spans="1:16">
      <c r="A590" s="34"/>
      <c r="B590" s="60" t="str">
        <f t="shared" si="88"/>
        <v/>
      </c>
      <c r="C590" s="34"/>
      <c r="D590" s="35"/>
      <c r="E590" s="36"/>
      <c r="F590" s="33">
        <f t="shared" si="87"/>
        <v>0</v>
      </c>
      <c r="G590" s="32"/>
      <c r="H590" s="17"/>
      <c r="I590" s="31" t="str">
        <f t="shared" si="85"/>
        <v/>
      </c>
      <c r="J590" s="31" t="str">
        <f t="shared" si="93"/>
        <v/>
      </c>
      <c r="K590" s="31" t="str">
        <f t="shared" si="93"/>
        <v/>
      </c>
      <c r="L590" s="30"/>
      <c r="M590" s="34"/>
      <c r="N590" s="60" t="str">
        <f t="shared" si="86"/>
        <v/>
      </c>
      <c r="O590" s="60" t="str">
        <f t="shared" si="94"/>
        <v/>
      </c>
      <c r="P590" s="60" t="str">
        <f t="shared" si="94"/>
        <v/>
      </c>
    </row>
    <row r="591" spans="1:16">
      <c r="A591" s="34"/>
      <c r="B591" s="60" t="str">
        <f t="shared" si="88"/>
        <v/>
      </c>
      <c r="C591" s="34"/>
      <c r="D591" s="35"/>
      <c r="E591" s="36"/>
      <c r="F591" s="33">
        <f t="shared" si="87"/>
        <v>0</v>
      </c>
      <c r="G591" s="32"/>
      <c r="H591" s="17"/>
      <c r="I591" s="31" t="str">
        <f t="shared" si="85"/>
        <v/>
      </c>
      <c r="J591" s="31" t="str">
        <f t="shared" si="93"/>
        <v/>
      </c>
      <c r="K591" s="31" t="str">
        <f t="shared" si="93"/>
        <v/>
      </c>
      <c r="L591" s="30"/>
      <c r="M591" s="34"/>
      <c r="N591" s="60" t="str">
        <f t="shared" si="86"/>
        <v/>
      </c>
      <c r="O591" s="60" t="str">
        <f t="shared" si="94"/>
        <v/>
      </c>
      <c r="P591" s="60" t="str">
        <f t="shared" si="94"/>
        <v/>
      </c>
    </row>
    <row r="592" spans="1:16">
      <c r="A592" s="34"/>
      <c r="B592" s="60" t="str">
        <f t="shared" si="88"/>
        <v/>
      </c>
      <c r="C592" s="34"/>
      <c r="D592" s="35"/>
      <c r="E592" s="36"/>
      <c r="F592" s="33">
        <f t="shared" si="87"/>
        <v>0</v>
      </c>
      <c r="G592" s="32"/>
      <c r="H592" s="17"/>
      <c r="I592" s="31" t="str">
        <f t="shared" si="85"/>
        <v/>
      </c>
      <c r="J592" s="31" t="str">
        <f t="shared" si="93"/>
        <v/>
      </c>
      <c r="K592" s="31" t="str">
        <f t="shared" si="93"/>
        <v/>
      </c>
      <c r="L592" s="30"/>
      <c r="M592" s="34"/>
      <c r="N592" s="60" t="str">
        <f t="shared" si="86"/>
        <v/>
      </c>
      <c r="O592" s="60" t="str">
        <f t="shared" si="94"/>
        <v/>
      </c>
      <c r="P592" s="60" t="str">
        <f t="shared" si="94"/>
        <v/>
      </c>
    </row>
    <row r="593" spans="1:16">
      <c r="A593" s="34"/>
      <c r="B593" s="60" t="str">
        <f t="shared" si="88"/>
        <v/>
      </c>
      <c r="C593" s="34"/>
      <c r="D593" s="35"/>
      <c r="E593" s="36"/>
      <c r="F593" s="33">
        <f t="shared" si="87"/>
        <v>0</v>
      </c>
      <c r="G593" s="32"/>
      <c r="H593" s="17"/>
      <c r="I593" s="31" t="str">
        <f t="shared" si="85"/>
        <v/>
      </c>
      <c r="J593" s="31" t="str">
        <f t="shared" si="93"/>
        <v/>
      </c>
      <c r="K593" s="31" t="str">
        <f t="shared" si="93"/>
        <v/>
      </c>
      <c r="L593" s="30"/>
      <c r="M593" s="34"/>
      <c r="N593" s="60" t="str">
        <f t="shared" si="86"/>
        <v/>
      </c>
      <c r="O593" s="60" t="str">
        <f t="shared" si="94"/>
        <v/>
      </c>
      <c r="P593" s="60" t="str">
        <f t="shared" si="94"/>
        <v/>
      </c>
    </row>
    <row r="594" spans="1:16">
      <c r="A594" s="34"/>
      <c r="B594" s="60" t="str">
        <f t="shared" si="88"/>
        <v/>
      </c>
      <c r="C594" s="34"/>
      <c r="D594" s="35"/>
      <c r="E594" s="36"/>
      <c r="F594" s="33">
        <f t="shared" si="87"/>
        <v>0</v>
      </c>
      <c r="G594" s="32"/>
      <c r="H594" s="17"/>
      <c r="I594" s="31" t="str">
        <f t="shared" si="85"/>
        <v/>
      </c>
      <c r="J594" s="31" t="str">
        <f t="shared" si="93"/>
        <v/>
      </c>
      <c r="K594" s="31" t="str">
        <f t="shared" si="93"/>
        <v/>
      </c>
      <c r="L594" s="30"/>
      <c r="M594" s="34"/>
      <c r="N594" s="60" t="str">
        <f t="shared" si="86"/>
        <v/>
      </c>
      <c r="O594" s="60" t="str">
        <f t="shared" si="94"/>
        <v/>
      </c>
      <c r="P594" s="60" t="str">
        <f t="shared" si="94"/>
        <v/>
      </c>
    </row>
    <row r="595" spans="1:16">
      <c r="A595" s="34"/>
      <c r="B595" s="60" t="str">
        <f t="shared" si="88"/>
        <v/>
      </c>
      <c r="C595" s="34"/>
      <c r="D595" s="35"/>
      <c r="E595" s="36"/>
      <c r="F595" s="33">
        <f t="shared" si="87"/>
        <v>0</v>
      </c>
      <c r="G595" s="32"/>
      <c r="H595" s="17"/>
      <c r="I595" s="31" t="str">
        <f t="shared" ref="I595:I658" si="95">IF($A595&gt;0,IF((LEFT($A595,2)&lt;&gt;LEFT($E$6,2)),($H595*$G595),""),"")</f>
        <v/>
      </c>
      <c r="J595" s="31" t="str">
        <f t="shared" si="93"/>
        <v/>
      </c>
      <c r="K595" s="31" t="str">
        <f t="shared" si="93"/>
        <v/>
      </c>
      <c r="L595" s="30"/>
      <c r="M595" s="34"/>
      <c r="N595" s="60" t="str">
        <f t="shared" ref="N595:N658" si="96">IF(LEFT($A595,2)&lt;&gt;LEFT(gstin,2),IF($M595="Yes",$H595*2%,""),"")</f>
        <v/>
      </c>
      <c r="O595" s="60" t="str">
        <f t="shared" si="94"/>
        <v/>
      </c>
      <c r="P595" s="60" t="str">
        <f t="shared" si="94"/>
        <v/>
      </c>
    </row>
    <row r="596" spans="1:16">
      <c r="A596" s="34"/>
      <c r="B596" s="60" t="str">
        <f t="shared" si="88"/>
        <v/>
      </c>
      <c r="C596" s="34"/>
      <c r="D596" s="35"/>
      <c r="E596" s="36"/>
      <c r="F596" s="33">
        <f t="shared" ref="F596:F659" si="97">ROUND(SUM(H596:L596),0)</f>
        <v>0</v>
      </c>
      <c r="G596" s="32"/>
      <c r="H596" s="17"/>
      <c r="I596" s="31" t="str">
        <f t="shared" si="95"/>
        <v/>
      </c>
      <c r="J596" s="31" t="str">
        <f t="shared" si="93"/>
        <v/>
      </c>
      <c r="K596" s="31" t="str">
        <f t="shared" si="93"/>
        <v/>
      </c>
      <c r="L596" s="30"/>
      <c r="M596" s="34"/>
      <c r="N596" s="60" t="str">
        <f t="shared" si="96"/>
        <v/>
      </c>
      <c r="O596" s="60" t="str">
        <f t="shared" si="94"/>
        <v/>
      </c>
      <c r="P596" s="60" t="str">
        <f t="shared" si="94"/>
        <v/>
      </c>
    </row>
    <row r="597" spans="1:16">
      <c r="A597" s="34"/>
      <c r="B597" s="60" t="str">
        <f t="shared" ref="B597:B660" si="98">IF(A597&lt;&gt;"",(VLOOKUP(LEFT($A597,2),$A$5000:$B$5037,2,TRUE)),(""))</f>
        <v/>
      </c>
      <c r="C597" s="34"/>
      <c r="D597" s="35"/>
      <c r="E597" s="36"/>
      <c r="F597" s="33">
        <f t="shared" si="97"/>
        <v>0</v>
      </c>
      <c r="G597" s="32"/>
      <c r="H597" s="17"/>
      <c r="I597" s="31" t="str">
        <f t="shared" si="95"/>
        <v/>
      </c>
      <c r="J597" s="31" t="str">
        <f t="shared" si="93"/>
        <v/>
      </c>
      <c r="K597" s="31" t="str">
        <f t="shared" si="93"/>
        <v/>
      </c>
      <c r="L597" s="30"/>
      <c r="M597" s="34"/>
      <c r="N597" s="60" t="str">
        <f t="shared" si="96"/>
        <v/>
      </c>
      <c r="O597" s="60" t="str">
        <f t="shared" si="94"/>
        <v/>
      </c>
      <c r="P597" s="60" t="str">
        <f t="shared" si="94"/>
        <v/>
      </c>
    </row>
    <row r="598" spans="1:16">
      <c r="A598" s="34"/>
      <c r="B598" s="60" t="str">
        <f t="shared" si="98"/>
        <v/>
      </c>
      <c r="C598" s="34"/>
      <c r="D598" s="35"/>
      <c r="E598" s="36"/>
      <c r="F598" s="33">
        <f t="shared" si="97"/>
        <v>0</v>
      </c>
      <c r="G598" s="32"/>
      <c r="H598" s="17"/>
      <c r="I598" s="31" t="str">
        <f t="shared" si="95"/>
        <v/>
      </c>
      <c r="J598" s="31" t="str">
        <f t="shared" si="93"/>
        <v/>
      </c>
      <c r="K598" s="31" t="str">
        <f t="shared" si="93"/>
        <v/>
      </c>
      <c r="L598" s="30"/>
      <c r="M598" s="34"/>
      <c r="N598" s="60" t="str">
        <f t="shared" si="96"/>
        <v/>
      </c>
      <c r="O598" s="60" t="str">
        <f t="shared" si="94"/>
        <v/>
      </c>
      <c r="P598" s="60" t="str">
        <f t="shared" si="94"/>
        <v/>
      </c>
    </row>
    <row r="599" spans="1:16">
      <c r="A599" s="34"/>
      <c r="B599" s="60" t="str">
        <f t="shared" si="98"/>
        <v/>
      </c>
      <c r="C599" s="34"/>
      <c r="D599" s="35"/>
      <c r="E599" s="36"/>
      <c r="F599" s="33">
        <f t="shared" si="97"/>
        <v>0</v>
      </c>
      <c r="G599" s="32"/>
      <c r="H599" s="17"/>
      <c r="I599" s="31" t="str">
        <f t="shared" si="95"/>
        <v/>
      </c>
      <c r="J599" s="31" t="str">
        <f t="shared" ref="J599:K618" si="99">IF($A599&gt;0,IF((LEFT($A599,2)=LEFT($E$6,2)),($H599*($G599/2)),""),"")</f>
        <v/>
      </c>
      <c r="K599" s="31" t="str">
        <f t="shared" si="99"/>
        <v/>
      </c>
      <c r="L599" s="30"/>
      <c r="M599" s="34"/>
      <c r="N599" s="60" t="str">
        <f t="shared" si="96"/>
        <v/>
      </c>
      <c r="O599" s="60" t="str">
        <f t="shared" ref="O599:P618" si="100">IF(LEFT($A599,2)=LEFT(gstin,2),IF($M599="Yes",$H599*1%,""),"")</f>
        <v/>
      </c>
      <c r="P599" s="60" t="str">
        <f t="shared" si="100"/>
        <v/>
      </c>
    </row>
    <row r="600" spans="1:16">
      <c r="A600" s="34"/>
      <c r="B600" s="60" t="str">
        <f t="shared" si="98"/>
        <v/>
      </c>
      <c r="C600" s="34"/>
      <c r="D600" s="35"/>
      <c r="E600" s="36"/>
      <c r="F600" s="33">
        <f t="shared" si="97"/>
        <v>0</v>
      </c>
      <c r="G600" s="32"/>
      <c r="H600" s="17"/>
      <c r="I600" s="31" t="str">
        <f t="shared" si="95"/>
        <v/>
      </c>
      <c r="J600" s="31" t="str">
        <f t="shared" si="99"/>
        <v/>
      </c>
      <c r="K600" s="31" t="str">
        <f t="shared" si="99"/>
        <v/>
      </c>
      <c r="L600" s="30"/>
      <c r="M600" s="34"/>
      <c r="N600" s="60" t="str">
        <f t="shared" si="96"/>
        <v/>
      </c>
      <c r="O600" s="60" t="str">
        <f t="shared" si="100"/>
        <v/>
      </c>
      <c r="P600" s="60" t="str">
        <f t="shared" si="100"/>
        <v/>
      </c>
    </row>
    <row r="601" spans="1:16">
      <c r="A601" s="34"/>
      <c r="B601" s="60" t="str">
        <f t="shared" si="98"/>
        <v/>
      </c>
      <c r="C601" s="34"/>
      <c r="D601" s="35"/>
      <c r="E601" s="36"/>
      <c r="F601" s="33">
        <f t="shared" si="97"/>
        <v>0</v>
      </c>
      <c r="G601" s="32"/>
      <c r="H601" s="17"/>
      <c r="I601" s="31" t="str">
        <f t="shared" si="95"/>
        <v/>
      </c>
      <c r="J601" s="31" t="str">
        <f t="shared" si="99"/>
        <v/>
      </c>
      <c r="K601" s="31" t="str">
        <f t="shared" si="99"/>
        <v/>
      </c>
      <c r="L601" s="30"/>
      <c r="M601" s="34"/>
      <c r="N601" s="60" t="str">
        <f t="shared" si="96"/>
        <v/>
      </c>
      <c r="O601" s="60" t="str">
        <f t="shared" si="100"/>
        <v/>
      </c>
      <c r="P601" s="60" t="str">
        <f t="shared" si="100"/>
        <v/>
      </c>
    </row>
    <row r="602" spans="1:16">
      <c r="A602" s="34"/>
      <c r="B602" s="60" t="str">
        <f t="shared" si="98"/>
        <v/>
      </c>
      <c r="C602" s="34"/>
      <c r="D602" s="35"/>
      <c r="E602" s="36"/>
      <c r="F602" s="33">
        <f t="shared" si="97"/>
        <v>0</v>
      </c>
      <c r="G602" s="32"/>
      <c r="H602" s="17"/>
      <c r="I602" s="31" t="str">
        <f t="shared" si="95"/>
        <v/>
      </c>
      <c r="J602" s="31" t="str">
        <f t="shared" si="99"/>
        <v/>
      </c>
      <c r="K602" s="31" t="str">
        <f t="shared" si="99"/>
        <v/>
      </c>
      <c r="L602" s="30"/>
      <c r="M602" s="34"/>
      <c r="N602" s="60" t="str">
        <f t="shared" si="96"/>
        <v/>
      </c>
      <c r="O602" s="60" t="str">
        <f t="shared" si="100"/>
        <v/>
      </c>
      <c r="P602" s="60" t="str">
        <f t="shared" si="100"/>
        <v/>
      </c>
    </row>
    <row r="603" spans="1:16">
      <c r="A603" s="34"/>
      <c r="B603" s="60" t="str">
        <f t="shared" si="98"/>
        <v/>
      </c>
      <c r="C603" s="34"/>
      <c r="D603" s="35"/>
      <c r="E603" s="36"/>
      <c r="F603" s="33">
        <f t="shared" si="97"/>
        <v>0</v>
      </c>
      <c r="G603" s="32"/>
      <c r="H603" s="17"/>
      <c r="I603" s="31" t="str">
        <f t="shared" si="95"/>
        <v/>
      </c>
      <c r="J603" s="31" t="str">
        <f t="shared" si="99"/>
        <v/>
      </c>
      <c r="K603" s="31" t="str">
        <f t="shared" si="99"/>
        <v/>
      </c>
      <c r="L603" s="30"/>
      <c r="M603" s="34"/>
      <c r="N603" s="60" t="str">
        <f t="shared" si="96"/>
        <v/>
      </c>
      <c r="O603" s="60" t="str">
        <f t="shared" si="100"/>
        <v/>
      </c>
      <c r="P603" s="60" t="str">
        <f t="shared" si="100"/>
        <v/>
      </c>
    </row>
    <row r="604" spans="1:16">
      <c r="A604" s="34"/>
      <c r="B604" s="60" t="str">
        <f t="shared" si="98"/>
        <v/>
      </c>
      <c r="C604" s="34"/>
      <c r="D604" s="35"/>
      <c r="E604" s="36"/>
      <c r="F604" s="33">
        <f t="shared" si="97"/>
        <v>0</v>
      </c>
      <c r="G604" s="32"/>
      <c r="H604" s="17"/>
      <c r="I604" s="31" t="str">
        <f t="shared" si="95"/>
        <v/>
      </c>
      <c r="J604" s="31" t="str">
        <f t="shared" si="99"/>
        <v/>
      </c>
      <c r="K604" s="31" t="str">
        <f t="shared" si="99"/>
        <v/>
      </c>
      <c r="L604" s="30"/>
      <c r="M604" s="34"/>
      <c r="N604" s="60" t="str">
        <f t="shared" si="96"/>
        <v/>
      </c>
      <c r="O604" s="60" t="str">
        <f t="shared" si="100"/>
        <v/>
      </c>
      <c r="P604" s="60" t="str">
        <f t="shared" si="100"/>
        <v/>
      </c>
    </row>
    <row r="605" spans="1:16">
      <c r="A605" s="34"/>
      <c r="B605" s="60" t="str">
        <f t="shared" si="98"/>
        <v/>
      </c>
      <c r="C605" s="34"/>
      <c r="D605" s="35"/>
      <c r="E605" s="36"/>
      <c r="F605" s="33">
        <f t="shared" si="97"/>
        <v>0</v>
      </c>
      <c r="G605" s="32"/>
      <c r="H605" s="17"/>
      <c r="I605" s="31" t="str">
        <f t="shared" si="95"/>
        <v/>
      </c>
      <c r="J605" s="31" t="str">
        <f t="shared" si="99"/>
        <v/>
      </c>
      <c r="K605" s="31" t="str">
        <f t="shared" si="99"/>
        <v/>
      </c>
      <c r="L605" s="30"/>
      <c r="M605" s="34"/>
      <c r="N605" s="60" t="str">
        <f t="shared" si="96"/>
        <v/>
      </c>
      <c r="O605" s="60" t="str">
        <f t="shared" si="100"/>
        <v/>
      </c>
      <c r="P605" s="60" t="str">
        <f t="shared" si="100"/>
        <v/>
      </c>
    </row>
    <row r="606" spans="1:16">
      <c r="A606" s="34"/>
      <c r="B606" s="60" t="str">
        <f t="shared" si="98"/>
        <v/>
      </c>
      <c r="C606" s="34"/>
      <c r="D606" s="35"/>
      <c r="E606" s="36"/>
      <c r="F606" s="33">
        <f t="shared" si="97"/>
        <v>0</v>
      </c>
      <c r="G606" s="32"/>
      <c r="H606" s="17"/>
      <c r="I606" s="31" t="str">
        <f t="shared" si="95"/>
        <v/>
      </c>
      <c r="J606" s="31" t="str">
        <f t="shared" si="99"/>
        <v/>
      </c>
      <c r="K606" s="31" t="str">
        <f t="shared" si="99"/>
        <v/>
      </c>
      <c r="L606" s="30"/>
      <c r="M606" s="34"/>
      <c r="N606" s="60" t="str">
        <f t="shared" si="96"/>
        <v/>
      </c>
      <c r="O606" s="60" t="str">
        <f t="shared" si="100"/>
        <v/>
      </c>
      <c r="P606" s="60" t="str">
        <f t="shared" si="100"/>
        <v/>
      </c>
    </row>
    <row r="607" spans="1:16">
      <c r="A607" s="34"/>
      <c r="B607" s="60" t="str">
        <f t="shared" si="98"/>
        <v/>
      </c>
      <c r="C607" s="34"/>
      <c r="D607" s="35"/>
      <c r="E607" s="36"/>
      <c r="F607" s="33">
        <f t="shared" si="97"/>
        <v>0</v>
      </c>
      <c r="G607" s="32"/>
      <c r="H607" s="17"/>
      <c r="I607" s="31" t="str">
        <f t="shared" si="95"/>
        <v/>
      </c>
      <c r="J607" s="31" t="str">
        <f t="shared" si="99"/>
        <v/>
      </c>
      <c r="K607" s="31" t="str">
        <f t="shared" si="99"/>
        <v/>
      </c>
      <c r="L607" s="30"/>
      <c r="M607" s="34"/>
      <c r="N607" s="60" t="str">
        <f t="shared" si="96"/>
        <v/>
      </c>
      <c r="O607" s="60" t="str">
        <f t="shared" si="100"/>
        <v/>
      </c>
      <c r="P607" s="60" t="str">
        <f t="shared" si="100"/>
        <v/>
      </c>
    </row>
    <row r="608" spans="1:16">
      <c r="A608" s="34"/>
      <c r="B608" s="60" t="str">
        <f t="shared" si="98"/>
        <v/>
      </c>
      <c r="C608" s="34"/>
      <c r="D608" s="35"/>
      <c r="E608" s="36"/>
      <c r="F608" s="33">
        <f t="shared" si="97"/>
        <v>0</v>
      </c>
      <c r="G608" s="32"/>
      <c r="H608" s="17"/>
      <c r="I608" s="31" t="str">
        <f t="shared" si="95"/>
        <v/>
      </c>
      <c r="J608" s="31" t="str">
        <f t="shared" si="99"/>
        <v/>
      </c>
      <c r="K608" s="31" t="str">
        <f t="shared" si="99"/>
        <v/>
      </c>
      <c r="L608" s="30"/>
      <c r="M608" s="34"/>
      <c r="N608" s="60" t="str">
        <f t="shared" si="96"/>
        <v/>
      </c>
      <c r="O608" s="60" t="str">
        <f t="shared" si="100"/>
        <v/>
      </c>
      <c r="P608" s="60" t="str">
        <f t="shared" si="100"/>
        <v/>
      </c>
    </row>
    <row r="609" spans="1:16">
      <c r="A609" s="34"/>
      <c r="B609" s="60" t="str">
        <f t="shared" si="98"/>
        <v/>
      </c>
      <c r="C609" s="34"/>
      <c r="D609" s="35"/>
      <c r="E609" s="36"/>
      <c r="F609" s="33">
        <f t="shared" si="97"/>
        <v>0</v>
      </c>
      <c r="G609" s="32"/>
      <c r="H609" s="17"/>
      <c r="I609" s="31" t="str">
        <f t="shared" si="95"/>
        <v/>
      </c>
      <c r="J609" s="31" t="str">
        <f t="shared" si="99"/>
        <v/>
      </c>
      <c r="K609" s="31" t="str">
        <f t="shared" si="99"/>
        <v/>
      </c>
      <c r="L609" s="30"/>
      <c r="M609" s="34"/>
      <c r="N609" s="60" t="str">
        <f t="shared" si="96"/>
        <v/>
      </c>
      <c r="O609" s="60" t="str">
        <f t="shared" si="100"/>
        <v/>
      </c>
      <c r="P609" s="60" t="str">
        <f t="shared" si="100"/>
        <v/>
      </c>
    </row>
    <row r="610" spans="1:16">
      <c r="A610" s="34"/>
      <c r="B610" s="60" t="str">
        <f t="shared" si="98"/>
        <v/>
      </c>
      <c r="C610" s="34"/>
      <c r="D610" s="35"/>
      <c r="E610" s="36"/>
      <c r="F610" s="33">
        <f t="shared" si="97"/>
        <v>0</v>
      </c>
      <c r="G610" s="32"/>
      <c r="H610" s="17"/>
      <c r="I610" s="31" t="str">
        <f t="shared" si="95"/>
        <v/>
      </c>
      <c r="J610" s="31" t="str">
        <f t="shared" si="99"/>
        <v/>
      </c>
      <c r="K610" s="31" t="str">
        <f t="shared" si="99"/>
        <v/>
      </c>
      <c r="L610" s="30"/>
      <c r="M610" s="34"/>
      <c r="N610" s="60" t="str">
        <f t="shared" si="96"/>
        <v/>
      </c>
      <c r="O610" s="60" t="str">
        <f t="shared" si="100"/>
        <v/>
      </c>
      <c r="P610" s="60" t="str">
        <f t="shared" si="100"/>
        <v/>
      </c>
    </row>
    <row r="611" spans="1:16">
      <c r="A611" s="34"/>
      <c r="B611" s="60" t="str">
        <f t="shared" si="98"/>
        <v/>
      </c>
      <c r="C611" s="34"/>
      <c r="D611" s="35"/>
      <c r="E611" s="36"/>
      <c r="F611" s="33">
        <f t="shared" si="97"/>
        <v>0</v>
      </c>
      <c r="G611" s="32"/>
      <c r="H611" s="17"/>
      <c r="I611" s="31" t="str">
        <f t="shared" si="95"/>
        <v/>
      </c>
      <c r="J611" s="31" t="str">
        <f t="shared" si="99"/>
        <v/>
      </c>
      <c r="K611" s="31" t="str">
        <f t="shared" si="99"/>
        <v/>
      </c>
      <c r="L611" s="30"/>
      <c r="M611" s="34"/>
      <c r="N611" s="60" t="str">
        <f t="shared" si="96"/>
        <v/>
      </c>
      <c r="O611" s="60" t="str">
        <f t="shared" si="100"/>
        <v/>
      </c>
      <c r="P611" s="60" t="str">
        <f t="shared" si="100"/>
        <v/>
      </c>
    </row>
    <row r="612" spans="1:16">
      <c r="A612" s="34"/>
      <c r="B612" s="60" t="str">
        <f t="shared" si="98"/>
        <v/>
      </c>
      <c r="C612" s="34"/>
      <c r="D612" s="35"/>
      <c r="E612" s="36"/>
      <c r="F612" s="33">
        <f t="shared" si="97"/>
        <v>0</v>
      </c>
      <c r="G612" s="32"/>
      <c r="H612" s="17"/>
      <c r="I612" s="31" t="str">
        <f t="shared" si="95"/>
        <v/>
      </c>
      <c r="J612" s="31" t="str">
        <f t="shared" si="99"/>
        <v/>
      </c>
      <c r="K612" s="31" t="str">
        <f t="shared" si="99"/>
        <v/>
      </c>
      <c r="L612" s="30"/>
      <c r="M612" s="34"/>
      <c r="N612" s="60" t="str">
        <f t="shared" si="96"/>
        <v/>
      </c>
      <c r="O612" s="60" t="str">
        <f t="shared" si="100"/>
        <v/>
      </c>
      <c r="P612" s="60" t="str">
        <f t="shared" si="100"/>
        <v/>
      </c>
    </row>
    <row r="613" spans="1:16">
      <c r="A613" s="34"/>
      <c r="B613" s="60" t="str">
        <f t="shared" si="98"/>
        <v/>
      </c>
      <c r="C613" s="34"/>
      <c r="D613" s="35"/>
      <c r="E613" s="36"/>
      <c r="F613" s="33">
        <f t="shared" si="97"/>
        <v>0</v>
      </c>
      <c r="G613" s="32"/>
      <c r="H613" s="17"/>
      <c r="I613" s="31" t="str">
        <f t="shared" si="95"/>
        <v/>
      </c>
      <c r="J613" s="31" t="str">
        <f t="shared" si="99"/>
        <v/>
      </c>
      <c r="K613" s="31" t="str">
        <f t="shared" si="99"/>
        <v/>
      </c>
      <c r="L613" s="30"/>
      <c r="M613" s="34"/>
      <c r="N613" s="60" t="str">
        <f t="shared" si="96"/>
        <v/>
      </c>
      <c r="O613" s="60" t="str">
        <f t="shared" si="100"/>
        <v/>
      </c>
      <c r="P613" s="60" t="str">
        <f t="shared" si="100"/>
        <v/>
      </c>
    </row>
    <row r="614" spans="1:16">
      <c r="A614" s="34"/>
      <c r="B614" s="60" t="str">
        <f t="shared" si="98"/>
        <v/>
      </c>
      <c r="C614" s="34"/>
      <c r="D614" s="35"/>
      <c r="E614" s="36"/>
      <c r="F614" s="33">
        <f t="shared" si="97"/>
        <v>0</v>
      </c>
      <c r="G614" s="32"/>
      <c r="H614" s="17"/>
      <c r="I614" s="31" t="str">
        <f t="shared" si="95"/>
        <v/>
      </c>
      <c r="J614" s="31" t="str">
        <f t="shared" si="99"/>
        <v/>
      </c>
      <c r="K614" s="31" t="str">
        <f t="shared" si="99"/>
        <v/>
      </c>
      <c r="L614" s="30"/>
      <c r="M614" s="34"/>
      <c r="N614" s="60" t="str">
        <f t="shared" si="96"/>
        <v/>
      </c>
      <c r="O614" s="60" t="str">
        <f t="shared" si="100"/>
        <v/>
      </c>
      <c r="P614" s="60" t="str">
        <f t="shared" si="100"/>
        <v/>
      </c>
    </row>
    <row r="615" spans="1:16">
      <c r="A615" s="34"/>
      <c r="B615" s="60" t="str">
        <f t="shared" si="98"/>
        <v/>
      </c>
      <c r="C615" s="34"/>
      <c r="D615" s="35"/>
      <c r="E615" s="36"/>
      <c r="F615" s="33">
        <f t="shared" si="97"/>
        <v>0</v>
      </c>
      <c r="G615" s="32"/>
      <c r="H615" s="17"/>
      <c r="I615" s="31" t="str">
        <f t="shared" si="95"/>
        <v/>
      </c>
      <c r="J615" s="31" t="str">
        <f t="shared" si="99"/>
        <v/>
      </c>
      <c r="K615" s="31" t="str">
        <f t="shared" si="99"/>
        <v/>
      </c>
      <c r="L615" s="30"/>
      <c r="M615" s="34"/>
      <c r="N615" s="60" t="str">
        <f t="shared" si="96"/>
        <v/>
      </c>
      <c r="O615" s="60" t="str">
        <f t="shared" si="100"/>
        <v/>
      </c>
      <c r="P615" s="60" t="str">
        <f t="shared" si="100"/>
        <v/>
      </c>
    </row>
    <row r="616" spans="1:16">
      <c r="A616" s="34"/>
      <c r="B616" s="60" t="str">
        <f t="shared" si="98"/>
        <v/>
      </c>
      <c r="C616" s="34"/>
      <c r="D616" s="35"/>
      <c r="E616" s="36"/>
      <c r="F616" s="33">
        <f t="shared" si="97"/>
        <v>0</v>
      </c>
      <c r="G616" s="32"/>
      <c r="H616" s="17"/>
      <c r="I616" s="31" t="str">
        <f t="shared" si="95"/>
        <v/>
      </c>
      <c r="J616" s="31" t="str">
        <f t="shared" si="99"/>
        <v/>
      </c>
      <c r="K616" s="31" t="str">
        <f t="shared" si="99"/>
        <v/>
      </c>
      <c r="L616" s="30"/>
      <c r="M616" s="34"/>
      <c r="N616" s="60" t="str">
        <f t="shared" si="96"/>
        <v/>
      </c>
      <c r="O616" s="60" t="str">
        <f t="shared" si="100"/>
        <v/>
      </c>
      <c r="P616" s="60" t="str">
        <f t="shared" si="100"/>
        <v/>
      </c>
    </row>
    <row r="617" spans="1:16">
      <c r="A617" s="34"/>
      <c r="B617" s="60" t="str">
        <f t="shared" si="98"/>
        <v/>
      </c>
      <c r="C617" s="34"/>
      <c r="D617" s="35"/>
      <c r="E617" s="36"/>
      <c r="F617" s="33">
        <f t="shared" si="97"/>
        <v>0</v>
      </c>
      <c r="G617" s="32"/>
      <c r="H617" s="17"/>
      <c r="I617" s="31" t="str">
        <f t="shared" si="95"/>
        <v/>
      </c>
      <c r="J617" s="31" t="str">
        <f t="shared" si="99"/>
        <v/>
      </c>
      <c r="K617" s="31" t="str">
        <f t="shared" si="99"/>
        <v/>
      </c>
      <c r="L617" s="30"/>
      <c r="M617" s="34"/>
      <c r="N617" s="60" t="str">
        <f t="shared" si="96"/>
        <v/>
      </c>
      <c r="O617" s="60" t="str">
        <f t="shared" si="100"/>
        <v/>
      </c>
      <c r="P617" s="60" t="str">
        <f t="shared" si="100"/>
        <v/>
      </c>
    </row>
    <row r="618" spans="1:16">
      <c r="A618" s="34"/>
      <c r="B618" s="60" t="str">
        <f t="shared" si="98"/>
        <v/>
      </c>
      <c r="C618" s="34"/>
      <c r="D618" s="35"/>
      <c r="E618" s="36"/>
      <c r="F618" s="33">
        <f t="shared" si="97"/>
        <v>0</v>
      </c>
      <c r="G618" s="32"/>
      <c r="H618" s="17"/>
      <c r="I618" s="31" t="str">
        <f t="shared" si="95"/>
        <v/>
      </c>
      <c r="J618" s="31" t="str">
        <f t="shared" si="99"/>
        <v/>
      </c>
      <c r="K618" s="31" t="str">
        <f t="shared" si="99"/>
        <v/>
      </c>
      <c r="L618" s="30"/>
      <c r="M618" s="34"/>
      <c r="N618" s="60" t="str">
        <f t="shared" si="96"/>
        <v/>
      </c>
      <c r="O618" s="60" t="str">
        <f t="shared" si="100"/>
        <v/>
      </c>
      <c r="P618" s="60" t="str">
        <f t="shared" si="100"/>
        <v/>
      </c>
    </row>
    <row r="619" spans="1:16">
      <c r="A619" s="34"/>
      <c r="B619" s="60" t="str">
        <f t="shared" si="98"/>
        <v/>
      </c>
      <c r="C619" s="34"/>
      <c r="D619" s="35"/>
      <c r="E619" s="36"/>
      <c r="F619" s="33">
        <f t="shared" si="97"/>
        <v>0</v>
      </c>
      <c r="G619" s="32"/>
      <c r="H619" s="17"/>
      <c r="I619" s="31" t="str">
        <f t="shared" si="95"/>
        <v/>
      </c>
      <c r="J619" s="31" t="str">
        <f t="shared" ref="J619:K638" si="101">IF($A619&gt;0,IF((LEFT($A619,2)=LEFT($E$6,2)),($H619*($G619/2)),""),"")</f>
        <v/>
      </c>
      <c r="K619" s="31" t="str">
        <f t="shared" si="101"/>
        <v/>
      </c>
      <c r="L619" s="30"/>
      <c r="M619" s="34"/>
      <c r="N619" s="60" t="str">
        <f t="shared" si="96"/>
        <v/>
      </c>
      <c r="O619" s="60" t="str">
        <f t="shared" ref="O619:P638" si="102">IF(LEFT($A619,2)=LEFT(gstin,2),IF($M619="Yes",$H619*1%,""),"")</f>
        <v/>
      </c>
      <c r="P619" s="60" t="str">
        <f t="shared" si="102"/>
        <v/>
      </c>
    </row>
    <row r="620" spans="1:16">
      <c r="A620" s="34"/>
      <c r="B620" s="60" t="str">
        <f t="shared" si="98"/>
        <v/>
      </c>
      <c r="C620" s="34"/>
      <c r="D620" s="35"/>
      <c r="E620" s="36"/>
      <c r="F620" s="33">
        <f t="shared" si="97"/>
        <v>0</v>
      </c>
      <c r="G620" s="32"/>
      <c r="H620" s="17"/>
      <c r="I620" s="31" t="str">
        <f t="shared" si="95"/>
        <v/>
      </c>
      <c r="J620" s="31" t="str">
        <f t="shared" si="101"/>
        <v/>
      </c>
      <c r="K620" s="31" t="str">
        <f t="shared" si="101"/>
        <v/>
      </c>
      <c r="L620" s="30"/>
      <c r="M620" s="34"/>
      <c r="N620" s="60" t="str">
        <f t="shared" si="96"/>
        <v/>
      </c>
      <c r="O620" s="60" t="str">
        <f t="shared" si="102"/>
        <v/>
      </c>
      <c r="P620" s="60" t="str">
        <f t="shared" si="102"/>
        <v/>
      </c>
    </row>
    <row r="621" spans="1:16">
      <c r="A621" s="34"/>
      <c r="B621" s="60" t="str">
        <f t="shared" si="98"/>
        <v/>
      </c>
      <c r="C621" s="34"/>
      <c r="D621" s="35"/>
      <c r="E621" s="36"/>
      <c r="F621" s="33">
        <f t="shared" si="97"/>
        <v>0</v>
      </c>
      <c r="G621" s="32"/>
      <c r="H621" s="17"/>
      <c r="I621" s="31" t="str">
        <f t="shared" si="95"/>
        <v/>
      </c>
      <c r="J621" s="31" t="str">
        <f t="shared" si="101"/>
        <v/>
      </c>
      <c r="K621" s="31" t="str">
        <f t="shared" si="101"/>
        <v/>
      </c>
      <c r="L621" s="30"/>
      <c r="M621" s="34"/>
      <c r="N621" s="60" t="str">
        <f t="shared" si="96"/>
        <v/>
      </c>
      <c r="O621" s="60" t="str">
        <f t="shared" si="102"/>
        <v/>
      </c>
      <c r="P621" s="60" t="str">
        <f t="shared" si="102"/>
        <v/>
      </c>
    </row>
    <row r="622" spans="1:16">
      <c r="A622" s="34"/>
      <c r="B622" s="60" t="str">
        <f t="shared" si="98"/>
        <v/>
      </c>
      <c r="C622" s="34"/>
      <c r="D622" s="35"/>
      <c r="E622" s="36"/>
      <c r="F622" s="33">
        <f t="shared" si="97"/>
        <v>0</v>
      </c>
      <c r="G622" s="32"/>
      <c r="H622" s="17"/>
      <c r="I622" s="31" t="str">
        <f t="shared" si="95"/>
        <v/>
      </c>
      <c r="J622" s="31" t="str">
        <f t="shared" si="101"/>
        <v/>
      </c>
      <c r="K622" s="31" t="str">
        <f t="shared" si="101"/>
        <v/>
      </c>
      <c r="L622" s="30"/>
      <c r="M622" s="34"/>
      <c r="N622" s="60" t="str">
        <f t="shared" si="96"/>
        <v/>
      </c>
      <c r="O622" s="60" t="str">
        <f t="shared" si="102"/>
        <v/>
      </c>
      <c r="P622" s="60" t="str">
        <f t="shared" si="102"/>
        <v/>
      </c>
    </row>
    <row r="623" spans="1:16">
      <c r="A623" s="34"/>
      <c r="B623" s="60" t="str">
        <f t="shared" si="98"/>
        <v/>
      </c>
      <c r="C623" s="34"/>
      <c r="D623" s="35"/>
      <c r="E623" s="36"/>
      <c r="F623" s="33">
        <f t="shared" si="97"/>
        <v>0</v>
      </c>
      <c r="G623" s="32"/>
      <c r="H623" s="17"/>
      <c r="I623" s="31" t="str">
        <f t="shared" si="95"/>
        <v/>
      </c>
      <c r="J623" s="31" t="str">
        <f t="shared" si="101"/>
        <v/>
      </c>
      <c r="K623" s="31" t="str">
        <f t="shared" si="101"/>
        <v/>
      </c>
      <c r="L623" s="30"/>
      <c r="M623" s="34"/>
      <c r="N623" s="60" t="str">
        <f t="shared" si="96"/>
        <v/>
      </c>
      <c r="O623" s="60" t="str">
        <f t="shared" si="102"/>
        <v/>
      </c>
      <c r="P623" s="60" t="str">
        <f t="shared" si="102"/>
        <v/>
      </c>
    </row>
    <row r="624" spans="1:16">
      <c r="A624" s="34"/>
      <c r="B624" s="60" t="str">
        <f t="shared" si="98"/>
        <v/>
      </c>
      <c r="C624" s="34"/>
      <c r="D624" s="35"/>
      <c r="E624" s="36"/>
      <c r="F624" s="33">
        <f t="shared" si="97"/>
        <v>0</v>
      </c>
      <c r="G624" s="32"/>
      <c r="H624" s="17"/>
      <c r="I624" s="31" t="str">
        <f t="shared" si="95"/>
        <v/>
      </c>
      <c r="J624" s="31" t="str">
        <f t="shared" si="101"/>
        <v/>
      </c>
      <c r="K624" s="31" t="str">
        <f t="shared" si="101"/>
        <v/>
      </c>
      <c r="L624" s="30"/>
      <c r="M624" s="34"/>
      <c r="N624" s="60" t="str">
        <f t="shared" si="96"/>
        <v/>
      </c>
      <c r="O624" s="60" t="str">
        <f t="shared" si="102"/>
        <v/>
      </c>
      <c r="P624" s="60" t="str">
        <f t="shared" si="102"/>
        <v/>
      </c>
    </row>
    <row r="625" spans="1:16">
      <c r="A625" s="34"/>
      <c r="B625" s="60" t="str">
        <f t="shared" si="98"/>
        <v/>
      </c>
      <c r="C625" s="34"/>
      <c r="D625" s="35"/>
      <c r="E625" s="36"/>
      <c r="F625" s="33">
        <f t="shared" si="97"/>
        <v>0</v>
      </c>
      <c r="G625" s="32"/>
      <c r="H625" s="17"/>
      <c r="I625" s="31" t="str">
        <f t="shared" si="95"/>
        <v/>
      </c>
      <c r="J625" s="31" t="str">
        <f t="shared" si="101"/>
        <v/>
      </c>
      <c r="K625" s="31" t="str">
        <f t="shared" si="101"/>
        <v/>
      </c>
      <c r="L625" s="30"/>
      <c r="M625" s="34"/>
      <c r="N625" s="60" t="str">
        <f t="shared" si="96"/>
        <v/>
      </c>
      <c r="O625" s="60" t="str">
        <f t="shared" si="102"/>
        <v/>
      </c>
      <c r="P625" s="60" t="str">
        <f t="shared" si="102"/>
        <v/>
      </c>
    </row>
    <row r="626" spans="1:16">
      <c r="A626" s="34"/>
      <c r="B626" s="60" t="str">
        <f t="shared" si="98"/>
        <v/>
      </c>
      <c r="C626" s="34"/>
      <c r="D626" s="35"/>
      <c r="E626" s="36"/>
      <c r="F626" s="33">
        <f t="shared" si="97"/>
        <v>0</v>
      </c>
      <c r="G626" s="32"/>
      <c r="H626" s="17"/>
      <c r="I626" s="31" t="str">
        <f t="shared" si="95"/>
        <v/>
      </c>
      <c r="J626" s="31" t="str">
        <f t="shared" si="101"/>
        <v/>
      </c>
      <c r="K626" s="31" t="str">
        <f t="shared" si="101"/>
        <v/>
      </c>
      <c r="L626" s="30"/>
      <c r="M626" s="34"/>
      <c r="N626" s="60" t="str">
        <f t="shared" si="96"/>
        <v/>
      </c>
      <c r="O626" s="60" t="str">
        <f t="shared" si="102"/>
        <v/>
      </c>
      <c r="P626" s="60" t="str">
        <f t="shared" si="102"/>
        <v/>
      </c>
    </row>
    <row r="627" spans="1:16">
      <c r="A627" s="34"/>
      <c r="B627" s="60" t="str">
        <f t="shared" si="98"/>
        <v/>
      </c>
      <c r="C627" s="34"/>
      <c r="D627" s="35"/>
      <c r="E627" s="36"/>
      <c r="F627" s="33">
        <f t="shared" si="97"/>
        <v>0</v>
      </c>
      <c r="G627" s="32"/>
      <c r="H627" s="17"/>
      <c r="I627" s="31" t="str">
        <f t="shared" si="95"/>
        <v/>
      </c>
      <c r="J627" s="31" t="str">
        <f t="shared" si="101"/>
        <v/>
      </c>
      <c r="K627" s="31" t="str">
        <f t="shared" si="101"/>
        <v/>
      </c>
      <c r="L627" s="30"/>
      <c r="M627" s="34"/>
      <c r="N627" s="60" t="str">
        <f t="shared" si="96"/>
        <v/>
      </c>
      <c r="O627" s="60" t="str">
        <f t="shared" si="102"/>
        <v/>
      </c>
      <c r="P627" s="60" t="str">
        <f t="shared" si="102"/>
        <v/>
      </c>
    </row>
    <row r="628" spans="1:16">
      <c r="A628" s="34"/>
      <c r="B628" s="60" t="str">
        <f t="shared" si="98"/>
        <v/>
      </c>
      <c r="C628" s="34"/>
      <c r="D628" s="35"/>
      <c r="E628" s="36"/>
      <c r="F628" s="33">
        <f t="shared" si="97"/>
        <v>0</v>
      </c>
      <c r="G628" s="32"/>
      <c r="H628" s="17"/>
      <c r="I628" s="31" t="str">
        <f t="shared" si="95"/>
        <v/>
      </c>
      <c r="J628" s="31" t="str">
        <f t="shared" si="101"/>
        <v/>
      </c>
      <c r="K628" s="31" t="str">
        <f t="shared" si="101"/>
        <v/>
      </c>
      <c r="L628" s="30"/>
      <c r="M628" s="34"/>
      <c r="N628" s="60" t="str">
        <f t="shared" si="96"/>
        <v/>
      </c>
      <c r="O628" s="60" t="str">
        <f t="shared" si="102"/>
        <v/>
      </c>
      <c r="P628" s="60" t="str">
        <f t="shared" si="102"/>
        <v/>
      </c>
    </row>
    <row r="629" spans="1:16">
      <c r="A629" s="34"/>
      <c r="B629" s="60" t="str">
        <f t="shared" si="98"/>
        <v/>
      </c>
      <c r="C629" s="34"/>
      <c r="D629" s="35"/>
      <c r="E629" s="36"/>
      <c r="F629" s="33">
        <f t="shared" si="97"/>
        <v>0</v>
      </c>
      <c r="G629" s="32"/>
      <c r="H629" s="17"/>
      <c r="I629" s="31" t="str">
        <f t="shared" si="95"/>
        <v/>
      </c>
      <c r="J629" s="31" t="str">
        <f t="shared" si="101"/>
        <v/>
      </c>
      <c r="K629" s="31" t="str">
        <f t="shared" si="101"/>
        <v/>
      </c>
      <c r="L629" s="30"/>
      <c r="M629" s="34"/>
      <c r="N629" s="60" t="str">
        <f t="shared" si="96"/>
        <v/>
      </c>
      <c r="O629" s="60" t="str">
        <f t="shared" si="102"/>
        <v/>
      </c>
      <c r="P629" s="60" t="str">
        <f t="shared" si="102"/>
        <v/>
      </c>
    </row>
    <row r="630" spans="1:16">
      <c r="A630" s="34"/>
      <c r="B630" s="60" t="str">
        <f t="shared" si="98"/>
        <v/>
      </c>
      <c r="C630" s="34"/>
      <c r="D630" s="35"/>
      <c r="E630" s="36"/>
      <c r="F630" s="33">
        <f t="shared" si="97"/>
        <v>0</v>
      </c>
      <c r="G630" s="32"/>
      <c r="H630" s="17"/>
      <c r="I630" s="31" t="str">
        <f t="shared" si="95"/>
        <v/>
      </c>
      <c r="J630" s="31" t="str">
        <f t="shared" si="101"/>
        <v/>
      </c>
      <c r="K630" s="31" t="str">
        <f t="shared" si="101"/>
        <v/>
      </c>
      <c r="L630" s="30"/>
      <c r="M630" s="34"/>
      <c r="N630" s="60" t="str">
        <f t="shared" si="96"/>
        <v/>
      </c>
      <c r="O630" s="60" t="str">
        <f t="shared" si="102"/>
        <v/>
      </c>
      <c r="P630" s="60" t="str">
        <f t="shared" si="102"/>
        <v/>
      </c>
    </row>
    <row r="631" spans="1:16">
      <c r="A631" s="34"/>
      <c r="B631" s="60" t="str">
        <f t="shared" si="98"/>
        <v/>
      </c>
      <c r="C631" s="34"/>
      <c r="D631" s="35"/>
      <c r="E631" s="36"/>
      <c r="F631" s="33">
        <f t="shared" si="97"/>
        <v>0</v>
      </c>
      <c r="G631" s="32"/>
      <c r="H631" s="17"/>
      <c r="I631" s="31" t="str">
        <f t="shared" si="95"/>
        <v/>
      </c>
      <c r="J631" s="31" t="str">
        <f t="shared" si="101"/>
        <v/>
      </c>
      <c r="K631" s="31" t="str">
        <f t="shared" si="101"/>
        <v/>
      </c>
      <c r="L631" s="30"/>
      <c r="M631" s="34"/>
      <c r="N631" s="60" t="str">
        <f t="shared" si="96"/>
        <v/>
      </c>
      <c r="O631" s="60" t="str">
        <f t="shared" si="102"/>
        <v/>
      </c>
      <c r="P631" s="60" t="str">
        <f t="shared" si="102"/>
        <v/>
      </c>
    </row>
    <row r="632" spans="1:16">
      <c r="A632" s="34"/>
      <c r="B632" s="60" t="str">
        <f t="shared" si="98"/>
        <v/>
      </c>
      <c r="C632" s="34"/>
      <c r="D632" s="35"/>
      <c r="E632" s="36"/>
      <c r="F632" s="33">
        <f t="shared" si="97"/>
        <v>0</v>
      </c>
      <c r="G632" s="32"/>
      <c r="H632" s="17"/>
      <c r="I632" s="31" t="str">
        <f t="shared" si="95"/>
        <v/>
      </c>
      <c r="J632" s="31" t="str">
        <f t="shared" si="101"/>
        <v/>
      </c>
      <c r="K632" s="31" t="str">
        <f t="shared" si="101"/>
        <v/>
      </c>
      <c r="L632" s="30"/>
      <c r="M632" s="34"/>
      <c r="N632" s="60" t="str">
        <f t="shared" si="96"/>
        <v/>
      </c>
      <c r="O632" s="60" t="str">
        <f t="shared" si="102"/>
        <v/>
      </c>
      <c r="P632" s="60" t="str">
        <f t="shared" si="102"/>
        <v/>
      </c>
    </row>
    <row r="633" spans="1:16">
      <c r="A633" s="34"/>
      <c r="B633" s="60" t="str">
        <f t="shared" si="98"/>
        <v/>
      </c>
      <c r="C633" s="34"/>
      <c r="D633" s="35"/>
      <c r="E633" s="36"/>
      <c r="F633" s="33">
        <f t="shared" si="97"/>
        <v>0</v>
      </c>
      <c r="G633" s="32"/>
      <c r="H633" s="17"/>
      <c r="I633" s="31" t="str">
        <f t="shared" si="95"/>
        <v/>
      </c>
      <c r="J633" s="31" t="str">
        <f t="shared" si="101"/>
        <v/>
      </c>
      <c r="K633" s="31" t="str">
        <f t="shared" si="101"/>
        <v/>
      </c>
      <c r="L633" s="30"/>
      <c r="M633" s="34"/>
      <c r="N633" s="60" t="str">
        <f t="shared" si="96"/>
        <v/>
      </c>
      <c r="O633" s="60" t="str">
        <f t="shared" si="102"/>
        <v/>
      </c>
      <c r="P633" s="60" t="str">
        <f t="shared" si="102"/>
        <v/>
      </c>
    </row>
    <row r="634" spans="1:16">
      <c r="A634" s="34"/>
      <c r="B634" s="60" t="str">
        <f t="shared" si="98"/>
        <v/>
      </c>
      <c r="C634" s="34"/>
      <c r="D634" s="35"/>
      <c r="E634" s="36"/>
      <c r="F634" s="33">
        <f t="shared" si="97"/>
        <v>0</v>
      </c>
      <c r="G634" s="32"/>
      <c r="H634" s="17"/>
      <c r="I634" s="31" t="str">
        <f t="shared" si="95"/>
        <v/>
      </c>
      <c r="J634" s="31" t="str">
        <f t="shared" si="101"/>
        <v/>
      </c>
      <c r="K634" s="31" t="str">
        <f t="shared" si="101"/>
        <v/>
      </c>
      <c r="L634" s="30"/>
      <c r="M634" s="34"/>
      <c r="N634" s="60" t="str">
        <f t="shared" si="96"/>
        <v/>
      </c>
      <c r="O634" s="60" t="str">
        <f t="shared" si="102"/>
        <v/>
      </c>
      <c r="P634" s="60" t="str">
        <f t="shared" si="102"/>
        <v/>
      </c>
    </row>
    <row r="635" spans="1:16">
      <c r="A635" s="34"/>
      <c r="B635" s="60" t="str">
        <f t="shared" si="98"/>
        <v/>
      </c>
      <c r="C635" s="34"/>
      <c r="D635" s="35"/>
      <c r="E635" s="36"/>
      <c r="F635" s="33">
        <f t="shared" si="97"/>
        <v>0</v>
      </c>
      <c r="G635" s="32"/>
      <c r="H635" s="17"/>
      <c r="I635" s="31" t="str">
        <f t="shared" si="95"/>
        <v/>
      </c>
      <c r="J635" s="31" t="str">
        <f t="shared" si="101"/>
        <v/>
      </c>
      <c r="K635" s="31" t="str">
        <f t="shared" si="101"/>
        <v/>
      </c>
      <c r="L635" s="30"/>
      <c r="M635" s="34"/>
      <c r="N635" s="60" t="str">
        <f t="shared" si="96"/>
        <v/>
      </c>
      <c r="O635" s="60" t="str">
        <f t="shared" si="102"/>
        <v/>
      </c>
      <c r="P635" s="60" t="str">
        <f t="shared" si="102"/>
        <v/>
      </c>
    </row>
    <row r="636" spans="1:16">
      <c r="A636" s="34"/>
      <c r="B636" s="60" t="str">
        <f t="shared" si="98"/>
        <v/>
      </c>
      <c r="C636" s="34"/>
      <c r="D636" s="35"/>
      <c r="E636" s="36"/>
      <c r="F636" s="33">
        <f t="shared" si="97"/>
        <v>0</v>
      </c>
      <c r="G636" s="32"/>
      <c r="H636" s="17"/>
      <c r="I636" s="31" t="str">
        <f t="shared" si="95"/>
        <v/>
      </c>
      <c r="J636" s="31" t="str">
        <f t="shared" si="101"/>
        <v/>
      </c>
      <c r="K636" s="31" t="str">
        <f t="shared" si="101"/>
        <v/>
      </c>
      <c r="L636" s="30"/>
      <c r="M636" s="34"/>
      <c r="N636" s="60" t="str">
        <f t="shared" si="96"/>
        <v/>
      </c>
      <c r="O636" s="60" t="str">
        <f t="shared" si="102"/>
        <v/>
      </c>
      <c r="P636" s="60" t="str">
        <f t="shared" si="102"/>
        <v/>
      </c>
    </row>
    <row r="637" spans="1:16">
      <c r="A637" s="34"/>
      <c r="B637" s="60" t="str">
        <f t="shared" si="98"/>
        <v/>
      </c>
      <c r="C637" s="34"/>
      <c r="D637" s="35"/>
      <c r="E637" s="36"/>
      <c r="F637" s="33">
        <f t="shared" si="97"/>
        <v>0</v>
      </c>
      <c r="G637" s="32"/>
      <c r="H637" s="17"/>
      <c r="I637" s="31" t="str">
        <f t="shared" si="95"/>
        <v/>
      </c>
      <c r="J637" s="31" t="str">
        <f t="shared" si="101"/>
        <v/>
      </c>
      <c r="K637" s="31" t="str">
        <f t="shared" si="101"/>
        <v/>
      </c>
      <c r="L637" s="30"/>
      <c r="M637" s="34"/>
      <c r="N637" s="60" t="str">
        <f t="shared" si="96"/>
        <v/>
      </c>
      <c r="O637" s="60" t="str">
        <f t="shared" si="102"/>
        <v/>
      </c>
      <c r="P637" s="60" t="str">
        <f t="shared" si="102"/>
        <v/>
      </c>
    </row>
    <row r="638" spans="1:16">
      <c r="A638" s="34"/>
      <c r="B638" s="60" t="str">
        <f t="shared" si="98"/>
        <v/>
      </c>
      <c r="C638" s="34"/>
      <c r="D638" s="35"/>
      <c r="E638" s="36"/>
      <c r="F638" s="33">
        <f t="shared" si="97"/>
        <v>0</v>
      </c>
      <c r="G638" s="32"/>
      <c r="H638" s="17"/>
      <c r="I638" s="31" t="str">
        <f t="shared" si="95"/>
        <v/>
      </c>
      <c r="J638" s="31" t="str">
        <f t="shared" si="101"/>
        <v/>
      </c>
      <c r="K638" s="31" t="str">
        <f t="shared" si="101"/>
        <v/>
      </c>
      <c r="L638" s="30"/>
      <c r="M638" s="34"/>
      <c r="N638" s="60" t="str">
        <f t="shared" si="96"/>
        <v/>
      </c>
      <c r="O638" s="60" t="str">
        <f t="shared" si="102"/>
        <v/>
      </c>
      <c r="P638" s="60" t="str">
        <f t="shared" si="102"/>
        <v/>
      </c>
    </row>
    <row r="639" spans="1:16">
      <c r="A639" s="34"/>
      <c r="B639" s="60" t="str">
        <f t="shared" si="98"/>
        <v/>
      </c>
      <c r="C639" s="34"/>
      <c r="D639" s="35"/>
      <c r="E639" s="36"/>
      <c r="F639" s="33">
        <f t="shared" si="97"/>
        <v>0</v>
      </c>
      <c r="G639" s="32"/>
      <c r="H639" s="17"/>
      <c r="I639" s="31" t="str">
        <f t="shared" si="95"/>
        <v/>
      </c>
      <c r="J639" s="31" t="str">
        <f t="shared" ref="J639:K658" si="103">IF($A639&gt;0,IF((LEFT($A639,2)=LEFT($E$6,2)),($H639*($G639/2)),""),"")</f>
        <v/>
      </c>
      <c r="K639" s="31" t="str">
        <f t="shared" si="103"/>
        <v/>
      </c>
      <c r="L639" s="30"/>
      <c r="M639" s="34"/>
      <c r="N639" s="60" t="str">
        <f t="shared" si="96"/>
        <v/>
      </c>
      <c r="O639" s="60" t="str">
        <f t="shared" ref="O639:P658" si="104">IF(LEFT($A639,2)=LEFT(gstin,2),IF($M639="Yes",$H639*1%,""),"")</f>
        <v/>
      </c>
      <c r="P639" s="60" t="str">
        <f t="shared" si="104"/>
        <v/>
      </c>
    </row>
    <row r="640" spans="1:16">
      <c r="A640" s="34"/>
      <c r="B640" s="60" t="str">
        <f t="shared" si="98"/>
        <v/>
      </c>
      <c r="C640" s="34"/>
      <c r="D640" s="35"/>
      <c r="E640" s="36"/>
      <c r="F640" s="33">
        <f t="shared" si="97"/>
        <v>0</v>
      </c>
      <c r="G640" s="32"/>
      <c r="H640" s="17"/>
      <c r="I640" s="31" t="str">
        <f t="shared" si="95"/>
        <v/>
      </c>
      <c r="J640" s="31" t="str">
        <f t="shared" si="103"/>
        <v/>
      </c>
      <c r="K640" s="31" t="str">
        <f t="shared" si="103"/>
        <v/>
      </c>
      <c r="L640" s="30"/>
      <c r="M640" s="34"/>
      <c r="N640" s="60" t="str">
        <f t="shared" si="96"/>
        <v/>
      </c>
      <c r="O640" s="60" t="str">
        <f t="shared" si="104"/>
        <v/>
      </c>
      <c r="P640" s="60" t="str">
        <f t="shared" si="104"/>
        <v/>
      </c>
    </row>
    <row r="641" spans="1:16">
      <c r="A641" s="34"/>
      <c r="B641" s="60" t="str">
        <f t="shared" si="98"/>
        <v/>
      </c>
      <c r="C641" s="34"/>
      <c r="D641" s="35"/>
      <c r="E641" s="36"/>
      <c r="F641" s="33">
        <f t="shared" si="97"/>
        <v>0</v>
      </c>
      <c r="G641" s="32"/>
      <c r="H641" s="17"/>
      <c r="I641" s="31" t="str">
        <f t="shared" si="95"/>
        <v/>
      </c>
      <c r="J641" s="31" t="str">
        <f t="shared" si="103"/>
        <v/>
      </c>
      <c r="K641" s="31" t="str">
        <f t="shared" si="103"/>
        <v/>
      </c>
      <c r="L641" s="30"/>
      <c r="M641" s="34"/>
      <c r="N641" s="60" t="str">
        <f t="shared" si="96"/>
        <v/>
      </c>
      <c r="O641" s="60" t="str">
        <f t="shared" si="104"/>
        <v/>
      </c>
      <c r="P641" s="60" t="str">
        <f t="shared" si="104"/>
        <v/>
      </c>
    </row>
    <row r="642" spans="1:16">
      <c r="A642" s="34"/>
      <c r="B642" s="60" t="str">
        <f t="shared" si="98"/>
        <v/>
      </c>
      <c r="C642" s="34"/>
      <c r="D642" s="35"/>
      <c r="E642" s="36"/>
      <c r="F642" s="33">
        <f t="shared" si="97"/>
        <v>0</v>
      </c>
      <c r="G642" s="32"/>
      <c r="H642" s="17"/>
      <c r="I642" s="31" t="str">
        <f t="shared" si="95"/>
        <v/>
      </c>
      <c r="J642" s="31" t="str">
        <f t="shared" si="103"/>
        <v/>
      </c>
      <c r="K642" s="31" t="str">
        <f t="shared" si="103"/>
        <v/>
      </c>
      <c r="L642" s="30"/>
      <c r="M642" s="34"/>
      <c r="N642" s="60" t="str">
        <f t="shared" si="96"/>
        <v/>
      </c>
      <c r="O642" s="60" t="str">
        <f t="shared" si="104"/>
        <v/>
      </c>
      <c r="P642" s="60" t="str">
        <f t="shared" si="104"/>
        <v/>
      </c>
    </row>
    <row r="643" spans="1:16">
      <c r="A643" s="34"/>
      <c r="B643" s="60" t="str">
        <f t="shared" si="98"/>
        <v/>
      </c>
      <c r="C643" s="34"/>
      <c r="D643" s="35"/>
      <c r="E643" s="36"/>
      <c r="F643" s="33">
        <f t="shared" si="97"/>
        <v>0</v>
      </c>
      <c r="G643" s="32"/>
      <c r="H643" s="17"/>
      <c r="I643" s="31" t="str">
        <f t="shared" si="95"/>
        <v/>
      </c>
      <c r="J643" s="31" t="str">
        <f t="shared" si="103"/>
        <v/>
      </c>
      <c r="K643" s="31" t="str">
        <f t="shared" si="103"/>
        <v/>
      </c>
      <c r="L643" s="30"/>
      <c r="M643" s="34"/>
      <c r="N643" s="60" t="str">
        <f t="shared" si="96"/>
        <v/>
      </c>
      <c r="O643" s="60" t="str">
        <f t="shared" si="104"/>
        <v/>
      </c>
      <c r="P643" s="60" t="str">
        <f t="shared" si="104"/>
        <v/>
      </c>
    </row>
    <row r="644" spans="1:16">
      <c r="A644" s="34"/>
      <c r="B644" s="60" t="str">
        <f t="shared" si="98"/>
        <v/>
      </c>
      <c r="C644" s="34"/>
      <c r="D644" s="35"/>
      <c r="E644" s="36"/>
      <c r="F644" s="33">
        <f t="shared" si="97"/>
        <v>0</v>
      </c>
      <c r="G644" s="32"/>
      <c r="H644" s="17"/>
      <c r="I644" s="31" t="str">
        <f t="shared" si="95"/>
        <v/>
      </c>
      <c r="J644" s="31" t="str">
        <f t="shared" si="103"/>
        <v/>
      </c>
      <c r="K644" s="31" t="str">
        <f t="shared" si="103"/>
        <v/>
      </c>
      <c r="L644" s="30"/>
      <c r="M644" s="34"/>
      <c r="N644" s="60" t="str">
        <f t="shared" si="96"/>
        <v/>
      </c>
      <c r="O644" s="60" t="str">
        <f t="shared" si="104"/>
        <v/>
      </c>
      <c r="P644" s="60" t="str">
        <f t="shared" si="104"/>
        <v/>
      </c>
    </row>
    <row r="645" spans="1:16">
      <c r="A645" s="34"/>
      <c r="B645" s="60" t="str">
        <f t="shared" si="98"/>
        <v/>
      </c>
      <c r="C645" s="34"/>
      <c r="D645" s="35"/>
      <c r="E645" s="36"/>
      <c r="F645" s="33">
        <f t="shared" si="97"/>
        <v>0</v>
      </c>
      <c r="G645" s="32"/>
      <c r="H645" s="17"/>
      <c r="I645" s="31" t="str">
        <f t="shared" si="95"/>
        <v/>
      </c>
      <c r="J645" s="31" t="str">
        <f t="shared" si="103"/>
        <v/>
      </c>
      <c r="K645" s="31" t="str">
        <f t="shared" si="103"/>
        <v/>
      </c>
      <c r="L645" s="30"/>
      <c r="M645" s="34"/>
      <c r="N645" s="60" t="str">
        <f t="shared" si="96"/>
        <v/>
      </c>
      <c r="O645" s="60" t="str">
        <f t="shared" si="104"/>
        <v/>
      </c>
      <c r="P645" s="60" t="str">
        <f t="shared" si="104"/>
        <v/>
      </c>
    </row>
    <row r="646" spans="1:16">
      <c r="A646" s="34"/>
      <c r="B646" s="60" t="str">
        <f t="shared" si="98"/>
        <v/>
      </c>
      <c r="C646" s="34"/>
      <c r="D646" s="35"/>
      <c r="E646" s="36"/>
      <c r="F646" s="33">
        <f t="shared" si="97"/>
        <v>0</v>
      </c>
      <c r="G646" s="32"/>
      <c r="H646" s="17"/>
      <c r="I646" s="31" t="str">
        <f t="shared" si="95"/>
        <v/>
      </c>
      <c r="J646" s="31" t="str">
        <f t="shared" si="103"/>
        <v/>
      </c>
      <c r="K646" s="31" t="str">
        <f t="shared" si="103"/>
        <v/>
      </c>
      <c r="L646" s="30"/>
      <c r="M646" s="34"/>
      <c r="N646" s="60" t="str">
        <f t="shared" si="96"/>
        <v/>
      </c>
      <c r="O646" s="60" t="str">
        <f t="shared" si="104"/>
        <v/>
      </c>
      <c r="P646" s="60" t="str">
        <f t="shared" si="104"/>
        <v/>
      </c>
    </row>
    <row r="647" spans="1:16">
      <c r="A647" s="34"/>
      <c r="B647" s="60" t="str">
        <f t="shared" si="98"/>
        <v/>
      </c>
      <c r="C647" s="34"/>
      <c r="D647" s="35"/>
      <c r="E647" s="36"/>
      <c r="F647" s="33">
        <f t="shared" si="97"/>
        <v>0</v>
      </c>
      <c r="G647" s="32"/>
      <c r="H647" s="17"/>
      <c r="I647" s="31" t="str">
        <f t="shared" si="95"/>
        <v/>
      </c>
      <c r="J647" s="31" t="str">
        <f t="shared" si="103"/>
        <v/>
      </c>
      <c r="K647" s="31" t="str">
        <f t="shared" si="103"/>
        <v/>
      </c>
      <c r="L647" s="30"/>
      <c r="M647" s="34"/>
      <c r="N647" s="60" t="str">
        <f t="shared" si="96"/>
        <v/>
      </c>
      <c r="O647" s="60" t="str">
        <f t="shared" si="104"/>
        <v/>
      </c>
      <c r="P647" s="60" t="str">
        <f t="shared" si="104"/>
        <v/>
      </c>
    </row>
    <row r="648" spans="1:16">
      <c r="A648" s="34"/>
      <c r="B648" s="60" t="str">
        <f t="shared" si="98"/>
        <v/>
      </c>
      <c r="C648" s="34"/>
      <c r="D648" s="35"/>
      <c r="E648" s="36"/>
      <c r="F648" s="33">
        <f t="shared" si="97"/>
        <v>0</v>
      </c>
      <c r="G648" s="32"/>
      <c r="H648" s="17"/>
      <c r="I648" s="31" t="str">
        <f t="shared" si="95"/>
        <v/>
      </c>
      <c r="J648" s="31" t="str">
        <f t="shared" si="103"/>
        <v/>
      </c>
      <c r="K648" s="31" t="str">
        <f t="shared" si="103"/>
        <v/>
      </c>
      <c r="L648" s="30"/>
      <c r="M648" s="34"/>
      <c r="N648" s="60" t="str">
        <f t="shared" si="96"/>
        <v/>
      </c>
      <c r="O648" s="60" t="str">
        <f t="shared" si="104"/>
        <v/>
      </c>
      <c r="P648" s="60" t="str">
        <f t="shared" si="104"/>
        <v/>
      </c>
    </row>
    <row r="649" spans="1:16">
      <c r="A649" s="34"/>
      <c r="B649" s="60" t="str">
        <f t="shared" si="98"/>
        <v/>
      </c>
      <c r="C649" s="34"/>
      <c r="D649" s="35"/>
      <c r="E649" s="36"/>
      <c r="F649" s="33">
        <f t="shared" si="97"/>
        <v>0</v>
      </c>
      <c r="G649" s="32"/>
      <c r="H649" s="17"/>
      <c r="I649" s="31" t="str">
        <f t="shared" si="95"/>
        <v/>
      </c>
      <c r="J649" s="31" t="str">
        <f t="shared" si="103"/>
        <v/>
      </c>
      <c r="K649" s="31" t="str">
        <f t="shared" si="103"/>
        <v/>
      </c>
      <c r="L649" s="30"/>
      <c r="M649" s="34"/>
      <c r="N649" s="60" t="str">
        <f t="shared" si="96"/>
        <v/>
      </c>
      <c r="O649" s="60" t="str">
        <f t="shared" si="104"/>
        <v/>
      </c>
      <c r="P649" s="60" t="str">
        <f t="shared" si="104"/>
        <v/>
      </c>
    </row>
    <row r="650" spans="1:16">
      <c r="A650" s="34"/>
      <c r="B650" s="60" t="str">
        <f t="shared" si="98"/>
        <v/>
      </c>
      <c r="C650" s="34"/>
      <c r="D650" s="35"/>
      <c r="E650" s="36"/>
      <c r="F650" s="33">
        <f t="shared" si="97"/>
        <v>0</v>
      </c>
      <c r="G650" s="32"/>
      <c r="H650" s="17"/>
      <c r="I650" s="31" t="str">
        <f t="shared" si="95"/>
        <v/>
      </c>
      <c r="J650" s="31" t="str">
        <f t="shared" si="103"/>
        <v/>
      </c>
      <c r="K650" s="31" t="str">
        <f t="shared" si="103"/>
        <v/>
      </c>
      <c r="L650" s="30"/>
      <c r="M650" s="34"/>
      <c r="N650" s="60" t="str">
        <f t="shared" si="96"/>
        <v/>
      </c>
      <c r="O650" s="60" t="str">
        <f t="shared" si="104"/>
        <v/>
      </c>
      <c r="P650" s="60" t="str">
        <f t="shared" si="104"/>
        <v/>
      </c>
    </row>
    <row r="651" spans="1:16">
      <c r="A651" s="34"/>
      <c r="B651" s="60" t="str">
        <f t="shared" si="98"/>
        <v/>
      </c>
      <c r="C651" s="34"/>
      <c r="D651" s="35"/>
      <c r="E651" s="36"/>
      <c r="F651" s="33">
        <f t="shared" si="97"/>
        <v>0</v>
      </c>
      <c r="G651" s="32"/>
      <c r="H651" s="17"/>
      <c r="I651" s="31" t="str">
        <f t="shared" si="95"/>
        <v/>
      </c>
      <c r="J651" s="31" t="str">
        <f t="shared" si="103"/>
        <v/>
      </c>
      <c r="K651" s="31" t="str">
        <f t="shared" si="103"/>
        <v/>
      </c>
      <c r="L651" s="30"/>
      <c r="M651" s="34"/>
      <c r="N651" s="60" t="str">
        <f t="shared" si="96"/>
        <v/>
      </c>
      <c r="O651" s="60" t="str">
        <f t="shared" si="104"/>
        <v/>
      </c>
      <c r="P651" s="60" t="str">
        <f t="shared" si="104"/>
        <v/>
      </c>
    </row>
    <row r="652" spans="1:16">
      <c r="A652" s="34"/>
      <c r="B652" s="60" t="str">
        <f t="shared" si="98"/>
        <v/>
      </c>
      <c r="C652" s="34"/>
      <c r="D652" s="35"/>
      <c r="E652" s="36"/>
      <c r="F652" s="33">
        <f t="shared" si="97"/>
        <v>0</v>
      </c>
      <c r="G652" s="32"/>
      <c r="H652" s="17"/>
      <c r="I652" s="31" t="str">
        <f t="shared" si="95"/>
        <v/>
      </c>
      <c r="J652" s="31" t="str">
        <f t="shared" si="103"/>
        <v/>
      </c>
      <c r="K652" s="31" t="str">
        <f t="shared" si="103"/>
        <v/>
      </c>
      <c r="L652" s="30"/>
      <c r="M652" s="34"/>
      <c r="N652" s="60" t="str">
        <f t="shared" si="96"/>
        <v/>
      </c>
      <c r="O652" s="60" t="str">
        <f t="shared" si="104"/>
        <v/>
      </c>
      <c r="P652" s="60" t="str">
        <f t="shared" si="104"/>
        <v/>
      </c>
    </row>
    <row r="653" spans="1:16">
      <c r="A653" s="34"/>
      <c r="B653" s="60" t="str">
        <f t="shared" si="98"/>
        <v/>
      </c>
      <c r="C653" s="34"/>
      <c r="D653" s="35"/>
      <c r="E653" s="36"/>
      <c r="F653" s="33">
        <f t="shared" si="97"/>
        <v>0</v>
      </c>
      <c r="G653" s="32"/>
      <c r="H653" s="17"/>
      <c r="I653" s="31" t="str">
        <f t="shared" si="95"/>
        <v/>
      </c>
      <c r="J653" s="31" t="str">
        <f t="shared" si="103"/>
        <v/>
      </c>
      <c r="K653" s="31" t="str">
        <f t="shared" si="103"/>
        <v/>
      </c>
      <c r="L653" s="30"/>
      <c r="M653" s="34"/>
      <c r="N653" s="60" t="str">
        <f t="shared" si="96"/>
        <v/>
      </c>
      <c r="O653" s="60" t="str">
        <f t="shared" si="104"/>
        <v/>
      </c>
      <c r="P653" s="60" t="str">
        <f t="shared" si="104"/>
        <v/>
      </c>
    </row>
    <row r="654" spans="1:16">
      <c r="A654" s="34"/>
      <c r="B654" s="60" t="str">
        <f t="shared" si="98"/>
        <v/>
      </c>
      <c r="C654" s="34"/>
      <c r="D654" s="35"/>
      <c r="E654" s="36"/>
      <c r="F654" s="33">
        <f t="shared" si="97"/>
        <v>0</v>
      </c>
      <c r="G654" s="32"/>
      <c r="H654" s="17"/>
      <c r="I654" s="31" t="str">
        <f t="shared" si="95"/>
        <v/>
      </c>
      <c r="J654" s="31" t="str">
        <f t="shared" si="103"/>
        <v/>
      </c>
      <c r="K654" s="31" t="str">
        <f t="shared" si="103"/>
        <v/>
      </c>
      <c r="L654" s="30"/>
      <c r="M654" s="34"/>
      <c r="N654" s="60" t="str">
        <f t="shared" si="96"/>
        <v/>
      </c>
      <c r="O654" s="60" t="str">
        <f t="shared" si="104"/>
        <v/>
      </c>
      <c r="P654" s="60" t="str">
        <f t="shared" si="104"/>
        <v/>
      </c>
    </row>
    <row r="655" spans="1:16">
      <c r="A655" s="34"/>
      <c r="B655" s="60" t="str">
        <f t="shared" si="98"/>
        <v/>
      </c>
      <c r="C655" s="34"/>
      <c r="D655" s="35"/>
      <c r="E655" s="36"/>
      <c r="F655" s="33">
        <f t="shared" si="97"/>
        <v>0</v>
      </c>
      <c r="G655" s="32"/>
      <c r="H655" s="17"/>
      <c r="I655" s="31" t="str">
        <f t="shared" si="95"/>
        <v/>
      </c>
      <c r="J655" s="31" t="str">
        <f t="shared" si="103"/>
        <v/>
      </c>
      <c r="K655" s="31" t="str">
        <f t="shared" si="103"/>
        <v/>
      </c>
      <c r="L655" s="30"/>
      <c r="M655" s="34"/>
      <c r="N655" s="60" t="str">
        <f t="shared" si="96"/>
        <v/>
      </c>
      <c r="O655" s="60" t="str">
        <f t="shared" si="104"/>
        <v/>
      </c>
      <c r="P655" s="60" t="str">
        <f t="shared" si="104"/>
        <v/>
      </c>
    </row>
    <row r="656" spans="1:16">
      <c r="A656" s="34"/>
      <c r="B656" s="60" t="str">
        <f t="shared" si="98"/>
        <v/>
      </c>
      <c r="C656" s="34"/>
      <c r="D656" s="35"/>
      <c r="E656" s="36"/>
      <c r="F656" s="33">
        <f t="shared" si="97"/>
        <v>0</v>
      </c>
      <c r="G656" s="32"/>
      <c r="H656" s="17"/>
      <c r="I656" s="31" t="str">
        <f t="shared" si="95"/>
        <v/>
      </c>
      <c r="J656" s="31" t="str">
        <f t="shared" si="103"/>
        <v/>
      </c>
      <c r="K656" s="31" t="str">
        <f t="shared" si="103"/>
        <v/>
      </c>
      <c r="L656" s="30"/>
      <c r="M656" s="34"/>
      <c r="N656" s="60" t="str">
        <f t="shared" si="96"/>
        <v/>
      </c>
      <c r="O656" s="60" t="str">
        <f t="shared" si="104"/>
        <v/>
      </c>
      <c r="P656" s="60" t="str">
        <f t="shared" si="104"/>
        <v/>
      </c>
    </row>
    <row r="657" spans="1:16">
      <c r="A657" s="34"/>
      <c r="B657" s="60" t="str">
        <f t="shared" si="98"/>
        <v/>
      </c>
      <c r="C657" s="34"/>
      <c r="D657" s="35"/>
      <c r="E657" s="36"/>
      <c r="F657" s="33">
        <f t="shared" si="97"/>
        <v>0</v>
      </c>
      <c r="G657" s="32"/>
      <c r="H657" s="17"/>
      <c r="I657" s="31" t="str">
        <f t="shared" si="95"/>
        <v/>
      </c>
      <c r="J657" s="31" t="str">
        <f t="shared" si="103"/>
        <v/>
      </c>
      <c r="K657" s="31" t="str">
        <f t="shared" si="103"/>
        <v/>
      </c>
      <c r="L657" s="30"/>
      <c r="M657" s="34"/>
      <c r="N657" s="60" t="str">
        <f t="shared" si="96"/>
        <v/>
      </c>
      <c r="O657" s="60" t="str">
        <f t="shared" si="104"/>
        <v/>
      </c>
      <c r="P657" s="60" t="str">
        <f t="shared" si="104"/>
        <v/>
      </c>
    </row>
    <row r="658" spans="1:16">
      <c r="A658" s="34"/>
      <c r="B658" s="60" t="str">
        <f t="shared" si="98"/>
        <v/>
      </c>
      <c r="C658" s="34"/>
      <c r="D658" s="35"/>
      <c r="E658" s="36"/>
      <c r="F658" s="33">
        <f t="shared" si="97"/>
        <v>0</v>
      </c>
      <c r="G658" s="32"/>
      <c r="H658" s="17"/>
      <c r="I658" s="31" t="str">
        <f t="shared" si="95"/>
        <v/>
      </c>
      <c r="J658" s="31" t="str">
        <f t="shared" si="103"/>
        <v/>
      </c>
      <c r="K658" s="31" t="str">
        <f t="shared" si="103"/>
        <v/>
      </c>
      <c r="L658" s="30"/>
      <c r="M658" s="34"/>
      <c r="N658" s="60" t="str">
        <f t="shared" si="96"/>
        <v/>
      </c>
      <c r="O658" s="60" t="str">
        <f t="shared" si="104"/>
        <v/>
      </c>
      <c r="P658" s="60" t="str">
        <f t="shared" si="104"/>
        <v/>
      </c>
    </row>
    <row r="659" spans="1:16">
      <c r="A659" s="34"/>
      <c r="B659" s="60" t="str">
        <f t="shared" si="98"/>
        <v/>
      </c>
      <c r="C659" s="34"/>
      <c r="D659" s="35"/>
      <c r="E659" s="36"/>
      <c r="F659" s="33">
        <f t="shared" si="97"/>
        <v>0</v>
      </c>
      <c r="G659" s="32"/>
      <c r="H659" s="17"/>
      <c r="I659" s="31" t="str">
        <f t="shared" ref="I659:I722" si="105">IF($A659&gt;0,IF((LEFT($A659,2)&lt;&gt;LEFT($E$6,2)),($H659*$G659),""),"")</f>
        <v/>
      </c>
      <c r="J659" s="31" t="str">
        <f t="shared" ref="J659:K678" si="106">IF($A659&gt;0,IF((LEFT($A659,2)=LEFT($E$6,2)),($H659*($G659/2)),""),"")</f>
        <v/>
      </c>
      <c r="K659" s="31" t="str">
        <f t="shared" si="106"/>
        <v/>
      </c>
      <c r="L659" s="30"/>
      <c r="M659" s="34"/>
      <c r="N659" s="60" t="str">
        <f t="shared" ref="N659:N722" si="107">IF(LEFT($A659,2)&lt;&gt;LEFT(gstin,2),IF($M659="Yes",$H659*2%,""),"")</f>
        <v/>
      </c>
      <c r="O659" s="60" t="str">
        <f t="shared" ref="O659:P678" si="108">IF(LEFT($A659,2)=LEFT(gstin,2),IF($M659="Yes",$H659*1%,""),"")</f>
        <v/>
      </c>
      <c r="P659" s="60" t="str">
        <f t="shared" si="108"/>
        <v/>
      </c>
    </row>
    <row r="660" spans="1:16">
      <c r="A660" s="34"/>
      <c r="B660" s="60" t="str">
        <f t="shared" si="98"/>
        <v/>
      </c>
      <c r="C660" s="34"/>
      <c r="D660" s="35"/>
      <c r="E660" s="36"/>
      <c r="F660" s="33">
        <f t="shared" ref="F660:F723" si="109">ROUND(SUM(H660:L660),0)</f>
        <v>0</v>
      </c>
      <c r="G660" s="32"/>
      <c r="H660" s="17"/>
      <c r="I660" s="31" t="str">
        <f t="shared" si="105"/>
        <v/>
      </c>
      <c r="J660" s="31" t="str">
        <f t="shared" si="106"/>
        <v/>
      </c>
      <c r="K660" s="31" t="str">
        <f t="shared" si="106"/>
        <v/>
      </c>
      <c r="L660" s="30"/>
      <c r="M660" s="34"/>
      <c r="N660" s="60" t="str">
        <f t="shared" si="107"/>
        <v/>
      </c>
      <c r="O660" s="60" t="str">
        <f t="shared" si="108"/>
        <v/>
      </c>
      <c r="P660" s="60" t="str">
        <f t="shared" si="108"/>
        <v/>
      </c>
    </row>
    <row r="661" spans="1:16">
      <c r="A661" s="34"/>
      <c r="B661" s="60" t="str">
        <f t="shared" ref="B661:B724" si="110">IF(A661&lt;&gt;"",(VLOOKUP(LEFT($A661,2),$A$5000:$B$5037,2,TRUE)),(""))</f>
        <v/>
      </c>
      <c r="C661" s="34"/>
      <c r="D661" s="35"/>
      <c r="E661" s="36"/>
      <c r="F661" s="33">
        <f t="shared" si="109"/>
        <v>0</v>
      </c>
      <c r="G661" s="32"/>
      <c r="H661" s="17"/>
      <c r="I661" s="31" t="str">
        <f t="shared" si="105"/>
        <v/>
      </c>
      <c r="J661" s="31" t="str">
        <f t="shared" si="106"/>
        <v/>
      </c>
      <c r="K661" s="31" t="str">
        <f t="shared" si="106"/>
        <v/>
      </c>
      <c r="L661" s="30"/>
      <c r="M661" s="34"/>
      <c r="N661" s="60" t="str">
        <f t="shared" si="107"/>
        <v/>
      </c>
      <c r="O661" s="60" t="str">
        <f t="shared" si="108"/>
        <v/>
      </c>
      <c r="P661" s="60" t="str">
        <f t="shared" si="108"/>
        <v/>
      </c>
    </row>
    <row r="662" spans="1:16">
      <c r="A662" s="34"/>
      <c r="B662" s="60" t="str">
        <f t="shared" si="110"/>
        <v/>
      </c>
      <c r="C662" s="34"/>
      <c r="D662" s="35"/>
      <c r="E662" s="36"/>
      <c r="F662" s="33">
        <f t="shared" si="109"/>
        <v>0</v>
      </c>
      <c r="G662" s="32"/>
      <c r="H662" s="17"/>
      <c r="I662" s="31" t="str">
        <f t="shared" si="105"/>
        <v/>
      </c>
      <c r="J662" s="31" t="str">
        <f t="shared" si="106"/>
        <v/>
      </c>
      <c r="K662" s="31" t="str">
        <f t="shared" si="106"/>
        <v/>
      </c>
      <c r="L662" s="30"/>
      <c r="M662" s="34"/>
      <c r="N662" s="60" t="str">
        <f t="shared" si="107"/>
        <v/>
      </c>
      <c r="O662" s="60" t="str">
        <f t="shared" si="108"/>
        <v/>
      </c>
      <c r="P662" s="60" t="str">
        <f t="shared" si="108"/>
        <v/>
      </c>
    </row>
    <row r="663" spans="1:16">
      <c r="A663" s="34"/>
      <c r="B663" s="60" t="str">
        <f t="shared" si="110"/>
        <v/>
      </c>
      <c r="C663" s="34"/>
      <c r="D663" s="35"/>
      <c r="E663" s="36"/>
      <c r="F663" s="33">
        <f t="shared" si="109"/>
        <v>0</v>
      </c>
      <c r="G663" s="32"/>
      <c r="H663" s="17"/>
      <c r="I663" s="31" t="str">
        <f t="shared" si="105"/>
        <v/>
      </c>
      <c r="J663" s="31" t="str">
        <f t="shared" si="106"/>
        <v/>
      </c>
      <c r="K663" s="31" t="str">
        <f t="shared" si="106"/>
        <v/>
      </c>
      <c r="L663" s="30"/>
      <c r="M663" s="34"/>
      <c r="N663" s="60" t="str">
        <f t="shared" si="107"/>
        <v/>
      </c>
      <c r="O663" s="60" t="str">
        <f t="shared" si="108"/>
        <v/>
      </c>
      <c r="P663" s="60" t="str">
        <f t="shared" si="108"/>
        <v/>
      </c>
    </row>
    <row r="664" spans="1:16">
      <c r="A664" s="34"/>
      <c r="B664" s="60" t="str">
        <f t="shared" si="110"/>
        <v/>
      </c>
      <c r="C664" s="34"/>
      <c r="D664" s="35"/>
      <c r="E664" s="36"/>
      <c r="F664" s="33">
        <f t="shared" si="109"/>
        <v>0</v>
      </c>
      <c r="G664" s="32"/>
      <c r="H664" s="17"/>
      <c r="I664" s="31" t="str">
        <f t="shared" si="105"/>
        <v/>
      </c>
      <c r="J664" s="31" t="str">
        <f t="shared" si="106"/>
        <v/>
      </c>
      <c r="K664" s="31" t="str">
        <f t="shared" si="106"/>
        <v/>
      </c>
      <c r="L664" s="30"/>
      <c r="M664" s="34"/>
      <c r="N664" s="60" t="str">
        <f t="shared" si="107"/>
        <v/>
      </c>
      <c r="O664" s="60" t="str">
        <f t="shared" si="108"/>
        <v/>
      </c>
      <c r="P664" s="60" t="str">
        <f t="shared" si="108"/>
        <v/>
      </c>
    </row>
    <row r="665" spans="1:16">
      <c r="A665" s="34"/>
      <c r="B665" s="60" t="str">
        <f t="shared" si="110"/>
        <v/>
      </c>
      <c r="C665" s="34"/>
      <c r="D665" s="35"/>
      <c r="E665" s="36"/>
      <c r="F665" s="33">
        <f t="shared" si="109"/>
        <v>0</v>
      </c>
      <c r="G665" s="32"/>
      <c r="H665" s="17"/>
      <c r="I665" s="31" t="str">
        <f t="shared" si="105"/>
        <v/>
      </c>
      <c r="J665" s="31" t="str">
        <f t="shared" si="106"/>
        <v/>
      </c>
      <c r="K665" s="31" t="str">
        <f t="shared" si="106"/>
        <v/>
      </c>
      <c r="L665" s="30"/>
      <c r="M665" s="34"/>
      <c r="N665" s="60" t="str">
        <f t="shared" si="107"/>
        <v/>
      </c>
      <c r="O665" s="60" t="str">
        <f t="shared" si="108"/>
        <v/>
      </c>
      <c r="P665" s="60" t="str">
        <f t="shared" si="108"/>
        <v/>
      </c>
    </row>
    <row r="666" spans="1:16">
      <c r="A666" s="34"/>
      <c r="B666" s="60" t="str">
        <f t="shared" si="110"/>
        <v/>
      </c>
      <c r="C666" s="34"/>
      <c r="D666" s="35"/>
      <c r="E666" s="36"/>
      <c r="F666" s="33">
        <f t="shared" si="109"/>
        <v>0</v>
      </c>
      <c r="G666" s="32"/>
      <c r="H666" s="17"/>
      <c r="I666" s="31" t="str">
        <f t="shared" si="105"/>
        <v/>
      </c>
      <c r="J666" s="31" t="str">
        <f t="shared" si="106"/>
        <v/>
      </c>
      <c r="K666" s="31" t="str">
        <f t="shared" si="106"/>
        <v/>
      </c>
      <c r="L666" s="30"/>
      <c r="M666" s="34"/>
      <c r="N666" s="60" t="str">
        <f t="shared" si="107"/>
        <v/>
      </c>
      <c r="O666" s="60" t="str">
        <f t="shared" si="108"/>
        <v/>
      </c>
      <c r="P666" s="60" t="str">
        <f t="shared" si="108"/>
        <v/>
      </c>
    </row>
    <row r="667" spans="1:16">
      <c r="A667" s="34"/>
      <c r="B667" s="60" t="str">
        <f t="shared" si="110"/>
        <v/>
      </c>
      <c r="C667" s="34"/>
      <c r="D667" s="35"/>
      <c r="E667" s="36"/>
      <c r="F667" s="33">
        <f t="shared" si="109"/>
        <v>0</v>
      </c>
      <c r="G667" s="32"/>
      <c r="H667" s="17"/>
      <c r="I667" s="31" t="str">
        <f t="shared" si="105"/>
        <v/>
      </c>
      <c r="J667" s="31" t="str">
        <f t="shared" si="106"/>
        <v/>
      </c>
      <c r="K667" s="31" t="str">
        <f t="shared" si="106"/>
        <v/>
      </c>
      <c r="L667" s="30"/>
      <c r="M667" s="34"/>
      <c r="N667" s="60" t="str">
        <f t="shared" si="107"/>
        <v/>
      </c>
      <c r="O667" s="60" t="str">
        <f t="shared" si="108"/>
        <v/>
      </c>
      <c r="P667" s="60" t="str">
        <f t="shared" si="108"/>
        <v/>
      </c>
    </row>
    <row r="668" spans="1:16">
      <c r="A668" s="34"/>
      <c r="B668" s="60" t="str">
        <f t="shared" si="110"/>
        <v/>
      </c>
      <c r="C668" s="34"/>
      <c r="D668" s="35"/>
      <c r="E668" s="36"/>
      <c r="F668" s="33">
        <f t="shared" si="109"/>
        <v>0</v>
      </c>
      <c r="G668" s="32"/>
      <c r="H668" s="17"/>
      <c r="I668" s="31" t="str">
        <f t="shared" si="105"/>
        <v/>
      </c>
      <c r="J668" s="31" t="str">
        <f t="shared" si="106"/>
        <v/>
      </c>
      <c r="K668" s="31" t="str">
        <f t="shared" si="106"/>
        <v/>
      </c>
      <c r="L668" s="30"/>
      <c r="M668" s="34"/>
      <c r="N668" s="60" t="str">
        <f t="shared" si="107"/>
        <v/>
      </c>
      <c r="O668" s="60" t="str">
        <f t="shared" si="108"/>
        <v/>
      </c>
      <c r="P668" s="60" t="str">
        <f t="shared" si="108"/>
        <v/>
      </c>
    </row>
    <row r="669" spans="1:16">
      <c r="A669" s="34"/>
      <c r="B669" s="60" t="str">
        <f t="shared" si="110"/>
        <v/>
      </c>
      <c r="C669" s="34"/>
      <c r="D669" s="35"/>
      <c r="E669" s="36"/>
      <c r="F669" s="33">
        <f t="shared" si="109"/>
        <v>0</v>
      </c>
      <c r="G669" s="32"/>
      <c r="H669" s="17"/>
      <c r="I669" s="31" t="str">
        <f t="shared" si="105"/>
        <v/>
      </c>
      <c r="J669" s="31" t="str">
        <f t="shared" si="106"/>
        <v/>
      </c>
      <c r="K669" s="31" t="str">
        <f t="shared" si="106"/>
        <v/>
      </c>
      <c r="L669" s="30"/>
      <c r="M669" s="34"/>
      <c r="N669" s="60" t="str">
        <f t="shared" si="107"/>
        <v/>
      </c>
      <c r="O669" s="60" t="str">
        <f t="shared" si="108"/>
        <v/>
      </c>
      <c r="P669" s="60" t="str">
        <f t="shared" si="108"/>
        <v/>
      </c>
    </row>
    <row r="670" spans="1:16">
      <c r="A670" s="34"/>
      <c r="B670" s="60" t="str">
        <f t="shared" si="110"/>
        <v/>
      </c>
      <c r="C670" s="34"/>
      <c r="D670" s="35"/>
      <c r="E670" s="36"/>
      <c r="F670" s="33">
        <f t="shared" si="109"/>
        <v>0</v>
      </c>
      <c r="G670" s="32"/>
      <c r="H670" s="17"/>
      <c r="I670" s="31" t="str">
        <f t="shared" si="105"/>
        <v/>
      </c>
      <c r="J670" s="31" t="str">
        <f t="shared" si="106"/>
        <v/>
      </c>
      <c r="K670" s="31" t="str">
        <f t="shared" si="106"/>
        <v/>
      </c>
      <c r="L670" s="30"/>
      <c r="M670" s="34"/>
      <c r="N670" s="60" t="str">
        <f t="shared" si="107"/>
        <v/>
      </c>
      <c r="O670" s="60" t="str">
        <f t="shared" si="108"/>
        <v/>
      </c>
      <c r="P670" s="60" t="str">
        <f t="shared" si="108"/>
        <v/>
      </c>
    </row>
    <row r="671" spans="1:16">
      <c r="A671" s="34"/>
      <c r="B671" s="60" t="str">
        <f t="shared" si="110"/>
        <v/>
      </c>
      <c r="C671" s="34"/>
      <c r="D671" s="35"/>
      <c r="E671" s="36"/>
      <c r="F671" s="33">
        <f t="shared" si="109"/>
        <v>0</v>
      </c>
      <c r="G671" s="32"/>
      <c r="H671" s="17"/>
      <c r="I671" s="31" t="str">
        <f t="shared" si="105"/>
        <v/>
      </c>
      <c r="J671" s="31" t="str">
        <f t="shared" si="106"/>
        <v/>
      </c>
      <c r="K671" s="31" t="str">
        <f t="shared" si="106"/>
        <v/>
      </c>
      <c r="L671" s="30"/>
      <c r="M671" s="34"/>
      <c r="N671" s="60" t="str">
        <f t="shared" si="107"/>
        <v/>
      </c>
      <c r="O671" s="60" t="str">
        <f t="shared" si="108"/>
        <v/>
      </c>
      <c r="P671" s="60" t="str">
        <f t="shared" si="108"/>
        <v/>
      </c>
    </row>
    <row r="672" spans="1:16">
      <c r="A672" s="34"/>
      <c r="B672" s="60" t="str">
        <f t="shared" si="110"/>
        <v/>
      </c>
      <c r="C672" s="34"/>
      <c r="D672" s="35"/>
      <c r="E672" s="36"/>
      <c r="F672" s="33">
        <f t="shared" si="109"/>
        <v>0</v>
      </c>
      <c r="G672" s="32"/>
      <c r="H672" s="17"/>
      <c r="I672" s="31" t="str">
        <f t="shared" si="105"/>
        <v/>
      </c>
      <c r="J672" s="31" t="str">
        <f t="shared" si="106"/>
        <v/>
      </c>
      <c r="K672" s="31" t="str">
        <f t="shared" si="106"/>
        <v/>
      </c>
      <c r="L672" s="30"/>
      <c r="M672" s="34"/>
      <c r="N672" s="60" t="str">
        <f t="shared" si="107"/>
        <v/>
      </c>
      <c r="O672" s="60" t="str">
        <f t="shared" si="108"/>
        <v/>
      </c>
      <c r="P672" s="60" t="str">
        <f t="shared" si="108"/>
        <v/>
      </c>
    </row>
    <row r="673" spans="1:16">
      <c r="A673" s="34"/>
      <c r="B673" s="60" t="str">
        <f t="shared" si="110"/>
        <v/>
      </c>
      <c r="C673" s="34"/>
      <c r="D673" s="35"/>
      <c r="E673" s="36"/>
      <c r="F673" s="33">
        <f t="shared" si="109"/>
        <v>0</v>
      </c>
      <c r="G673" s="32"/>
      <c r="H673" s="17"/>
      <c r="I673" s="31" t="str">
        <f t="shared" si="105"/>
        <v/>
      </c>
      <c r="J673" s="31" t="str">
        <f t="shared" si="106"/>
        <v/>
      </c>
      <c r="K673" s="31" t="str">
        <f t="shared" si="106"/>
        <v/>
      </c>
      <c r="L673" s="30"/>
      <c r="M673" s="34"/>
      <c r="N673" s="60" t="str">
        <f t="shared" si="107"/>
        <v/>
      </c>
      <c r="O673" s="60" t="str">
        <f t="shared" si="108"/>
        <v/>
      </c>
      <c r="P673" s="60" t="str">
        <f t="shared" si="108"/>
        <v/>
      </c>
    </row>
    <row r="674" spans="1:16">
      <c r="A674" s="34"/>
      <c r="B674" s="60" t="str">
        <f t="shared" si="110"/>
        <v/>
      </c>
      <c r="C674" s="34"/>
      <c r="D674" s="35"/>
      <c r="E674" s="36"/>
      <c r="F674" s="33">
        <f t="shared" si="109"/>
        <v>0</v>
      </c>
      <c r="G674" s="32"/>
      <c r="H674" s="17"/>
      <c r="I674" s="31" t="str">
        <f t="shared" si="105"/>
        <v/>
      </c>
      <c r="J674" s="31" t="str">
        <f t="shared" si="106"/>
        <v/>
      </c>
      <c r="K674" s="31" t="str">
        <f t="shared" si="106"/>
        <v/>
      </c>
      <c r="L674" s="30"/>
      <c r="M674" s="34"/>
      <c r="N674" s="60" t="str">
        <f t="shared" si="107"/>
        <v/>
      </c>
      <c r="O674" s="60" t="str">
        <f t="shared" si="108"/>
        <v/>
      </c>
      <c r="P674" s="60" t="str">
        <f t="shared" si="108"/>
        <v/>
      </c>
    </row>
    <row r="675" spans="1:16">
      <c r="A675" s="34"/>
      <c r="B675" s="60" t="str">
        <f t="shared" si="110"/>
        <v/>
      </c>
      <c r="C675" s="34"/>
      <c r="D675" s="35"/>
      <c r="E675" s="36"/>
      <c r="F675" s="33">
        <f t="shared" si="109"/>
        <v>0</v>
      </c>
      <c r="G675" s="32"/>
      <c r="H675" s="17"/>
      <c r="I675" s="31" t="str">
        <f t="shared" si="105"/>
        <v/>
      </c>
      <c r="J675" s="31" t="str">
        <f t="shared" si="106"/>
        <v/>
      </c>
      <c r="K675" s="31" t="str">
        <f t="shared" si="106"/>
        <v/>
      </c>
      <c r="L675" s="30"/>
      <c r="M675" s="34"/>
      <c r="N675" s="60" t="str">
        <f t="shared" si="107"/>
        <v/>
      </c>
      <c r="O675" s="60" t="str">
        <f t="shared" si="108"/>
        <v/>
      </c>
      <c r="P675" s="60" t="str">
        <f t="shared" si="108"/>
        <v/>
      </c>
    </row>
    <row r="676" spans="1:16">
      <c r="A676" s="34"/>
      <c r="B676" s="60" t="str">
        <f t="shared" si="110"/>
        <v/>
      </c>
      <c r="C676" s="34"/>
      <c r="D676" s="35"/>
      <c r="E676" s="36"/>
      <c r="F676" s="33">
        <f t="shared" si="109"/>
        <v>0</v>
      </c>
      <c r="G676" s="32"/>
      <c r="H676" s="17"/>
      <c r="I676" s="31" t="str">
        <f t="shared" si="105"/>
        <v/>
      </c>
      <c r="J676" s="31" t="str">
        <f t="shared" si="106"/>
        <v/>
      </c>
      <c r="K676" s="31" t="str">
        <f t="shared" si="106"/>
        <v/>
      </c>
      <c r="L676" s="30"/>
      <c r="M676" s="34"/>
      <c r="N676" s="60" t="str">
        <f t="shared" si="107"/>
        <v/>
      </c>
      <c r="O676" s="60" t="str">
        <f t="shared" si="108"/>
        <v/>
      </c>
      <c r="P676" s="60" t="str">
        <f t="shared" si="108"/>
        <v/>
      </c>
    </row>
    <row r="677" spans="1:16">
      <c r="A677" s="34"/>
      <c r="B677" s="60" t="str">
        <f t="shared" si="110"/>
        <v/>
      </c>
      <c r="C677" s="34"/>
      <c r="D677" s="35"/>
      <c r="E677" s="36"/>
      <c r="F677" s="33">
        <f t="shared" si="109"/>
        <v>0</v>
      </c>
      <c r="G677" s="32"/>
      <c r="H677" s="17"/>
      <c r="I677" s="31" t="str">
        <f t="shared" si="105"/>
        <v/>
      </c>
      <c r="J677" s="31" t="str">
        <f t="shared" si="106"/>
        <v/>
      </c>
      <c r="K677" s="31" t="str">
        <f t="shared" si="106"/>
        <v/>
      </c>
      <c r="L677" s="30"/>
      <c r="M677" s="34"/>
      <c r="N677" s="60" t="str">
        <f t="shared" si="107"/>
        <v/>
      </c>
      <c r="O677" s="60" t="str">
        <f t="shared" si="108"/>
        <v/>
      </c>
      <c r="P677" s="60" t="str">
        <f t="shared" si="108"/>
        <v/>
      </c>
    </row>
    <row r="678" spans="1:16">
      <c r="A678" s="34"/>
      <c r="B678" s="60" t="str">
        <f t="shared" si="110"/>
        <v/>
      </c>
      <c r="C678" s="34"/>
      <c r="D678" s="35"/>
      <c r="E678" s="36"/>
      <c r="F678" s="33">
        <f t="shared" si="109"/>
        <v>0</v>
      </c>
      <c r="G678" s="32"/>
      <c r="H678" s="17"/>
      <c r="I678" s="31" t="str">
        <f t="shared" si="105"/>
        <v/>
      </c>
      <c r="J678" s="31" t="str">
        <f t="shared" si="106"/>
        <v/>
      </c>
      <c r="K678" s="31" t="str">
        <f t="shared" si="106"/>
        <v/>
      </c>
      <c r="L678" s="30"/>
      <c r="M678" s="34"/>
      <c r="N678" s="60" t="str">
        <f t="shared" si="107"/>
        <v/>
      </c>
      <c r="O678" s="60" t="str">
        <f t="shared" si="108"/>
        <v/>
      </c>
      <c r="P678" s="60" t="str">
        <f t="shared" si="108"/>
        <v/>
      </c>
    </row>
    <row r="679" spans="1:16">
      <c r="A679" s="34"/>
      <c r="B679" s="60" t="str">
        <f t="shared" si="110"/>
        <v/>
      </c>
      <c r="C679" s="34"/>
      <c r="D679" s="35"/>
      <c r="E679" s="36"/>
      <c r="F679" s="33">
        <f t="shared" si="109"/>
        <v>0</v>
      </c>
      <c r="G679" s="32"/>
      <c r="H679" s="17"/>
      <c r="I679" s="31" t="str">
        <f t="shared" si="105"/>
        <v/>
      </c>
      <c r="J679" s="31" t="str">
        <f t="shared" ref="J679:K698" si="111">IF($A679&gt;0,IF((LEFT($A679,2)=LEFT($E$6,2)),($H679*($G679/2)),""),"")</f>
        <v/>
      </c>
      <c r="K679" s="31" t="str">
        <f t="shared" si="111"/>
        <v/>
      </c>
      <c r="L679" s="30"/>
      <c r="M679" s="34"/>
      <c r="N679" s="60" t="str">
        <f t="shared" si="107"/>
        <v/>
      </c>
      <c r="O679" s="60" t="str">
        <f t="shared" ref="O679:P698" si="112">IF(LEFT($A679,2)=LEFT(gstin,2),IF($M679="Yes",$H679*1%,""),"")</f>
        <v/>
      </c>
      <c r="P679" s="60" t="str">
        <f t="shared" si="112"/>
        <v/>
      </c>
    </row>
    <row r="680" spans="1:16">
      <c r="A680" s="34"/>
      <c r="B680" s="60" t="str">
        <f t="shared" si="110"/>
        <v/>
      </c>
      <c r="C680" s="34"/>
      <c r="D680" s="35"/>
      <c r="E680" s="36"/>
      <c r="F680" s="33">
        <f t="shared" si="109"/>
        <v>0</v>
      </c>
      <c r="G680" s="32"/>
      <c r="H680" s="17"/>
      <c r="I680" s="31" t="str">
        <f t="shared" si="105"/>
        <v/>
      </c>
      <c r="J680" s="31" t="str">
        <f t="shared" si="111"/>
        <v/>
      </c>
      <c r="K680" s="31" t="str">
        <f t="shared" si="111"/>
        <v/>
      </c>
      <c r="L680" s="30"/>
      <c r="M680" s="34"/>
      <c r="N680" s="60" t="str">
        <f t="shared" si="107"/>
        <v/>
      </c>
      <c r="O680" s="60" t="str">
        <f t="shared" si="112"/>
        <v/>
      </c>
      <c r="P680" s="60" t="str">
        <f t="shared" si="112"/>
        <v/>
      </c>
    </row>
    <row r="681" spans="1:16">
      <c r="A681" s="34"/>
      <c r="B681" s="60" t="str">
        <f t="shared" si="110"/>
        <v/>
      </c>
      <c r="C681" s="34"/>
      <c r="D681" s="35"/>
      <c r="E681" s="36"/>
      <c r="F681" s="33">
        <f t="shared" si="109"/>
        <v>0</v>
      </c>
      <c r="G681" s="32"/>
      <c r="H681" s="17"/>
      <c r="I681" s="31" t="str">
        <f t="shared" si="105"/>
        <v/>
      </c>
      <c r="J681" s="31" t="str">
        <f t="shared" si="111"/>
        <v/>
      </c>
      <c r="K681" s="31" t="str">
        <f t="shared" si="111"/>
        <v/>
      </c>
      <c r="L681" s="30"/>
      <c r="M681" s="34"/>
      <c r="N681" s="60" t="str">
        <f t="shared" si="107"/>
        <v/>
      </c>
      <c r="O681" s="60" t="str">
        <f t="shared" si="112"/>
        <v/>
      </c>
      <c r="P681" s="60" t="str">
        <f t="shared" si="112"/>
        <v/>
      </c>
    </row>
    <row r="682" spans="1:16">
      <c r="A682" s="34"/>
      <c r="B682" s="60" t="str">
        <f t="shared" si="110"/>
        <v/>
      </c>
      <c r="C682" s="34"/>
      <c r="D682" s="35"/>
      <c r="E682" s="36"/>
      <c r="F682" s="33">
        <f t="shared" si="109"/>
        <v>0</v>
      </c>
      <c r="G682" s="32"/>
      <c r="H682" s="17"/>
      <c r="I682" s="31" t="str">
        <f t="shared" si="105"/>
        <v/>
      </c>
      <c r="J682" s="31" t="str">
        <f t="shared" si="111"/>
        <v/>
      </c>
      <c r="K682" s="31" t="str">
        <f t="shared" si="111"/>
        <v/>
      </c>
      <c r="L682" s="30"/>
      <c r="M682" s="34"/>
      <c r="N682" s="60" t="str">
        <f t="shared" si="107"/>
        <v/>
      </c>
      <c r="O682" s="60" t="str">
        <f t="shared" si="112"/>
        <v/>
      </c>
      <c r="P682" s="60" t="str">
        <f t="shared" si="112"/>
        <v/>
      </c>
    </row>
    <row r="683" spans="1:16">
      <c r="A683" s="34"/>
      <c r="B683" s="60" t="str">
        <f t="shared" si="110"/>
        <v/>
      </c>
      <c r="C683" s="34"/>
      <c r="D683" s="35"/>
      <c r="E683" s="36"/>
      <c r="F683" s="33">
        <f t="shared" si="109"/>
        <v>0</v>
      </c>
      <c r="G683" s="32"/>
      <c r="H683" s="17"/>
      <c r="I683" s="31" t="str">
        <f t="shared" si="105"/>
        <v/>
      </c>
      <c r="J683" s="31" t="str">
        <f t="shared" si="111"/>
        <v/>
      </c>
      <c r="K683" s="31" t="str">
        <f t="shared" si="111"/>
        <v/>
      </c>
      <c r="L683" s="30"/>
      <c r="M683" s="34"/>
      <c r="N683" s="60" t="str">
        <f t="shared" si="107"/>
        <v/>
      </c>
      <c r="O683" s="60" t="str">
        <f t="shared" si="112"/>
        <v/>
      </c>
      <c r="P683" s="60" t="str">
        <f t="shared" si="112"/>
        <v/>
      </c>
    </row>
    <row r="684" spans="1:16">
      <c r="A684" s="34"/>
      <c r="B684" s="60" t="str">
        <f t="shared" si="110"/>
        <v/>
      </c>
      <c r="C684" s="34"/>
      <c r="D684" s="35"/>
      <c r="E684" s="36"/>
      <c r="F684" s="33">
        <f t="shared" si="109"/>
        <v>0</v>
      </c>
      <c r="G684" s="32"/>
      <c r="H684" s="17"/>
      <c r="I684" s="31" t="str">
        <f t="shared" si="105"/>
        <v/>
      </c>
      <c r="J684" s="31" t="str">
        <f t="shared" si="111"/>
        <v/>
      </c>
      <c r="K684" s="31" t="str">
        <f t="shared" si="111"/>
        <v/>
      </c>
      <c r="L684" s="30"/>
      <c r="M684" s="34"/>
      <c r="N684" s="60" t="str">
        <f t="shared" si="107"/>
        <v/>
      </c>
      <c r="O684" s="60" t="str">
        <f t="shared" si="112"/>
        <v/>
      </c>
      <c r="P684" s="60" t="str">
        <f t="shared" si="112"/>
        <v/>
      </c>
    </row>
    <row r="685" spans="1:16">
      <c r="A685" s="34"/>
      <c r="B685" s="60" t="str">
        <f t="shared" si="110"/>
        <v/>
      </c>
      <c r="C685" s="34"/>
      <c r="D685" s="35"/>
      <c r="E685" s="36"/>
      <c r="F685" s="33">
        <f t="shared" si="109"/>
        <v>0</v>
      </c>
      <c r="G685" s="32"/>
      <c r="H685" s="17"/>
      <c r="I685" s="31" t="str">
        <f t="shared" si="105"/>
        <v/>
      </c>
      <c r="J685" s="31" t="str">
        <f t="shared" si="111"/>
        <v/>
      </c>
      <c r="K685" s="31" t="str">
        <f t="shared" si="111"/>
        <v/>
      </c>
      <c r="L685" s="30"/>
      <c r="M685" s="34"/>
      <c r="N685" s="60" t="str">
        <f t="shared" si="107"/>
        <v/>
      </c>
      <c r="O685" s="60" t="str">
        <f t="shared" si="112"/>
        <v/>
      </c>
      <c r="P685" s="60" t="str">
        <f t="shared" si="112"/>
        <v/>
      </c>
    </row>
    <row r="686" spans="1:16">
      <c r="A686" s="34"/>
      <c r="B686" s="60" t="str">
        <f t="shared" si="110"/>
        <v/>
      </c>
      <c r="C686" s="34"/>
      <c r="D686" s="35"/>
      <c r="E686" s="36"/>
      <c r="F686" s="33">
        <f t="shared" si="109"/>
        <v>0</v>
      </c>
      <c r="G686" s="32"/>
      <c r="H686" s="17"/>
      <c r="I686" s="31" t="str">
        <f t="shared" si="105"/>
        <v/>
      </c>
      <c r="J686" s="31" t="str">
        <f t="shared" si="111"/>
        <v/>
      </c>
      <c r="K686" s="31" t="str">
        <f t="shared" si="111"/>
        <v/>
      </c>
      <c r="L686" s="30"/>
      <c r="M686" s="34"/>
      <c r="N686" s="60" t="str">
        <f t="shared" si="107"/>
        <v/>
      </c>
      <c r="O686" s="60" t="str">
        <f t="shared" si="112"/>
        <v/>
      </c>
      <c r="P686" s="60" t="str">
        <f t="shared" si="112"/>
        <v/>
      </c>
    </row>
    <row r="687" spans="1:16">
      <c r="A687" s="34"/>
      <c r="B687" s="60" t="str">
        <f t="shared" si="110"/>
        <v/>
      </c>
      <c r="C687" s="34"/>
      <c r="D687" s="35"/>
      <c r="E687" s="36"/>
      <c r="F687" s="33">
        <f t="shared" si="109"/>
        <v>0</v>
      </c>
      <c r="G687" s="32"/>
      <c r="H687" s="17"/>
      <c r="I687" s="31" t="str">
        <f t="shared" si="105"/>
        <v/>
      </c>
      <c r="J687" s="31" t="str">
        <f t="shared" si="111"/>
        <v/>
      </c>
      <c r="K687" s="31" t="str">
        <f t="shared" si="111"/>
        <v/>
      </c>
      <c r="L687" s="30"/>
      <c r="M687" s="34"/>
      <c r="N687" s="60" t="str">
        <f t="shared" si="107"/>
        <v/>
      </c>
      <c r="O687" s="60" t="str">
        <f t="shared" si="112"/>
        <v/>
      </c>
      <c r="P687" s="60" t="str">
        <f t="shared" si="112"/>
        <v/>
      </c>
    </row>
    <row r="688" spans="1:16">
      <c r="A688" s="34"/>
      <c r="B688" s="60" t="str">
        <f t="shared" si="110"/>
        <v/>
      </c>
      <c r="C688" s="34"/>
      <c r="D688" s="35"/>
      <c r="E688" s="36"/>
      <c r="F688" s="33">
        <f t="shared" si="109"/>
        <v>0</v>
      </c>
      <c r="G688" s="32"/>
      <c r="H688" s="17"/>
      <c r="I688" s="31" t="str">
        <f t="shared" si="105"/>
        <v/>
      </c>
      <c r="J688" s="31" t="str">
        <f t="shared" si="111"/>
        <v/>
      </c>
      <c r="K688" s="31" t="str">
        <f t="shared" si="111"/>
        <v/>
      </c>
      <c r="L688" s="30"/>
      <c r="M688" s="34"/>
      <c r="N688" s="60" t="str">
        <f t="shared" si="107"/>
        <v/>
      </c>
      <c r="O688" s="60" t="str">
        <f t="shared" si="112"/>
        <v/>
      </c>
      <c r="P688" s="60" t="str">
        <f t="shared" si="112"/>
        <v/>
      </c>
    </row>
    <row r="689" spans="1:16">
      <c r="A689" s="34"/>
      <c r="B689" s="60" t="str">
        <f t="shared" si="110"/>
        <v/>
      </c>
      <c r="C689" s="34"/>
      <c r="D689" s="35"/>
      <c r="E689" s="36"/>
      <c r="F689" s="33">
        <f t="shared" si="109"/>
        <v>0</v>
      </c>
      <c r="G689" s="32"/>
      <c r="H689" s="17"/>
      <c r="I689" s="31" t="str">
        <f t="shared" si="105"/>
        <v/>
      </c>
      <c r="J689" s="31" t="str">
        <f t="shared" si="111"/>
        <v/>
      </c>
      <c r="K689" s="31" t="str">
        <f t="shared" si="111"/>
        <v/>
      </c>
      <c r="L689" s="30"/>
      <c r="M689" s="34"/>
      <c r="N689" s="60" t="str">
        <f t="shared" si="107"/>
        <v/>
      </c>
      <c r="O689" s="60" t="str">
        <f t="shared" si="112"/>
        <v/>
      </c>
      <c r="P689" s="60" t="str">
        <f t="shared" si="112"/>
        <v/>
      </c>
    </row>
    <row r="690" spans="1:16">
      <c r="A690" s="34"/>
      <c r="B690" s="60" t="str">
        <f t="shared" si="110"/>
        <v/>
      </c>
      <c r="C690" s="34"/>
      <c r="D690" s="35"/>
      <c r="E690" s="36"/>
      <c r="F690" s="33">
        <f t="shared" si="109"/>
        <v>0</v>
      </c>
      <c r="G690" s="32"/>
      <c r="H690" s="17"/>
      <c r="I690" s="31" t="str">
        <f t="shared" si="105"/>
        <v/>
      </c>
      <c r="J690" s="31" t="str">
        <f t="shared" si="111"/>
        <v/>
      </c>
      <c r="K690" s="31" t="str">
        <f t="shared" si="111"/>
        <v/>
      </c>
      <c r="L690" s="30"/>
      <c r="M690" s="34"/>
      <c r="N690" s="60" t="str">
        <f t="shared" si="107"/>
        <v/>
      </c>
      <c r="O690" s="60" t="str">
        <f t="shared" si="112"/>
        <v/>
      </c>
      <c r="P690" s="60" t="str">
        <f t="shared" si="112"/>
        <v/>
      </c>
    </row>
    <row r="691" spans="1:16">
      <c r="A691" s="34"/>
      <c r="B691" s="60" t="str">
        <f t="shared" si="110"/>
        <v/>
      </c>
      <c r="C691" s="34"/>
      <c r="D691" s="35"/>
      <c r="E691" s="36"/>
      <c r="F691" s="33">
        <f t="shared" si="109"/>
        <v>0</v>
      </c>
      <c r="G691" s="32"/>
      <c r="H691" s="17"/>
      <c r="I691" s="31" t="str">
        <f t="shared" si="105"/>
        <v/>
      </c>
      <c r="J691" s="31" t="str">
        <f t="shared" si="111"/>
        <v/>
      </c>
      <c r="K691" s="31" t="str">
        <f t="shared" si="111"/>
        <v/>
      </c>
      <c r="L691" s="30"/>
      <c r="M691" s="34"/>
      <c r="N691" s="60" t="str">
        <f t="shared" si="107"/>
        <v/>
      </c>
      <c r="O691" s="60" t="str">
        <f t="shared" si="112"/>
        <v/>
      </c>
      <c r="P691" s="60" t="str">
        <f t="shared" si="112"/>
        <v/>
      </c>
    </row>
    <row r="692" spans="1:16">
      <c r="A692" s="34"/>
      <c r="B692" s="60" t="str">
        <f t="shared" si="110"/>
        <v/>
      </c>
      <c r="C692" s="34"/>
      <c r="D692" s="35"/>
      <c r="E692" s="36"/>
      <c r="F692" s="33">
        <f t="shared" si="109"/>
        <v>0</v>
      </c>
      <c r="G692" s="32"/>
      <c r="H692" s="17"/>
      <c r="I692" s="31" t="str">
        <f t="shared" si="105"/>
        <v/>
      </c>
      <c r="J692" s="31" t="str">
        <f t="shared" si="111"/>
        <v/>
      </c>
      <c r="K692" s="31" t="str">
        <f t="shared" si="111"/>
        <v/>
      </c>
      <c r="L692" s="30"/>
      <c r="M692" s="34"/>
      <c r="N692" s="60" t="str">
        <f t="shared" si="107"/>
        <v/>
      </c>
      <c r="O692" s="60" t="str">
        <f t="shared" si="112"/>
        <v/>
      </c>
      <c r="P692" s="60" t="str">
        <f t="shared" si="112"/>
        <v/>
      </c>
    </row>
    <row r="693" spans="1:16">
      <c r="A693" s="34"/>
      <c r="B693" s="60" t="str">
        <f t="shared" si="110"/>
        <v/>
      </c>
      <c r="C693" s="34"/>
      <c r="D693" s="35"/>
      <c r="E693" s="36"/>
      <c r="F693" s="33">
        <f t="shared" si="109"/>
        <v>0</v>
      </c>
      <c r="G693" s="32"/>
      <c r="H693" s="17"/>
      <c r="I693" s="31" t="str">
        <f t="shared" si="105"/>
        <v/>
      </c>
      <c r="J693" s="31" t="str">
        <f t="shared" si="111"/>
        <v/>
      </c>
      <c r="K693" s="31" t="str">
        <f t="shared" si="111"/>
        <v/>
      </c>
      <c r="L693" s="30"/>
      <c r="M693" s="34"/>
      <c r="N693" s="60" t="str">
        <f t="shared" si="107"/>
        <v/>
      </c>
      <c r="O693" s="60" t="str">
        <f t="shared" si="112"/>
        <v/>
      </c>
      <c r="P693" s="60" t="str">
        <f t="shared" si="112"/>
        <v/>
      </c>
    </row>
    <row r="694" spans="1:16">
      <c r="A694" s="34"/>
      <c r="B694" s="60" t="str">
        <f t="shared" si="110"/>
        <v/>
      </c>
      <c r="C694" s="34"/>
      <c r="D694" s="35"/>
      <c r="E694" s="36"/>
      <c r="F694" s="33">
        <f t="shared" si="109"/>
        <v>0</v>
      </c>
      <c r="G694" s="32"/>
      <c r="H694" s="17"/>
      <c r="I694" s="31" t="str">
        <f t="shared" si="105"/>
        <v/>
      </c>
      <c r="J694" s="31" t="str">
        <f t="shared" si="111"/>
        <v/>
      </c>
      <c r="K694" s="31" t="str">
        <f t="shared" si="111"/>
        <v/>
      </c>
      <c r="L694" s="30"/>
      <c r="M694" s="34"/>
      <c r="N694" s="60" t="str">
        <f t="shared" si="107"/>
        <v/>
      </c>
      <c r="O694" s="60" t="str">
        <f t="shared" si="112"/>
        <v/>
      </c>
      <c r="P694" s="60" t="str">
        <f t="shared" si="112"/>
        <v/>
      </c>
    </row>
    <row r="695" spans="1:16">
      <c r="A695" s="34"/>
      <c r="B695" s="60" t="str">
        <f t="shared" si="110"/>
        <v/>
      </c>
      <c r="C695" s="34"/>
      <c r="D695" s="35"/>
      <c r="E695" s="36"/>
      <c r="F695" s="33">
        <f t="shared" si="109"/>
        <v>0</v>
      </c>
      <c r="G695" s="32"/>
      <c r="H695" s="17"/>
      <c r="I695" s="31" t="str">
        <f t="shared" si="105"/>
        <v/>
      </c>
      <c r="J695" s="31" t="str">
        <f t="shared" si="111"/>
        <v/>
      </c>
      <c r="K695" s="31" t="str">
        <f t="shared" si="111"/>
        <v/>
      </c>
      <c r="L695" s="30"/>
      <c r="M695" s="34"/>
      <c r="N695" s="60" t="str">
        <f t="shared" si="107"/>
        <v/>
      </c>
      <c r="O695" s="60" t="str">
        <f t="shared" si="112"/>
        <v/>
      </c>
      <c r="P695" s="60" t="str">
        <f t="shared" si="112"/>
        <v/>
      </c>
    </row>
    <row r="696" spans="1:16">
      <c r="A696" s="34"/>
      <c r="B696" s="60" t="str">
        <f t="shared" si="110"/>
        <v/>
      </c>
      <c r="C696" s="34"/>
      <c r="D696" s="35"/>
      <c r="E696" s="36"/>
      <c r="F696" s="33">
        <f t="shared" si="109"/>
        <v>0</v>
      </c>
      <c r="G696" s="32"/>
      <c r="H696" s="17"/>
      <c r="I696" s="31" t="str">
        <f t="shared" si="105"/>
        <v/>
      </c>
      <c r="J696" s="31" t="str">
        <f t="shared" si="111"/>
        <v/>
      </c>
      <c r="K696" s="31" t="str">
        <f t="shared" si="111"/>
        <v/>
      </c>
      <c r="L696" s="30"/>
      <c r="M696" s="34"/>
      <c r="N696" s="60" t="str">
        <f t="shared" si="107"/>
        <v/>
      </c>
      <c r="O696" s="60" t="str">
        <f t="shared" si="112"/>
        <v/>
      </c>
      <c r="P696" s="60" t="str">
        <f t="shared" si="112"/>
        <v/>
      </c>
    </row>
    <row r="697" spans="1:16">
      <c r="A697" s="34"/>
      <c r="B697" s="60" t="str">
        <f t="shared" si="110"/>
        <v/>
      </c>
      <c r="C697" s="34"/>
      <c r="D697" s="35"/>
      <c r="E697" s="36"/>
      <c r="F697" s="33">
        <f t="shared" si="109"/>
        <v>0</v>
      </c>
      <c r="G697" s="32"/>
      <c r="H697" s="17"/>
      <c r="I697" s="31" t="str">
        <f t="shared" si="105"/>
        <v/>
      </c>
      <c r="J697" s="31" t="str">
        <f t="shared" si="111"/>
        <v/>
      </c>
      <c r="K697" s="31" t="str">
        <f t="shared" si="111"/>
        <v/>
      </c>
      <c r="L697" s="30"/>
      <c r="M697" s="34"/>
      <c r="N697" s="60" t="str">
        <f t="shared" si="107"/>
        <v/>
      </c>
      <c r="O697" s="60" t="str">
        <f t="shared" si="112"/>
        <v/>
      </c>
      <c r="P697" s="60" t="str">
        <f t="shared" si="112"/>
        <v/>
      </c>
    </row>
    <row r="698" spans="1:16">
      <c r="A698" s="34"/>
      <c r="B698" s="60" t="str">
        <f t="shared" si="110"/>
        <v/>
      </c>
      <c r="C698" s="34"/>
      <c r="D698" s="35"/>
      <c r="E698" s="36"/>
      <c r="F698" s="33">
        <f t="shared" si="109"/>
        <v>0</v>
      </c>
      <c r="G698" s="32"/>
      <c r="H698" s="17"/>
      <c r="I698" s="31" t="str">
        <f t="shared" si="105"/>
        <v/>
      </c>
      <c r="J698" s="31" t="str">
        <f t="shared" si="111"/>
        <v/>
      </c>
      <c r="K698" s="31" t="str">
        <f t="shared" si="111"/>
        <v/>
      </c>
      <c r="L698" s="30"/>
      <c r="M698" s="34"/>
      <c r="N698" s="60" t="str">
        <f t="shared" si="107"/>
        <v/>
      </c>
      <c r="O698" s="60" t="str">
        <f t="shared" si="112"/>
        <v/>
      </c>
      <c r="P698" s="60" t="str">
        <f t="shared" si="112"/>
        <v/>
      </c>
    </row>
    <row r="699" spans="1:16">
      <c r="A699" s="34"/>
      <c r="B699" s="60" t="str">
        <f t="shared" si="110"/>
        <v/>
      </c>
      <c r="C699" s="34"/>
      <c r="D699" s="35"/>
      <c r="E699" s="36"/>
      <c r="F699" s="33">
        <f t="shared" si="109"/>
        <v>0</v>
      </c>
      <c r="G699" s="32"/>
      <c r="H699" s="17"/>
      <c r="I699" s="31" t="str">
        <f t="shared" si="105"/>
        <v/>
      </c>
      <c r="J699" s="31" t="str">
        <f t="shared" ref="J699:K718" si="113">IF($A699&gt;0,IF((LEFT($A699,2)=LEFT($E$6,2)),($H699*($G699/2)),""),"")</f>
        <v/>
      </c>
      <c r="K699" s="31" t="str">
        <f t="shared" si="113"/>
        <v/>
      </c>
      <c r="L699" s="30"/>
      <c r="M699" s="34"/>
      <c r="N699" s="60" t="str">
        <f t="shared" si="107"/>
        <v/>
      </c>
      <c r="O699" s="60" t="str">
        <f t="shared" ref="O699:P718" si="114">IF(LEFT($A699,2)=LEFT(gstin,2),IF($M699="Yes",$H699*1%,""),"")</f>
        <v/>
      </c>
      <c r="P699" s="60" t="str">
        <f t="shared" si="114"/>
        <v/>
      </c>
    </row>
    <row r="700" spans="1:16">
      <c r="A700" s="34"/>
      <c r="B700" s="60" t="str">
        <f t="shared" si="110"/>
        <v/>
      </c>
      <c r="C700" s="34"/>
      <c r="D700" s="35"/>
      <c r="E700" s="36"/>
      <c r="F700" s="33">
        <f t="shared" si="109"/>
        <v>0</v>
      </c>
      <c r="G700" s="32"/>
      <c r="H700" s="17"/>
      <c r="I700" s="31" t="str">
        <f t="shared" si="105"/>
        <v/>
      </c>
      <c r="J700" s="31" t="str">
        <f t="shared" si="113"/>
        <v/>
      </c>
      <c r="K700" s="31" t="str">
        <f t="shared" si="113"/>
        <v/>
      </c>
      <c r="L700" s="30"/>
      <c r="M700" s="34"/>
      <c r="N700" s="60" t="str">
        <f t="shared" si="107"/>
        <v/>
      </c>
      <c r="O700" s="60" t="str">
        <f t="shared" si="114"/>
        <v/>
      </c>
      <c r="P700" s="60" t="str">
        <f t="shared" si="114"/>
        <v/>
      </c>
    </row>
    <row r="701" spans="1:16">
      <c r="A701" s="34"/>
      <c r="B701" s="60" t="str">
        <f t="shared" si="110"/>
        <v/>
      </c>
      <c r="C701" s="34"/>
      <c r="D701" s="35"/>
      <c r="E701" s="36"/>
      <c r="F701" s="33">
        <f t="shared" si="109"/>
        <v>0</v>
      </c>
      <c r="G701" s="32"/>
      <c r="H701" s="17"/>
      <c r="I701" s="31" t="str">
        <f t="shared" si="105"/>
        <v/>
      </c>
      <c r="J701" s="31" t="str">
        <f t="shared" si="113"/>
        <v/>
      </c>
      <c r="K701" s="31" t="str">
        <f t="shared" si="113"/>
        <v/>
      </c>
      <c r="L701" s="30"/>
      <c r="M701" s="34"/>
      <c r="N701" s="60" t="str">
        <f t="shared" si="107"/>
        <v/>
      </c>
      <c r="O701" s="60" t="str">
        <f t="shared" si="114"/>
        <v/>
      </c>
      <c r="P701" s="60" t="str">
        <f t="shared" si="114"/>
        <v/>
      </c>
    </row>
    <row r="702" spans="1:16">
      <c r="A702" s="34"/>
      <c r="B702" s="60" t="str">
        <f t="shared" si="110"/>
        <v/>
      </c>
      <c r="C702" s="34"/>
      <c r="D702" s="35"/>
      <c r="E702" s="36"/>
      <c r="F702" s="33">
        <f t="shared" si="109"/>
        <v>0</v>
      </c>
      <c r="G702" s="32"/>
      <c r="H702" s="17"/>
      <c r="I702" s="31" t="str">
        <f t="shared" si="105"/>
        <v/>
      </c>
      <c r="J702" s="31" t="str">
        <f t="shared" si="113"/>
        <v/>
      </c>
      <c r="K702" s="31" t="str">
        <f t="shared" si="113"/>
        <v/>
      </c>
      <c r="L702" s="30"/>
      <c r="M702" s="34"/>
      <c r="N702" s="60" t="str">
        <f t="shared" si="107"/>
        <v/>
      </c>
      <c r="O702" s="60" t="str">
        <f t="shared" si="114"/>
        <v/>
      </c>
      <c r="P702" s="60" t="str">
        <f t="shared" si="114"/>
        <v/>
      </c>
    </row>
    <row r="703" spans="1:16">
      <c r="A703" s="34"/>
      <c r="B703" s="60" t="str">
        <f t="shared" si="110"/>
        <v/>
      </c>
      <c r="C703" s="34"/>
      <c r="D703" s="35"/>
      <c r="E703" s="36"/>
      <c r="F703" s="33">
        <f t="shared" si="109"/>
        <v>0</v>
      </c>
      <c r="G703" s="32"/>
      <c r="H703" s="17"/>
      <c r="I703" s="31" t="str">
        <f t="shared" si="105"/>
        <v/>
      </c>
      <c r="J703" s="31" t="str">
        <f t="shared" si="113"/>
        <v/>
      </c>
      <c r="K703" s="31" t="str">
        <f t="shared" si="113"/>
        <v/>
      </c>
      <c r="L703" s="30"/>
      <c r="M703" s="34"/>
      <c r="N703" s="60" t="str">
        <f t="shared" si="107"/>
        <v/>
      </c>
      <c r="O703" s="60" t="str">
        <f t="shared" si="114"/>
        <v/>
      </c>
      <c r="P703" s="60" t="str">
        <f t="shared" si="114"/>
        <v/>
      </c>
    </row>
    <row r="704" spans="1:16">
      <c r="A704" s="34"/>
      <c r="B704" s="60" t="str">
        <f t="shared" si="110"/>
        <v/>
      </c>
      <c r="C704" s="34"/>
      <c r="D704" s="35"/>
      <c r="E704" s="36"/>
      <c r="F704" s="33">
        <f t="shared" si="109"/>
        <v>0</v>
      </c>
      <c r="G704" s="32"/>
      <c r="H704" s="17"/>
      <c r="I704" s="31" t="str">
        <f t="shared" si="105"/>
        <v/>
      </c>
      <c r="J704" s="31" t="str">
        <f t="shared" si="113"/>
        <v/>
      </c>
      <c r="K704" s="31" t="str">
        <f t="shared" si="113"/>
        <v/>
      </c>
      <c r="L704" s="30"/>
      <c r="M704" s="34"/>
      <c r="N704" s="60" t="str">
        <f t="shared" si="107"/>
        <v/>
      </c>
      <c r="O704" s="60" t="str">
        <f t="shared" si="114"/>
        <v/>
      </c>
      <c r="P704" s="60" t="str">
        <f t="shared" si="114"/>
        <v/>
      </c>
    </row>
    <row r="705" spans="1:16">
      <c r="A705" s="34"/>
      <c r="B705" s="60" t="str">
        <f t="shared" si="110"/>
        <v/>
      </c>
      <c r="C705" s="34"/>
      <c r="D705" s="35"/>
      <c r="E705" s="36"/>
      <c r="F705" s="33">
        <f t="shared" si="109"/>
        <v>0</v>
      </c>
      <c r="G705" s="32"/>
      <c r="H705" s="17"/>
      <c r="I705" s="31" t="str">
        <f t="shared" si="105"/>
        <v/>
      </c>
      <c r="J705" s="31" t="str">
        <f t="shared" si="113"/>
        <v/>
      </c>
      <c r="K705" s="31" t="str">
        <f t="shared" si="113"/>
        <v/>
      </c>
      <c r="L705" s="30"/>
      <c r="M705" s="34"/>
      <c r="N705" s="60" t="str">
        <f t="shared" si="107"/>
        <v/>
      </c>
      <c r="O705" s="60" t="str">
        <f t="shared" si="114"/>
        <v/>
      </c>
      <c r="P705" s="60" t="str">
        <f t="shared" si="114"/>
        <v/>
      </c>
    </row>
    <row r="706" spans="1:16">
      <c r="A706" s="34"/>
      <c r="B706" s="60" t="str">
        <f t="shared" si="110"/>
        <v/>
      </c>
      <c r="C706" s="34"/>
      <c r="D706" s="35"/>
      <c r="E706" s="36"/>
      <c r="F706" s="33">
        <f t="shared" si="109"/>
        <v>0</v>
      </c>
      <c r="G706" s="32"/>
      <c r="H706" s="17"/>
      <c r="I706" s="31" t="str">
        <f t="shared" si="105"/>
        <v/>
      </c>
      <c r="J706" s="31" t="str">
        <f t="shared" si="113"/>
        <v/>
      </c>
      <c r="K706" s="31" t="str">
        <f t="shared" si="113"/>
        <v/>
      </c>
      <c r="L706" s="30"/>
      <c r="M706" s="34"/>
      <c r="N706" s="60" t="str">
        <f t="shared" si="107"/>
        <v/>
      </c>
      <c r="O706" s="60" t="str">
        <f t="shared" si="114"/>
        <v/>
      </c>
      <c r="P706" s="60" t="str">
        <f t="shared" si="114"/>
        <v/>
      </c>
    </row>
    <row r="707" spans="1:16">
      <c r="A707" s="34"/>
      <c r="B707" s="60" t="str">
        <f t="shared" si="110"/>
        <v/>
      </c>
      <c r="C707" s="34"/>
      <c r="D707" s="35"/>
      <c r="E707" s="36"/>
      <c r="F707" s="33">
        <f t="shared" si="109"/>
        <v>0</v>
      </c>
      <c r="G707" s="32"/>
      <c r="H707" s="17"/>
      <c r="I707" s="31" t="str">
        <f t="shared" si="105"/>
        <v/>
      </c>
      <c r="J707" s="31" t="str">
        <f t="shared" si="113"/>
        <v/>
      </c>
      <c r="K707" s="31" t="str">
        <f t="shared" si="113"/>
        <v/>
      </c>
      <c r="L707" s="30"/>
      <c r="M707" s="34"/>
      <c r="N707" s="60" t="str">
        <f t="shared" si="107"/>
        <v/>
      </c>
      <c r="O707" s="60" t="str">
        <f t="shared" si="114"/>
        <v/>
      </c>
      <c r="P707" s="60" t="str">
        <f t="shared" si="114"/>
        <v/>
      </c>
    </row>
    <row r="708" spans="1:16">
      <c r="A708" s="34"/>
      <c r="B708" s="60" t="str">
        <f t="shared" si="110"/>
        <v/>
      </c>
      <c r="C708" s="34"/>
      <c r="D708" s="35"/>
      <c r="E708" s="36"/>
      <c r="F708" s="33">
        <f t="shared" si="109"/>
        <v>0</v>
      </c>
      <c r="G708" s="32"/>
      <c r="H708" s="17"/>
      <c r="I708" s="31" t="str">
        <f t="shared" si="105"/>
        <v/>
      </c>
      <c r="J708" s="31" t="str">
        <f t="shared" si="113"/>
        <v/>
      </c>
      <c r="K708" s="31" t="str">
        <f t="shared" si="113"/>
        <v/>
      </c>
      <c r="L708" s="30"/>
      <c r="M708" s="34"/>
      <c r="N708" s="60" t="str">
        <f t="shared" si="107"/>
        <v/>
      </c>
      <c r="O708" s="60" t="str">
        <f t="shared" si="114"/>
        <v/>
      </c>
      <c r="P708" s="60" t="str">
        <f t="shared" si="114"/>
        <v/>
      </c>
    </row>
    <row r="709" spans="1:16">
      <c r="A709" s="34"/>
      <c r="B709" s="60" t="str">
        <f t="shared" si="110"/>
        <v/>
      </c>
      <c r="C709" s="34"/>
      <c r="D709" s="35"/>
      <c r="E709" s="36"/>
      <c r="F709" s="33">
        <f t="shared" si="109"/>
        <v>0</v>
      </c>
      <c r="G709" s="32"/>
      <c r="H709" s="17"/>
      <c r="I709" s="31" t="str">
        <f t="shared" si="105"/>
        <v/>
      </c>
      <c r="J709" s="31" t="str">
        <f t="shared" si="113"/>
        <v/>
      </c>
      <c r="K709" s="31" t="str">
        <f t="shared" si="113"/>
        <v/>
      </c>
      <c r="L709" s="30"/>
      <c r="M709" s="34"/>
      <c r="N709" s="60" t="str">
        <f t="shared" si="107"/>
        <v/>
      </c>
      <c r="O709" s="60" t="str">
        <f t="shared" si="114"/>
        <v/>
      </c>
      <c r="P709" s="60" t="str">
        <f t="shared" si="114"/>
        <v/>
      </c>
    </row>
    <row r="710" spans="1:16">
      <c r="A710" s="34"/>
      <c r="B710" s="60" t="str">
        <f t="shared" si="110"/>
        <v/>
      </c>
      <c r="C710" s="34"/>
      <c r="D710" s="35"/>
      <c r="E710" s="36"/>
      <c r="F710" s="33">
        <f t="shared" si="109"/>
        <v>0</v>
      </c>
      <c r="G710" s="32"/>
      <c r="H710" s="17"/>
      <c r="I710" s="31" t="str">
        <f t="shared" si="105"/>
        <v/>
      </c>
      <c r="J710" s="31" t="str">
        <f t="shared" si="113"/>
        <v/>
      </c>
      <c r="K710" s="31" t="str">
        <f t="shared" si="113"/>
        <v/>
      </c>
      <c r="L710" s="30"/>
      <c r="M710" s="34"/>
      <c r="N710" s="60" t="str">
        <f t="shared" si="107"/>
        <v/>
      </c>
      <c r="O710" s="60" t="str">
        <f t="shared" si="114"/>
        <v/>
      </c>
      <c r="P710" s="60" t="str">
        <f t="shared" si="114"/>
        <v/>
      </c>
    </row>
    <row r="711" spans="1:16">
      <c r="A711" s="34"/>
      <c r="B711" s="60" t="str">
        <f t="shared" si="110"/>
        <v/>
      </c>
      <c r="C711" s="34"/>
      <c r="D711" s="35"/>
      <c r="E711" s="36"/>
      <c r="F711" s="33">
        <f t="shared" si="109"/>
        <v>0</v>
      </c>
      <c r="G711" s="32"/>
      <c r="H711" s="17"/>
      <c r="I711" s="31" t="str">
        <f t="shared" si="105"/>
        <v/>
      </c>
      <c r="J711" s="31" t="str">
        <f t="shared" si="113"/>
        <v/>
      </c>
      <c r="K711" s="31" t="str">
        <f t="shared" si="113"/>
        <v/>
      </c>
      <c r="L711" s="30"/>
      <c r="M711" s="34"/>
      <c r="N711" s="60" t="str">
        <f t="shared" si="107"/>
        <v/>
      </c>
      <c r="O711" s="60" t="str">
        <f t="shared" si="114"/>
        <v/>
      </c>
      <c r="P711" s="60" t="str">
        <f t="shared" si="114"/>
        <v/>
      </c>
    </row>
    <row r="712" spans="1:16">
      <c r="A712" s="34"/>
      <c r="B712" s="60" t="str">
        <f t="shared" si="110"/>
        <v/>
      </c>
      <c r="C712" s="34"/>
      <c r="D712" s="35"/>
      <c r="E712" s="36"/>
      <c r="F712" s="33">
        <f t="shared" si="109"/>
        <v>0</v>
      </c>
      <c r="G712" s="32"/>
      <c r="H712" s="17"/>
      <c r="I712" s="31" t="str">
        <f t="shared" si="105"/>
        <v/>
      </c>
      <c r="J712" s="31" t="str">
        <f t="shared" si="113"/>
        <v/>
      </c>
      <c r="K712" s="31" t="str">
        <f t="shared" si="113"/>
        <v/>
      </c>
      <c r="L712" s="30"/>
      <c r="M712" s="34"/>
      <c r="N712" s="60" t="str">
        <f t="shared" si="107"/>
        <v/>
      </c>
      <c r="O712" s="60" t="str">
        <f t="shared" si="114"/>
        <v/>
      </c>
      <c r="P712" s="60" t="str">
        <f t="shared" si="114"/>
        <v/>
      </c>
    </row>
    <row r="713" spans="1:16">
      <c r="A713" s="34"/>
      <c r="B713" s="60" t="str">
        <f t="shared" si="110"/>
        <v/>
      </c>
      <c r="C713" s="34"/>
      <c r="D713" s="35"/>
      <c r="E713" s="36"/>
      <c r="F713" s="33">
        <f t="shared" si="109"/>
        <v>0</v>
      </c>
      <c r="G713" s="32"/>
      <c r="H713" s="17"/>
      <c r="I713" s="31" t="str">
        <f t="shared" si="105"/>
        <v/>
      </c>
      <c r="J713" s="31" t="str">
        <f t="shared" si="113"/>
        <v/>
      </c>
      <c r="K713" s="31" t="str">
        <f t="shared" si="113"/>
        <v/>
      </c>
      <c r="L713" s="30"/>
      <c r="M713" s="34"/>
      <c r="N713" s="60" t="str">
        <f t="shared" si="107"/>
        <v/>
      </c>
      <c r="O713" s="60" t="str">
        <f t="shared" si="114"/>
        <v/>
      </c>
      <c r="P713" s="60" t="str">
        <f t="shared" si="114"/>
        <v/>
      </c>
    </row>
    <row r="714" spans="1:16">
      <c r="A714" s="34"/>
      <c r="B714" s="60" t="str">
        <f t="shared" si="110"/>
        <v/>
      </c>
      <c r="C714" s="34"/>
      <c r="D714" s="35"/>
      <c r="E714" s="36"/>
      <c r="F714" s="33">
        <f t="shared" si="109"/>
        <v>0</v>
      </c>
      <c r="G714" s="32"/>
      <c r="H714" s="17"/>
      <c r="I714" s="31" t="str">
        <f t="shared" si="105"/>
        <v/>
      </c>
      <c r="J714" s="31" t="str">
        <f t="shared" si="113"/>
        <v/>
      </c>
      <c r="K714" s="31" t="str">
        <f t="shared" si="113"/>
        <v/>
      </c>
      <c r="L714" s="30"/>
      <c r="M714" s="34"/>
      <c r="N714" s="60" t="str">
        <f t="shared" si="107"/>
        <v/>
      </c>
      <c r="O714" s="60" t="str">
        <f t="shared" si="114"/>
        <v/>
      </c>
      <c r="P714" s="60" t="str">
        <f t="shared" si="114"/>
        <v/>
      </c>
    </row>
    <row r="715" spans="1:16">
      <c r="A715" s="34"/>
      <c r="B715" s="60" t="str">
        <f t="shared" si="110"/>
        <v/>
      </c>
      <c r="C715" s="34"/>
      <c r="D715" s="35"/>
      <c r="E715" s="36"/>
      <c r="F715" s="33">
        <f t="shared" si="109"/>
        <v>0</v>
      </c>
      <c r="G715" s="32"/>
      <c r="H715" s="17"/>
      <c r="I715" s="31" t="str">
        <f t="shared" si="105"/>
        <v/>
      </c>
      <c r="J715" s="31" t="str">
        <f t="shared" si="113"/>
        <v/>
      </c>
      <c r="K715" s="31" t="str">
        <f t="shared" si="113"/>
        <v/>
      </c>
      <c r="L715" s="30"/>
      <c r="M715" s="34"/>
      <c r="N715" s="60" t="str">
        <f t="shared" si="107"/>
        <v/>
      </c>
      <c r="O715" s="60" t="str">
        <f t="shared" si="114"/>
        <v/>
      </c>
      <c r="P715" s="60" t="str">
        <f t="shared" si="114"/>
        <v/>
      </c>
    </row>
    <row r="716" spans="1:16">
      <c r="A716" s="34"/>
      <c r="B716" s="60" t="str">
        <f t="shared" si="110"/>
        <v/>
      </c>
      <c r="C716" s="34"/>
      <c r="D716" s="35"/>
      <c r="E716" s="36"/>
      <c r="F716" s="33">
        <f t="shared" si="109"/>
        <v>0</v>
      </c>
      <c r="G716" s="32"/>
      <c r="H716" s="17"/>
      <c r="I716" s="31" t="str">
        <f t="shared" si="105"/>
        <v/>
      </c>
      <c r="J716" s="31" t="str">
        <f t="shared" si="113"/>
        <v/>
      </c>
      <c r="K716" s="31" t="str">
        <f t="shared" si="113"/>
        <v/>
      </c>
      <c r="L716" s="30"/>
      <c r="M716" s="34"/>
      <c r="N716" s="60" t="str">
        <f t="shared" si="107"/>
        <v/>
      </c>
      <c r="O716" s="60" t="str">
        <f t="shared" si="114"/>
        <v/>
      </c>
      <c r="P716" s="60" t="str">
        <f t="shared" si="114"/>
        <v/>
      </c>
    </row>
    <row r="717" spans="1:16">
      <c r="A717" s="34"/>
      <c r="B717" s="60" t="str">
        <f t="shared" si="110"/>
        <v/>
      </c>
      <c r="C717" s="34"/>
      <c r="D717" s="35"/>
      <c r="E717" s="36"/>
      <c r="F717" s="33">
        <f t="shared" si="109"/>
        <v>0</v>
      </c>
      <c r="G717" s="32"/>
      <c r="H717" s="17"/>
      <c r="I717" s="31" t="str">
        <f t="shared" si="105"/>
        <v/>
      </c>
      <c r="J717" s="31" t="str">
        <f t="shared" si="113"/>
        <v/>
      </c>
      <c r="K717" s="31" t="str">
        <f t="shared" si="113"/>
        <v/>
      </c>
      <c r="L717" s="30"/>
      <c r="M717" s="34"/>
      <c r="N717" s="60" t="str">
        <f t="shared" si="107"/>
        <v/>
      </c>
      <c r="O717" s="60" t="str">
        <f t="shared" si="114"/>
        <v/>
      </c>
      <c r="P717" s="60" t="str">
        <f t="shared" si="114"/>
        <v/>
      </c>
    </row>
    <row r="718" spans="1:16">
      <c r="A718" s="34"/>
      <c r="B718" s="60" t="str">
        <f t="shared" si="110"/>
        <v/>
      </c>
      <c r="C718" s="34"/>
      <c r="D718" s="35"/>
      <c r="E718" s="36"/>
      <c r="F718" s="33">
        <f t="shared" si="109"/>
        <v>0</v>
      </c>
      <c r="G718" s="32"/>
      <c r="H718" s="17"/>
      <c r="I718" s="31" t="str">
        <f t="shared" si="105"/>
        <v/>
      </c>
      <c r="J718" s="31" t="str">
        <f t="shared" si="113"/>
        <v/>
      </c>
      <c r="K718" s="31" t="str">
        <f t="shared" si="113"/>
        <v/>
      </c>
      <c r="L718" s="30"/>
      <c r="M718" s="34"/>
      <c r="N718" s="60" t="str">
        <f t="shared" si="107"/>
        <v/>
      </c>
      <c r="O718" s="60" t="str">
        <f t="shared" si="114"/>
        <v/>
      </c>
      <c r="P718" s="60" t="str">
        <f t="shared" si="114"/>
        <v/>
      </c>
    </row>
    <row r="719" spans="1:16">
      <c r="A719" s="34"/>
      <c r="B719" s="60" t="str">
        <f t="shared" si="110"/>
        <v/>
      </c>
      <c r="C719" s="34"/>
      <c r="D719" s="35"/>
      <c r="E719" s="36"/>
      <c r="F719" s="33">
        <f t="shared" si="109"/>
        <v>0</v>
      </c>
      <c r="G719" s="32"/>
      <c r="H719" s="17"/>
      <c r="I719" s="31" t="str">
        <f t="shared" si="105"/>
        <v/>
      </c>
      <c r="J719" s="31" t="str">
        <f t="shared" ref="J719:K738" si="115">IF($A719&gt;0,IF((LEFT($A719,2)=LEFT($E$6,2)),($H719*($G719/2)),""),"")</f>
        <v/>
      </c>
      <c r="K719" s="31" t="str">
        <f t="shared" si="115"/>
        <v/>
      </c>
      <c r="L719" s="30"/>
      <c r="M719" s="34"/>
      <c r="N719" s="60" t="str">
        <f t="shared" si="107"/>
        <v/>
      </c>
      <c r="O719" s="60" t="str">
        <f t="shared" ref="O719:P738" si="116">IF(LEFT($A719,2)=LEFT(gstin,2),IF($M719="Yes",$H719*1%,""),"")</f>
        <v/>
      </c>
      <c r="P719" s="60" t="str">
        <f t="shared" si="116"/>
        <v/>
      </c>
    </row>
    <row r="720" spans="1:16">
      <c r="A720" s="34"/>
      <c r="B720" s="60" t="str">
        <f t="shared" si="110"/>
        <v/>
      </c>
      <c r="C720" s="34"/>
      <c r="D720" s="35"/>
      <c r="E720" s="36"/>
      <c r="F720" s="33">
        <f t="shared" si="109"/>
        <v>0</v>
      </c>
      <c r="G720" s="32"/>
      <c r="H720" s="17"/>
      <c r="I720" s="31" t="str">
        <f t="shared" si="105"/>
        <v/>
      </c>
      <c r="J720" s="31" t="str">
        <f t="shared" si="115"/>
        <v/>
      </c>
      <c r="K720" s="31" t="str">
        <f t="shared" si="115"/>
        <v/>
      </c>
      <c r="L720" s="30"/>
      <c r="M720" s="34"/>
      <c r="N720" s="60" t="str">
        <f t="shared" si="107"/>
        <v/>
      </c>
      <c r="O720" s="60" t="str">
        <f t="shared" si="116"/>
        <v/>
      </c>
      <c r="P720" s="60" t="str">
        <f t="shared" si="116"/>
        <v/>
      </c>
    </row>
    <row r="721" spans="1:16">
      <c r="A721" s="34"/>
      <c r="B721" s="60" t="str">
        <f t="shared" si="110"/>
        <v/>
      </c>
      <c r="C721" s="34"/>
      <c r="D721" s="35"/>
      <c r="E721" s="36"/>
      <c r="F721" s="33">
        <f t="shared" si="109"/>
        <v>0</v>
      </c>
      <c r="G721" s="32"/>
      <c r="H721" s="17"/>
      <c r="I721" s="31" t="str">
        <f t="shared" si="105"/>
        <v/>
      </c>
      <c r="J721" s="31" t="str">
        <f t="shared" si="115"/>
        <v/>
      </c>
      <c r="K721" s="31" t="str">
        <f t="shared" si="115"/>
        <v/>
      </c>
      <c r="L721" s="30"/>
      <c r="M721" s="34"/>
      <c r="N721" s="60" t="str">
        <f t="shared" si="107"/>
        <v/>
      </c>
      <c r="O721" s="60" t="str">
        <f t="shared" si="116"/>
        <v/>
      </c>
      <c r="P721" s="60" t="str">
        <f t="shared" si="116"/>
        <v/>
      </c>
    </row>
    <row r="722" spans="1:16">
      <c r="A722" s="34"/>
      <c r="B722" s="60" t="str">
        <f t="shared" si="110"/>
        <v/>
      </c>
      <c r="C722" s="34"/>
      <c r="D722" s="35"/>
      <c r="E722" s="36"/>
      <c r="F722" s="33">
        <f t="shared" si="109"/>
        <v>0</v>
      </c>
      <c r="G722" s="32"/>
      <c r="H722" s="17"/>
      <c r="I722" s="31" t="str">
        <f t="shared" si="105"/>
        <v/>
      </c>
      <c r="J722" s="31" t="str">
        <f t="shared" si="115"/>
        <v/>
      </c>
      <c r="K722" s="31" t="str">
        <f t="shared" si="115"/>
        <v/>
      </c>
      <c r="L722" s="30"/>
      <c r="M722" s="34"/>
      <c r="N722" s="60" t="str">
        <f t="shared" si="107"/>
        <v/>
      </c>
      <c r="O722" s="60" t="str">
        <f t="shared" si="116"/>
        <v/>
      </c>
      <c r="P722" s="60" t="str">
        <f t="shared" si="116"/>
        <v/>
      </c>
    </row>
    <row r="723" spans="1:16">
      <c r="A723" s="34"/>
      <c r="B723" s="60" t="str">
        <f t="shared" si="110"/>
        <v/>
      </c>
      <c r="C723" s="34"/>
      <c r="D723" s="35"/>
      <c r="E723" s="36"/>
      <c r="F723" s="33">
        <f t="shared" si="109"/>
        <v>0</v>
      </c>
      <c r="G723" s="32"/>
      <c r="H723" s="17"/>
      <c r="I723" s="31" t="str">
        <f t="shared" ref="I723:I786" si="117">IF($A723&gt;0,IF((LEFT($A723,2)&lt;&gt;LEFT($E$6,2)),($H723*$G723),""),"")</f>
        <v/>
      </c>
      <c r="J723" s="31" t="str">
        <f t="shared" si="115"/>
        <v/>
      </c>
      <c r="K723" s="31" t="str">
        <f t="shared" si="115"/>
        <v/>
      </c>
      <c r="L723" s="30"/>
      <c r="M723" s="34"/>
      <c r="N723" s="60" t="str">
        <f t="shared" ref="N723:N786" si="118">IF(LEFT($A723,2)&lt;&gt;LEFT(gstin,2),IF($M723="Yes",$H723*2%,""),"")</f>
        <v/>
      </c>
      <c r="O723" s="60" t="str">
        <f t="shared" si="116"/>
        <v/>
      </c>
      <c r="P723" s="60" t="str">
        <f t="shared" si="116"/>
        <v/>
      </c>
    </row>
    <row r="724" spans="1:16">
      <c r="A724" s="34"/>
      <c r="B724" s="60" t="str">
        <f t="shared" si="110"/>
        <v/>
      </c>
      <c r="C724" s="34"/>
      <c r="D724" s="35"/>
      <c r="E724" s="36"/>
      <c r="F724" s="33">
        <f t="shared" ref="F724:F787" si="119">ROUND(SUM(H724:L724),0)</f>
        <v>0</v>
      </c>
      <c r="G724" s="32"/>
      <c r="H724" s="17"/>
      <c r="I724" s="31" t="str">
        <f t="shared" si="117"/>
        <v/>
      </c>
      <c r="J724" s="31" t="str">
        <f t="shared" si="115"/>
        <v/>
      </c>
      <c r="K724" s="31" t="str">
        <f t="shared" si="115"/>
        <v/>
      </c>
      <c r="L724" s="30"/>
      <c r="M724" s="34"/>
      <c r="N724" s="60" t="str">
        <f t="shared" si="118"/>
        <v/>
      </c>
      <c r="O724" s="60" t="str">
        <f t="shared" si="116"/>
        <v/>
      </c>
      <c r="P724" s="60" t="str">
        <f t="shared" si="116"/>
        <v/>
      </c>
    </row>
    <row r="725" spans="1:16">
      <c r="A725" s="34"/>
      <c r="B725" s="60" t="str">
        <f t="shared" ref="B725:B788" si="120">IF(A725&lt;&gt;"",(VLOOKUP(LEFT($A725,2),$A$5000:$B$5037,2,TRUE)),(""))</f>
        <v/>
      </c>
      <c r="C725" s="34"/>
      <c r="D725" s="35"/>
      <c r="E725" s="36"/>
      <c r="F725" s="33">
        <f t="shared" si="119"/>
        <v>0</v>
      </c>
      <c r="G725" s="32"/>
      <c r="H725" s="17"/>
      <c r="I725" s="31" t="str">
        <f t="shared" si="117"/>
        <v/>
      </c>
      <c r="J725" s="31" t="str">
        <f t="shared" si="115"/>
        <v/>
      </c>
      <c r="K725" s="31" t="str">
        <f t="shared" si="115"/>
        <v/>
      </c>
      <c r="L725" s="30"/>
      <c r="M725" s="34"/>
      <c r="N725" s="60" t="str">
        <f t="shared" si="118"/>
        <v/>
      </c>
      <c r="O725" s="60" t="str">
        <f t="shared" si="116"/>
        <v/>
      </c>
      <c r="P725" s="60" t="str">
        <f t="shared" si="116"/>
        <v/>
      </c>
    </row>
    <row r="726" spans="1:16">
      <c r="A726" s="34"/>
      <c r="B726" s="60" t="str">
        <f t="shared" si="120"/>
        <v/>
      </c>
      <c r="C726" s="34"/>
      <c r="D726" s="35"/>
      <c r="E726" s="36"/>
      <c r="F726" s="33">
        <f t="shared" si="119"/>
        <v>0</v>
      </c>
      <c r="G726" s="32"/>
      <c r="H726" s="17"/>
      <c r="I726" s="31" t="str">
        <f t="shared" si="117"/>
        <v/>
      </c>
      <c r="J726" s="31" t="str">
        <f t="shared" si="115"/>
        <v/>
      </c>
      <c r="K726" s="31" t="str">
        <f t="shared" si="115"/>
        <v/>
      </c>
      <c r="L726" s="30"/>
      <c r="M726" s="34"/>
      <c r="N726" s="60" t="str">
        <f t="shared" si="118"/>
        <v/>
      </c>
      <c r="O726" s="60" t="str">
        <f t="shared" si="116"/>
        <v/>
      </c>
      <c r="P726" s="60" t="str">
        <f t="shared" si="116"/>
        <v/>
      </c>
    </row>
    <row r="727" spans="1:16">
      <c r="A727" s="34"/>
      <c r="B727" s="60" t="str">
        <f t="shared" si="120"/>
        <v/>
      </c>
      <c r="C727" s="34"/>
      <c r="D727" s="35"/>
      <c r="E727" s="36"/>
      <c r="F727" s="33">
        <f t="shared" si="119"/>
        <v>0</v>
      </c>
      <c r="G727" s="32"/>
      <c r="H727" s="17"/>
      <c r="I727" s="31" t="str">
        <f t="shared" si="117"/>
        <v/>
      </c>
      <c r="J727" s="31" t="str">
        <f t="shared" si="115"/>
        <v/>
      </c>
      <c r="K727" s="31" t="str">
        <f t="shared" si="115"/>
        <v/>
      </c>
      <c r="L727" s="30"/>
      <c r="M727" s="34"/>
      <c r="N727" s="60" t="str">
        <f t="shared" si="118"/>
        <v/>
      </c>
      <c r="O727" s="60" t="str">
        <f t="shared" si="116"/>
        <v/>
      </c>
      <c r="P727" s="60" t="str">
        <f t="shared" si="116"/>
        <v/>
      </c>
    </row>
    <row r="728" spans="1:16">
      <c r="A728" s="34"/>
      <c r="B728" s="60" t="str">
        <f t="shared" si="120"/>
        <v/>
      </c>
      <c r="C728" s="34"/>
      <c r="D728" s="35"/>
      <c r="E728" s="36"/>
      <c r="F728" s="33">
        <f t="shared" si="119"/>
        <v>0</v>
      </c>
      <c r="G728" s="32"/>
      <c r="H728" s="17"/>
      <c r="I728" s="31" t="str">
        <f t="shared" si="117"/>
        <v/>
      </c>
      <c r="J728" s="31" t="str">
        <f t="shared" si="115"/>
        <v/>
      </c>
      <c r="K728" s="31" t="str">
        <f t="shared" si="115"/>
        <v/>
      </c>
      <c r="L728" s="30"/>
      <c r="M728" s="34"/>
      <c r="N728" s="60" t="str">
        <f t="shared" si="118"/>
        <v/>
      </c>
      <c r="O728" s="60" t="str">
        <f t="shared" si="116"/>
        <v/>
      </c>
      <c r="P728" s="60" t="str">
        <f t="shared" si="116"/>
        <v/>
      </c>
    </row>
    <row r="729" spans="1:16">
      <c r="A729" s="34"/>
      <c r="B729" s="60" t="str">
        <f t="shared" si="120"/>
        <v/>
      </c>
      <c r="C729" s="34"/>
      <c r="D729" s="35"/>
      <c r="E729" s="36"/>
      <c r="F729" s="33">
        <f t="shared" si="119"/>
        <v>0</v>
      </c>
      <c r="G729" s="32"/>
      <c r="H729" s="17"/>
      <c r="I729" s="31" t="str">
        <f t="shared" si="117"/>
        <v/>
      </c>
      <c r="J729" s="31" t="str">
        <f t="shared" si="115"/>
        <v/>
      </c>
      <c r="K729" s="31" t="str">
        <f t="shared" si="115"/>
        <v/>
      </c>
      <c r="L729" s="30"/>
      <c r="M729" s="34"/>
      <c r="N729" s="60" t="str">
        <f t="shared" si="118"/>
        <v/>
      </c>
      <c r="O729" s="60" t="str">
        <f t="shared" si="116"/>
        <v/>
      </c>
      <c r="P729" s="60" t="str">
        <f t="shared" si="116"/>
        <v/>
      </c>
    </row>
    <row r="730" spans="1:16">
      <c r="A730" s="34"/>
      <c r="B730" s="60" t="str">
        <f t="shared" si="120"/>
        <v/>
      </c>
      <c r="C730" s="34"/>
      <c r="D730" s="35"/>
      <c r="E730" s="36"/>
      <c r="F730" s="33">
        <f t="shared" si="119"/>
        <v>0</v>
      </c>
      <c r="G730" s="32"/>
      <c r="H730" s="17"/>
      <c r="I730" s="31" t="str">
        <f t="shared" si="117"/>
        <v/>
      </c>
      <c r="J730" s="31" t="str">
        <f t="shared" si="115"/>
        <v/>
      </c>
      <c r="K730" s="31" t="str">
        <f t="shared" si="115"/>
        <v/>
      </c>
      <c r="L730" s="30"/>
      <c r="M730" s="34"/>
      <c r="N730" s="60" t="str">
        <f t="shared" si="118"/>
        <v/>
      </c>
      <c r="O730" s="60" t="str">
        <f t="shared" si="116"/>
        <v/>
      </c>
      <c r="P730" s="60" t="str">
        <f t="shared" si="116"/>
        <v/>
      </c>
    </row>
    <row r="731" spans="1:16">
      <c r="A731" s="34"/>
      <c r="B731" s="60" t="str">
        <f t="shared" si="120"/>
        <v/>
      </c>
      <c r="C731" s="34"/>
      <c r="D731" s="35"/>
      <c r="E731" s="36"/>
      <c r="F731" s="33">
        <f t="shared" si="119"/>
        <v>0</v>
      </c>
      <c r="G731" s="32"/>
      <c r="H731" s="17"/>
      <c r="I731" s="31" t="str">
        <f t="shared" si="117"/>
        <v/>
      </c>
      <c r="J731" s="31" t="str">
        <f t="shared" si="115"/>
        <v/>
      </c>
      <c r="K731" s="31" t="str">
        <f t="shared" si="115"/>
        <v/>
      </c>
      <c r="L731" s="30"/>
      <c r="M731" s="34"/>
      <c r="N731" s="60" t="str">
        <f t="shared" si="118"/>
        <v/>
      </c>
      <c r="O731" s="60" t="str">
        <f t="shared" si="116"/>
        <v/>
      </c>
      <c r="P731" s="60" t="str">
        <f t="shared" si="116"/>
        <v/>
      </c>
    </row>
    <row r="732" spans="1:16">
      <c r="A732" s="34"/>
      <c r="B732" s="60" t="str">
        <f t="shared" si="120"/>
        <v/>
      </c>
      <c r="C732" s="34"/>
      <c r="D732" s="35"/>
      <c r="E732" s="36"/>
      <c r="F732" s="33">
        <f t="shared" si="119"/>
        <v>0</v>
      </c>
      <c r="G732" s="32"/>
      <c r="H732" s="17"/>
      <c r="I732" s="31" t="str">
        <f t="shared" si="117"/>
        <v/>
      </c>
      <c r="J732" s="31" t="str">
        <f t="shared" si="115"/>
        <v/>
      </c>
      <c r="K732" s="31" t="str">
        <f t="shared" si="115"/>
        <v/>
      </c>
      <c r="L732" s="30"/>
      <c r="M732" s="34"/>
      <c r="N732" s="60" t="str">
        <f t="shared" si="118"/>
        <v/>
      </c>
      <c r="O732" s="60" t="str">
        <f t="shared" si="116"/>
        <v/>
      </c>
      <c r="P732" s="60" t="str">
        <f t="shared" si="116"/>
        <v/>
      </c>
    </row>
    <row r="733" spans="1:16">
      <c r="A733" s="34"/>
      <c r="B733" s="60" t="str">
        <f t="shared" si="120"/>
        <v/>
      </c>
      <c r="C733" s="34"/>
      <c r="D733" s="35"/>
      <c r="E733" s="36"/>
      <c r="F733" s="33">
        <f t="shared" si="119"/>
        <v>0</v>
      </c>
      <c r="G733" s="32"/>
      <c r="H733" s="17"/>
      <c r="I733" s="31" t="str">
        <f t="shared" si="117"/>
        <v/>
      </c>
      <c r="J733" s="31" t="str">
        <f t="shared" si="115"/>
        <v/>
      </c>
      <c r="K733" s="31" t="str">
        <f t="shared" si="115"/>
        <v/>
      </c>
      <c r="L733" s="30"/>
      <c r="M733" s="34"/>
      <c r="N733" s="60" t="str">
        <f t="shared" si="118"/>
        <v/>
      </c>
      <c r="O733" s="60" t="str">
        <f t="shared" si="116"/>
        <v/>
      </c>
      <c r="P733" s="60" t="str">
        <f t="shared" si="116"/>
        <v/>
      </c>
    </row>
    <row r="734" spans="1:16">
      <c r="A734" s="34"/>
      <c r="B734" s="60" t="str">
        <f t="shared" si="120"/>
        <v/>
      </c>
      <c r="C734" s="34"/>
      <c r="D734" s="35"/>
      <c r="E734" s="36"/>
      <c r="F734" s="33">
        <f t="shared" si="119"/>
        <v>0</v>
      </c>
      <c r="G734" s="32"/>
      <c r="H734" s="17"/>
      <c r="I734" s="31" t="str">
        <f t="shared" si="117"/>
        <v/>
      </c>
      <c r="J734" s="31" t="str">
        <f t="shared" si="115"/>
        <v/>
      </c>
      <c r="K734" s="31" t="str">
        <f t="shared" si="115"/>
        <v/>
      </c>
      <c r="L734" s="30"/>
      <c r="M734" s="34"/>
      <c r="N734" s="60" t="str">
        <f t="shared" si="118"/>
        <v/>
      </c>
      <c r="O734" s="60" t="str">
        <f t="shared" si="116"/>
        <v/>
      </c>
      <c r="P734" s="60" t="str">
        <f t="shared" si="116"/>
        <v/>
      </c>
    </row>
    <row r="735" spans="1:16">
      <c r="A735" s="34"/>
      <c r="B735" s="60" t="str">
        <f t="shared" si="120"/>
        <v/>
      </c>
      <c r="C735" s="34"/>
      <c r="D735" s="35"/>
      <c r="E735" s="36"/>
      <c r="F735" s="33">
        <f t="shared" si="119"/>
        <v>0</v>
      </c>
      <c r="G735" s="32"/>
      <c r="H735" s="17"/>
      <c r="I735" s="31" t="str">
        <f t="shared" si="117"/>
        <v/>
      </c>
      <c r="J735" s="31" t="str">
        <f t="shared" si="115"/>
        <v/>
      </c>
      <c r="K735" s="31" t="str">
        <f t="shared" si="115"/>
        <v/>
      </c>
      <c r="L735" s="30"/>
      <c r="M735" s="34"/>
      <c r="N735" s="60" t="str">
        <f t="shared" si="118"/>
        <v/>
      </c>
      <c r="O735" s="60" t="str">
        <f t="shared" si="116"/>
        <v/>
      </c>
      <c r="P735" s="60" t="str">
        <f t="shared" si="116"/>
        <v/>
      </c>
    </row>
    <row r="736" spans="1:16">
      <c r="A736" s="34"/>
      <c r="B736" s="60" t="str">
        <f t="shared" si="120"/>
        <v/>
      </c>
      <c r="C736" s="34"/>
      <c r="D736" s="35"/>
      <c r="E736" s="36"/>
      <c r="F736" s="33">
        <f t="shared" si="119"/>
        <v>0</v>
      </c>
      <c r="G736" s="32"/>
      <c r="H736" s="17"/>
      <c r="I736" s="31" t="str">
        <f t="shared" si="117"/>
        <v/>
      </c>
      <c r="J736" s="31" t="str">
        <f t="shared" si="115"/>
        <v/>
      </c>
      <c r="K736" s="31" t="str">
        <f t="shared" si="115"/>
        <v/>
      </c>
      <c r="L736" s="30"/>
      <c r="M736" s="34"/>
      <c r="N736" s="60" t="str">
        <f t="shared" si="118"/>
        <v/>
      </c>
      <c r="O736" s="60" t="str">
        <f t="shared" si="116"/>
        <v/>
      </c>
      <c r="P736" s="60" t="str">
        <f t="shared" si="116"/>
        <v/>
      </c>
    </row>
    <row r="737" spans="1:16">
      <c r="A737" s="34"/>
      <c r="B737" s="60" t="str">
        <f t="shared" si="120"/>
        <v/>
      </c>
      <c r="C737" s="34"/>
      <c r="D737" s="35"/>
      <c r="E737" s="36"/>
      <c r="F737" s="33">
        <f t="shared" si="119"/>
        <v>0</v>
      </c>
      <c r="G737" s="32"/>
      <c r="H737" s="17"/>
      <c r="I737" s="31" t="str">
        <f t="shared" si="117"/>
        <v/>
      </c>
      <c r="J737" s="31" t="str">
        <f t="shared" si="115"/>
        <v/>
      </c>
      <c r="K737" s="31" t="str">
        <f t="shared" si="115"/>
        <v/>
      </c>
      <c r="L737" s="30"/>
      <c r="M737" s="34"/>
      <c r="N737" s="60" t="str">
        <f t="shared" si="118"/>
        <v/>
      </c>
      <c r="O737" s="60" t="str">
        <f t="shared" si="116"/>
        <v/>
      </c>
      <c r="P737" s="60" t="str">
        <f t="shared" si="116"/>
        <v/>
      </c>
    </row>
    <row r="738" spans="1:16">
      <c r="A738" s="34"/>
      <c r="B738" s="60" t="str">
        <f t="shared" si="120"/>
        <v/>
      </c>
      <c r="C738" s="34"/>
      <c r="D738" s="35"/>
      <c r="E738" s="36"/>
      <c r="F738" s="33">
        <f t="shared" si="119"/>
        <v>0</v>
      </c>
      <c r="G738" s="32"/>
      <c r="H738" s="17"/>
      <c r="I738" s="31" t="str">
        <f t="shared" si="117"/>
        <v/>
      </c>
      <c r="J738" s="31" t="str">
        <f t="shared" si="115"/>
        <v/>
      </c>
      <c r="K738" s="31" t="str">
        <f t="shared" si="115"/>
        <v/>
      </c>
      <c r="L738" s="30"/>
      <c r="M738" s="34"/>
      <c r="N738" s="60" t="str">
        <f t="shared" si="118"/>
        <v/>
      </c>
      <c r="O738" s="60" t="str">
        <f t="shared" si="116"/>
        <v/>
      </c>
      <c r="P738" s="60" t="str">
        <f t="shared" si="116"/>
        <v/>
      </c>
    </row>
    <row r="739" spans="1:16">
      <c r="A739" s="34"/>
      <c r="B739" s="60" t="str">
        <f t="shared" si="120"/>
        <v/>
      </c>
      <c r="C739" s="34"/>
      <c r="D739" s="35"/>
      <c r="E739" s="36"/>
      <c r="F739" s="33">
        <f t="shared" si="119"/>
        <v>0</v>
      </c>
      <c r="G739" s="32"/>
      <c r="H739" s="17"/>
      <c r="I739" s="31" t="str">
        <f t="shared" si="117"/>
        <v/>
      </c>
      <c r="J739" s="31" t="str">
        <f t="shared" ref="J739:K758" si="121">IF($A739&gt;0,IF((LEFT($A739,2)=LEFT($E$6,2)),($H739*($G739/2)),""),"")</f>
        <v/>
      </c>
      <c r="K739" s="31" t="str">
        <f t="shared" si="121"/>
        <v/>
      </c>
      <c r="L739" s="30"/>
      <c r="M739" s="34"/>
      <c r="N739" s="60" t="str">
        <f t="shared" si="118"/>
        <v/>
      </c>
      <c r="O739" s="60" t="str">
        <f t="shared" ref="O739:P758" si="122">IF(LEFT($A739,2)=LEFT(gstin,2),IF($M739="Yes",$H739*1%,""),"")</f>
        <v/>
      </c>
      <c r="P739" s="60" t="str">
        <f t="shared" si="122"/>
        <v/>
      </c>
    </row>
    <row r="740" spans="1:16">
      <c r="A740" s="34"/>
      <c r="B740" s="60" t="str">
        <f t="shared" si="120"/>
        <v/>
      </c>
      <c r="C740" s="34"/>
      <c r="D740" s="35"/>
      <c r="E740" s="36"/>
      <c r="F740" s="33">
        <f t="shared" si="119"/>
        <v>0</v>
      </c>
      <c r="G740" s="32"/>
      <c r="H740" s="17"/>
      <c r="I740" s="31" t="str">
        <f t="shared" si="117"/>
        <v/>
      </c>
      <c r="J740" s="31" t="str">
        <f t="shared" si="121"/>
        <v/>
      </c>
      <c r="K740" s="31" t="str">
        <f t="shared" si="121"/>
        <v/>
      </c>
      <c r="L740" s="30"/>
      <c r="M740" s="34"/>
      <c r="N740" s="60" t="str">
        <f t="shared" si="118"/>
        <v/>
      </c>
      <c r="O740" s="60" t="str">
        <f t="shared" si="122"/>
        <v/>
      </c>
      <c r="P740" s="60" t="str">
        <f t="shared" si="122"/>
        <v/>
      </c>
    </row>
    <row r="741" spans="1:16">
      <c r="A741" s="34"/>
      <c r="B741" s="60" t="str">
        <f t="shared" si="120"/>
        <v/>
      </c>
      <c r="C741" s="34"/>
      <c r="D741" s="35"/>
      <c r="E741" s="36"/>
      <c r="F741" s="33">
        <f t="shared" si="119"/>
        <v>0</v>
      </c>
      <c r="G741" s="32"/>
      <c r="H741" s="17"/>
      <c r="I741" s="31" t="str">
        <f t="shared" si="117"/>
        <v/>
      </c>
      <c r="J741" s="31" t="str">
        <f t="shared" si="121"/>
        <v/>
      </c>
      <c r="K741" s="31" t="str">
        <f t="shared" si="121"/>
        <v/>
      </c>
      <c r="L741" s="30"/>
      <c r="M741" s="34"/>
      <c r="N741" s="60" t="str">
        <f t="shared" si="118"/>
        <v/>
      </c>
      <c r="O741" s="60" t="str">
        <f t="shared" si="122"/>
        <v/>
      </c>
      <c r="P741" s="60" t="str">
        <f t="shared" si="122"/>
        <v/>
      </c>
    </row>
    <row r="742" spans="1:16">
      <c r="A742" s="34"/>
      <c r="B742" s="60" t="str">
        <f t="shared" si="120"/>
        <v/>
      </c>
      <c r="C742" s="34"/>
      <c r="D742" s="35"/>
      <c r="E742" s="36"/>
      <c r="F742" s="33">
        <f t="shared" si="119"/>
        <v>0</v>
      </c>
      <c r="G742" s="32"/>
      <c r="H742" s="17"/>
      <c r="I742" s="31" t="str">
        <f t="shared" si="117"/>
        <v/>
      </c>
      <c r="J742" s="31" t="str">
        <f t="shared" si="121"/>
        <v/>
      </c>
      <c r="K742" s="31" t="str">
        <f t="shared" si="121"/>
        <v/>
      </c>
      <c r="L742" s="30"/>
      <c r="M742" s="34"/>
      <c r="N742" s="60" t="str">
        <f t="shared" si="118"/>
        <v/>
      </c>
      <c r="O742" s="60" t="str">
        <f t="shared" si="122"/>
        <v/>
      </c>
      <c r="P742" s="60" t="str">
        <f t="shared" si="122"/>
        <v/>
      </c>
    </row>
    <row r="743" spans="1:16">
      <c r="A743" s="34"/>
      <c r="B743" s="60" t="str">
        <f t="shared" si="120"/>
        <v/>
      </c>
      <c r="C743" s="34"/>
      <c r="D743" s="35"/>
      <c r="E743" s="36"/>
      <c r="F743" s="33">
        <f t="shared" si="119"/>
        <v>0</v>
      </c>
      <c r="G743" s="32"/>
      <c r="H743" s="17"/>
      <c r="I743" s="31" t="str">
        <f t="shared" si="117"/>
        <v/>
      </c>
      <c r="J743" s="31" t="str">
        <f t="shared" si="121"/>
        <v/>
      </c>
      <c r="K743" s="31" t="str">
        <f t="shared" si="121"/>
        <v/>
      </c>
      <c r="L743" s="30"/>
      <c r="M743" s="34"/>
      <c r="N743" s="60" t="str">
        <f t="shared" si="118"/>
        <v/>
      </c>
      <c r="O743" s="60" t="str">
        <f t="shared" si="122"/>
        <v/>
      </c>
      <c r="P743" s="60" t="str">
        <f t="shared" si="122"/>
        <v/>
      </c>
    </row>
    <row r="744" spans="1:16">
      <c r="A744" s="34"/>
      <c r="B744" s="60" t="str">
        <f t="shared" si="120"/>
        <v/>
      </c>
      <c r="C744" s="34"/>
      <c r="D744" s="35"/>
      <c r="E744" s="36"/>
      <c r="F744" s="33">
        <f t="shared" si="119"/>
        <v>0</v>
      </c>
      <c r="G744" s="32"/>
      <c r="H744" s="17"/>
      <c r="I744" s="31" t="str">
        <f t="shared" si="117"/>
        <v/>
      </c>
      <c r="J744" s="31" t="str">
        <f t="shared" si="121"/>
        <v/>
      </c>
      <c r="K744" s="31" t="str">
        <f t="shared" si="121"/>
        <v/>
      </c>
      <c r="L744" s="30"/>
      <c r="M744" s="34"/>
      <c r="N744" s="60" t="str">
        <f t="shared" si="118"/>
        <v/>
      </c>
      <c r="O744" s="60" t="str">
        <f t="shared" si="122"/>
        <v/>
      </c>
      <c r="P744" s="60" t="str">
        <f t="shared" si="122"/>
        <v/>
      </c>
    </row>
    <row r="745" spans="1:16">
      <c r="A745" s="34"/>
      <c r="B745" s="60" t="str">
        <f t="shared" si="120"/>
        <v/>
      </c>
      <c r="C745" s="34"/>
      <c r="D745" s="35"/>
      <c r="E745" s="36"/>
      <c r="F745" s="33">
        <f t="shared" si="119"/>
        <v>0</v>
      </c>
      <c r="G745" s="32"/>
      <c r="H745" s="17"/>
      <c r="I745" s="31" t="str">
        <f t="shared" si="117"/>
        <v/>
      </c>
      <c r="J745" s="31" t="str">
        <f t="shared" si="121"/>
        <v/>
      </c>
      <c r="K745" s="31" t="str">
        <f t="shared" si="121"/>
        <v/>
      </c>
      <c r="L745" s="30"/>
      <c r="M745" s="34"/>
      <c r="N745" s="60" t="str">
        <f t="shared" si="118"/>
        <v/>
      </c>
      <c r="O745" s="60" t="str">
        <f t="shared" si="122"/>
        <v/>
      </c>
      <c r="P745" s="60" t="str">
        <f t="shared" si="122"/>
        <v/>
      </c>
    </row>
    <row r="746" spans="1:16">
      <c r="A746" s="34"/>
      <c r="B746" s="60" t="str">
        <f t="shared" si="120"/>
        <v/>
      </c>
      <c r="C746" s="34"/>
      <c r="D746" s="35"/>
      <c r="E746" s="36"/>
      <c r="F746" s="33">
        <f t="shared" si="119"/>
        <v>0</v>
      </c>
      <c r="G746" s="32"/>
      <c r="H746" s="17"/>
      <c r="I746" s="31" t="str">
        <f t="shared" si="117"/>
        <v/>
      </c>
      <c r="J746" s="31" t="str">
        <f t="shared" si="121"/>
        <v/>
      </c>
      <c r="K746" s="31" t="str">
        <f t="shared" si="121"/>
        <v/>
      </c>
      <c r="L746" s="30"/>
      <c r="M746" s="34"/>
      <c r="N746" s="60" t="str">
        <f t="shared" si="118"/>
        <v/>
      </c>
      <c r="O746" s="60" t="str">
        <f t="shared" si="122"/>
        <v/>
      </c>
      <c r="P746" s="60" t="str">
        <f t="shared" si="122"/>
        <v/>
      </c>
    </row>
    <row r="747" spans="1:16">
      <c r="A747" s="34"/>
      <c r="B747" s="60" t="str">
        <f t="shared" si="120"/>
        <v/>
      </c>
      <c r="C747" s="34"/>
      <c r="D747" s="35"/>
      <c r="E747" s="36"/>
      <c r="F747" s="33">
        <f t="shared" si="119"/>
        <v>0</v>
      </c>
      <c r="G747" s="32"/>
      <c r="H747" s="17"/>
      <c r="I747" s="31" t="str">
        <f t="shared" si="117"/>
        <v/>
      </c>
      <c r="J747" s="31" t="str">
        <f t="shared" si="121"/>
        <v/>
      </c>
      <c r="K747" s="31" t="str">
        <f t="shared" si="121"/>
        <v/>
      </c>
      <c r="L747" s="30"/>
      <c r="M747" s="34"/>
      <c r="N747" s="60" t="str">
        <f t="shared" si="118"/>
        <v/>
      </c>
      <c r="O747" s="60" t="str">
        <f t="shared" si="122"/>
        <v/>
      </c>
      <c r="P747" s="60" t="str">
        <f t="shared" si="122"/>
        <v/>
      </c>
    </row>
    <row r="748" spans="1:16">
      <c r="A748" s="34"/>
      <c r="B748" s="60" t="str">
        <f t="shared" si="120"/>
        <v/>
      </c>
      <c r="C748" s="34"/>
      <c r="D748" s="35"/>
      <c r="E748" s="36"/>
      <c r="F748" s="33">
        <f t="shared" si="119"/>
        <v>0</v>
      </c>
      <c r="G748" s="32"/>
      <c r="H748" s="17"/>
      <c r="I748" s="31" t="str">
        <f t="shared" si="117"/>
        <v/>
      </c>
      <c r="J748" s="31" t="str">
        <f t="shared" si="121"/>
        <v/>
      </c>
      <c r="K748" s="31" t="str">
        <f t="shared" si="121"/>
        <v/>
      </c>
      <c r="L748" s="30"/>
      <c r="M748" s="34"/>
      <c r="N748" s="60" t="str">
        <f t="shared" si="118"/>
        <v/>
      </c>
      <c r="O748" s="60" t="str">
        <f t="shared" si="122"/>
        <v/>
      </c>
      <c r="P748" s="60" t="str">
        <f t="shared" si="122"/>
        <v/>
      </c>
    </row>
    <row r="749" spans="1:16">
      <c r="A749" s="34"/>
      <c r="B749" s="60" t="str">
        <f t="shared" si="120"/>
        <v/>
      </c>
      <c r="C749" s="34"/>
      <c r="D749" s="35"/>
      <c r="E749" s="36"/>
      <c r="F749" s="33">
        <f t="shared" si="119"/>
        <v>0</v>
      </c>
      <c r="G749" s="32"/>
      <c r="H749" s="17"/>
      <c r="I749" s="31" t="str">
        <f t="shared" si="117"/>
        <v/>
      </c>
      <c r="J749" s="31" t="str">
        <f t="shared" si="121"/>
        <v/>
      </c>
      <c r="K749" s="31" t="str">
        <f t="shared" si="121"/>
        <v/>
      </c>
      <c r="L749" s="30"/>
      <c r="M749" s="34"/>
      <c r="N749" s="60" t="str">
        <f t="shared" si="118"/>
        <v/>
      </c>
      <c r="O749" s="60" t="str">
        <f t="shared" si="122"/>
        <v/>
      </c>
      <c r="P749" s="60" t="str">
        <f t="shared" si="122"/>
        <v/>
      </c>
    </row>
    <row r="750" spans="1:16">
      <c r="A750" s="34"/>
      <c r="B750" s="60" t="str">
        <f t="shared" si="120"/>
        <v/>
      </c>
      <c r="C750" s="34"/>
      <c r="D750" s="35"/>
      <c r="E750" s="36"/>
      <c r="F750" s="33">
        <f t="shared" si="119"/>
        <v>0</v>
      </c>
      <c r="G750" s="32"/>
      <c r="H750" s="17"/>
      <c r="I750" s="31" t="str">
        <f t="shared" si="117"/>
        <v/>
      </c>
      <c r="J750" s="31" t="str">
        <f t="shared" si="121"/>
        <v/>
      </c>
      <c r="K750" s="31" t="str">
        <f t="shared" si="121"/>
        <v/>
      </c>
      <c r="L750" s="30"/>
      <c r="M750" s="34"/>
      <c r="N750" s="60" t="str">
        <f t="shared" si="118"/>
        <v/>
      </c>
      <c r="O750" s="60" t="str">
        <f t="shared" si="122"/>
        <v/>
      </c>
      <c r="P750" s="60" t="str">
        <f t="shared" si="122"/>
        <v/>
      </c>
    </row>
    <row r="751" spans="1:16">
      <c r="A751" s="34"/>
      <c r="B751" s="60" t="str">
        <f t="shared" si="120"/>
        <v/>
      </c>
      <c r="C751" s="34"/>
      <c r="D751" s="35"/>
      <c r="E751" s="36"/>
      <c r="F751" s="33">
        <f t="shared" si="119"/>
        <v>0</v>
      </c>
      <c r="G751" s="32"/>
      <c r="H751" s="17"/>
      <c r="I751" s="31" t="str">
        <f t="shared" si="117"/>
        <v/>
      </c>
      <c r="J751" s="31" t="str">
        <f t="shared" si="121"/>
        <v/>
      </c>
      <c r="K751" s="31" t="str">
        <f t="shared" si="121"/>
        <v/>
      </c>
      <c r="L751" s="30"/>
      <c r="M751" s="34"/>
      <c r="N751" s="60" t="str">
        <f t="shared" si="118"/>
        <v/>
      </c>
      <c r="O751" s="60" t="str">
        <f t="shared" si="122"/>
        <v/>
      </c>
      <c r="P751" s="60" t="str">
        <f t="shared" si="122"/>
        <v/>
      </c>
    </row>
    <row r="752" spans="1:16">
      <c r="A752" s="34"/>
      <c r="B752" s="60" t="str">
        <f t="shared" si="120"/>
        <v/>
      </c>
      <c r="C752" s="34"/>
      <c r="D752" s="35"/>
      <c r="E752" s="36"/>
      <c r="F752" s="33">
        <f t="shared" si="119"/>
        <v>0</v>
      </c>
      <c r="G752" s="32"/>
      <c r="H752" s="17"/>
      <c r="I752" s="31" t="str">
        <f t="shared" si="117"/>
        <v/>
      </c>
      <c r="J752" s="31" t="str">
        <f t="shared" si="121"/>
        <v/>
      </c>
      <c r="K752" s="31" t="str">
        <f t="shared" si="121"/>
        <v/>
      </c>
      <c r="L752" s="30"/>
      <c r="M752" s="34"/>
      <c r="N752" s="60" t="str">
        <f t="shared" si="118"/>
        <v/>
      </c>
      <c r="O752" s="60" t="str">
        <f t="shared" si="122"/>
        <v/>
      </c>
      <c r="P752" s="60" t="str">
        <f t="shared" si="122"/>
        <v/>
      </c>
    </row>
    <row r="753" spans="1:16">
      <c r="A753" s="34"/>
      <c r="B753" s="60" t="str">
        <f t="shared" si="120"/>
        <v/>
      </c>
      <c r="C753" s="34"/>
      <c r="D753" s="35"/>
      <c r="E753" s="36"/>
      <c r="F753" s="33">
        <f t="shared" si="119"/>
        <v>0</v>
      </c>
      <c r="G753" s="32"/>
      <c r="H753" s="17"/>
      <c r="I753" s="31" t="str">
        <f t="shared" si="117"/>
        <v/>
      </c>
      <c r="J753" s="31" t="str">
        <f t="shared" si="121"/>
        <v/>
      </c>
      <c r="K753" s="31" t="str">
        <f t="shared" si="121"/>
        <v/>
      </c>
      <c r="L753" s="30"/>
      <c r="M753" s="34"/>
      <c r="N753" s="60" t="str">
        <f t="shared" si="118"/>
        <v/>
      </c>
      <c r="O753" s="60" t="str">
        <f t="shared" si="122"/>
        <v/>
      </c>
      <c r="P753" s="60" t="str">
        <f t="shared" si="122"/>
        <v/>
      </c>
    </row>
    <row r="754" spans="1:16">
      <c r="A754" s="34"/>
      <c r="B754" s="60" t="str">
        <f t="shared" si="120"/>
        <v/>
      </c>
      <c r="C754" s="34"/>
      <c r="D754" s="35"/>
      <c r="E754" s="36"/>
      <c r="F754" s="33">
        <f t="shared" si="119"/>
        <v>0</v>
      </c>
      <c r="G754" s="32"/>
      <c r="H754" s="17"/>
      <c r="I754" s="31" t="str">
        <f t="shared" si="117"/>
        <v/>
      </c>
      <c r="J754" s="31" t="str">
        <f t="shared" si="121"/>
        <v/>
      </c>
      <c r="K754" s="31" t="str">
        <f t="shared" si="121"/>
        <v/>
      </c>
      <c r="L754" s="30"/>
      <c r="M754" s="34"/>
      <c r="N754" s="60" t="str">
        <f t="shared" si="118"/>
        <v/>
      </c>
      <c r="O754" s="60" t="str">
        <f t="shared" si="122"/>
        <v/>
      </c>
      <c r="P754" s="60" t="str">
        <f t="shared" si="122"/>
        <v/>
      </c>
    </row>
    <row r="755" spans="1:16">
      <c r="A755" s="34"/>
      <c r="B755" s="60" t="str">
        <f t="shared" si="120"/>
        <v/>
      </c>
      <c r="C755" s="34"/>
      <c r="D755" s="35"/>
      <c r="E755" s="36"/>
      <c r="F755" s="33">
        <f t="shared" si="119"/>
        <v>0</v>
      </c>
      <c r="G755" s="32"/>
      <c r="H755" s="17"/>
      <c r="I755" s="31" t="str">
        <f t="shared" si="117"/>
        <v/>
      </c>
      <c r="J755" s="31" t="str">
        <f t="shared" si="121"/>
        <v/>
      </c>
      <c r="K755" s="31" t="str">
        <f t="shared" si="121"/>
        <v/>
      </c>
      <c r="L755" s="30"/>
      <c r="M755" s="34"/>
      <c r="N755" s="60" t="str">
        <f t="shared" si="118"/>
        <v/>
      </c>
      <c r="O755" s="60" t="str">
        <f t="shared" si="122"/>
        <v/>
      </c>
      <c r="P755" s="60" t="str">
        <f t="shared" si="122"/>
        <v/>
      </c>
    </row>
    <row r="756" spans="1:16">
      <c r="A756" s="34"/>
      <c r="B756" s="60" t="str">
        <f t="shared" si="120"/>
        <v/>
      </c>
      <c r="C756" s="34"/>
      <c r="D756" s="35"/>
      <c r="E756" s="36"/>
      <c r="F756" s="33">
        <f t="shared" si="119"/>
        <v>0</v>
      </c>
      <c r="G756" s="32"/>
      <c r="H756" s="17"/>
      <c r="I756" s="31" t="str">
        <f t="shared" si="117"/>
        <v/>
      </c>
      <c r="J756" s="31" t="str">
        <f t="shared" si="121"/>
        <v/>
      </c>
      <c r="K756" s="31" t="str">
        <f t="shared" si="121"/>
        <v/>
      </c>
      <c r="L756" s="30"/>
      <c r="M756" s="34"/>
      <c r="N756" s="60" t="str">
        <f t="shared" si="118"/>
        <v/>
      </c>
      <c r="O756" s="60" t="str">
        <f t="shared" si="122"/>
        <v/>
      </c>
      <c r="P756" s="60" t="str">
        <f t="shared" si="122"/>
        <v/>
      </c>
    </row>
    <row r="757" spans="1:16">
      <c r="A757" s="34"/>
      <c r="B757" s="60" t="str">
        <f t="shared" si="120"/>
        <v/>
      </c>
      <c r="C757" s="34"/>
      <c r="D757" s="35"/>
      <c r="E757" s="36"/>
      <c r="F757" s="33">
        <f t="shared" si="119"/>
        <v>0</v>
      </c>
      <c r="G757" s="32"/>
      <c r="H757" s="17"/>
      <c r="I757" s="31" t="str">
        <f t="shared" si="117"/>
        <v/>
      </c>
      <c r="J757" s="31" t="str">
        <f t="shared" si="121"/>
        <v/>
      </c>
      <c r="K757" s="31" t="str">
        <f t="shared" si="121"/>
        <v/>
      </c>
      <c r="L757" s="30"/>
      <c r="M757" s="34"/>
      <c r="N757" s="60" t="str">
        <f t="shared" si="118"/>
        <v/>
      </c>
      <c r="O757" s="60" t="str">
        <f t="shared" si="122"/>
        <v/>
      </c>
      <c r="P757" s="60" t="str">
        <f t="shared" si="122"/>
        <v/>
      </c>
    </row>
    <row r="758" spans="1:16">
      <c r="A758" s="34"/>
      <c r="B758" s="60" t="str">
        <f t="shared" si="120"/>
        <v/>
      </c>
      <c r="C758" s="34"/>
      <c r="D758" s="35"/>
      <c r="E758" s="36"/>
      <c r="F758" s="33">
        <f t="shared" si="119"/>
        <v>0</v>
      </c>
      <c r="G758" s="32"/>
      <c r="H758" s="17"/>
      <c r="I758" s="31" t="str">
        <f t="shared" si="117"/>
        <v/>
      </c>
      <c r="J758" s="31" t="str">
        <f t="shared" si="121"/>
        <v/>
      </c>
      <c r="K758" s="31" t="str">
        <f t="shared" si="121"/>
        <v/>
      </c>
      <c r="L758" s="30"/>
      <c r="M758" s="34"/>
      <c r="N758" s="60" t="str">
        <f t="shared" si="118"/>
        <v/>
      </c>
      <c r="O758" s="60" t="str">
        <f t="shared" si="122"/>
        <v/>
      </c>
      <c r="P758" s="60" t="str">
        <f t="shared" si="122"/>
        <v/>
      </c>
    </row>
    <row r="759" spans="1:16">
      <c r="A759" s="34"/>
      <c r="B759" s="60" t="str">
        <f t="shared" si="120"/>
        <v/>
      </c>
      <c r="C759" s="34"/>
      <c r="D759" s="35"/>
      <c r="E759" s="36"/>
      <c r="F759" s="33">
        <f t="shared" si="119"/>
        <v>0</v>
      </c>
      <c r="G759" s="32"/>
      <c r="H759" s="17"/>
      <c r="I759" s="31" t="str">
        <f t="shared" si="117"/>
        <v/>
      </c>
      <c r="J759" s="31" t="str">
        <f t="shared" ref="J759:K778" si="123">IF($A759&gt;0,IF((LEFT($A759,2)=LEFT($E$6,2)),($H759*($G759/2)),""),"")</f>
        <v/>
      </c>
      <c r="K759" s="31" t="str">
        <f t="shared" si="123"/>
        <v/>
      </c>
      <c r="L759" s="30"/>
      <c r="M759" s="34"/>
      <c r="N759" s="60" t="str">
        <f t="shared" si="118"/>
        <v/>
      </c>
      <c r="O759" s="60" t="str">
        <f t="shared" ref="O759:P778" si="124">IF(LEFT($A759,2)=LEFT(gstin,2),IF($M759="Yes",$H759*1%,""),"")</f>
        <v/>
      </c>
      <c r="P759" s="60" t="str">
        <f t="shared" si="124"/>
        <v/>
      </c>
    </row>
    <row r="760" spans="1:16">
      <c r="A760" s="34"/>
      <c r="B760" s="60" t="str">
        <f t="shared" si="120"/>
        <v/>
      </c>
      <c r="C760" s="34"/>
      <c r="D760" s="35"/>
      <c r="E760" s="36"/>
      <c r="F760" s="33">
        <f t="shared" si="119"/>
        <v>0</v>
      </c>
      <c r="G760" s="32"/>
      <c r="H760" s="17"/>
      <c r="I760" s="31" t="str">
        <f t="shared" si="117"/>
        <v/>
      </c>
      <c r="J760" s="31" t="str">
        <f t="shared" si="123"/>
        <v/>
      </c>
      <c r="K760" s="31" t="str">
        <f t="shared" si="123"/>
        <v/>
      </c>
      <c r="L760" s="30"/>
      <c r="M760" s="34"/>
      <c r="N760" s="60" t="str">
        <f t="shared" si="118"/>
        <v/>
      </c>
      <c r="O760" s="60" t="str">
        <f t="shared" si="124"/>
        <v/>
      </c>
      <c r="P760" s="60" t="str">
        <f t="shared" si="124"/>
        <v/>
      </c>
    </row>
    <row r="761" spans="1:16">
      <c r="A761" s="34"/>
      <c r="B761" s="60" t="str">
        <f t="shared" si="120"/>
        <v/>
      </c>
      <c r="C761" s="34"/>
      <c r="D761" s="35"/>
      <c r="E761" s="36"/>
      <c r="F761" s="33">
        <f t="shared" si="119"/>
        <v>0</v>
      </c>
      <c r="G761" s="32"/>
      <c r="H761" s="17"/>
      <c r="I761" s="31" t="str">
        <f t="shared" si="117"/>
        <v/>
      </c>
      <c r="J761" s="31" t="str">
        <f t="shared" si="123"/>
        <v/>
      </c>
      <c r="K761" s="31" t="str">
        <f t="shared" si="123"/>
        <v/>
      </c>
      <c r="L761" s="30"/>
      <c r="M761" s="34"/>
      <c r="N761" s="60" t="str">
        <f t="shared" si="118"/>
        <v/>
      </c>
      <c r="O761" s="60" t="str">
        <f t="shared" si="124"/>
        <v/>
      </c>
      <c r="P761" s="60" t="str">
        <f t="shared" si="124"/>
        <v/>
      </c>
    </row>
    <row r="762" spans="1:16">
      <c r="A762" s="34"/>
      <c r="B762" s="60" t="str">
        <f t="shared" si="120"/>
        <v/>
      </c>
      <c r="C762" s="34"/>
      <c r="D762" s="35"/>
      <c r="E762" s="36"/>
      <c r="F762" s="33">
        <f t="shared" si="119"/>
        <v>0</v>
      </c>
      <c r="G762" s="32"/>
      <c r="H762" s="17"/>
      <c r="I762" s="31" t="str">
        <f t="shared" si="117"/>
        <v/>
      </c>
      <c r="J762" s="31" t="str">
        <f t="shared" si="123"/>
        <v/>
      </c>
      <c r="K762" s="31" t="str">
        <f t="shared" si="123"/>
        <v/>
      </c>
      <c r="L762" s="30"/>
      <c r="M762" s="34"/>
      <c r="N762" s="60" t="str">
        <f t="shared" si="118"/>
        <v/>
      </c>
      <c r="O762" s="60" t="str">
        <f t="shared" si="124"/>
        <v/>
      </c>
      <c r="P762" s="60" t="str">
        <f t="shared" si="124"/>
        <v/>
      </c>
    </row>
    <row r="763" spans="1:16">
      <c r="A763" s="34"/>
      <c r="B763" s="60" t="str">
        <f t="shared" si="120"/>
        <v/>
      </c>
      <c r="C763" s="34"/>
      <c r="D763" s="35"/>
      <c r="E763" s="36"/>
      <c r="F763" s="33">
        <f t="shared" si="119"/>
        <v>0</v>
      </c>
      <c r="G763" s="32"/>
      <c r="H763" s="17"/>
      <c r="I763" s="31" t="str">
        <f t="shared" si="117"/>
        <v/>
      </c>
      <c r="J763" s="31" t="str">
        <f t="shared" si="123"/>
        <v/>
      </c>
      <c r="K763" s="31" t="str">
        <f t="shared" si="123"/>
        <v/>
      </c>
      <c r="L763" s="30"/>
      <c r="M763" s="34"/>
      <c r="N763" s="60" t="str">
        <f t="shared" si="118"/>
        <v/>
      </c>
      <c r="O763" s="60" t="str">
        <f t="shared" si="124"/>
        <v/>
      </c>
      <c r="P763" s="60" t="str">
        <f t="shared" si="124"/>
        <v/>
      </c>
    </row>
    <row r="764" spans="1:16">
      <c r="A764" s="34"/>
      <c r="B764" s="60" t="str">
        <f t="shared" si="120"/>
        <v/>
      </c>
      <c r="C764" s="34"/>
      <c r="D764" s="35"/>
      <c r="E764" s="36"/>
      <c r="F764" s="33">
        <f t="shared" si="119"/>
        <v>0</v>
      </c>
      <c r="G764" s="32"/>
      <c r="H764" s="17"/>
      <c r="I764" s="31" t="str">
        <f t="shared" si="117"/>
        <v/>
      </c>
      <c r="J764" s="31" t="str">
        <f t="shared" si="123"/>
        <v/>
      </c>
      <c r="K764" s="31" t="str">
        <f t="shared" si="123"/>
        <v/>
      </c>
      <c r="L764" s="30"/>
      <c r="M764" s="34"/>
      <c r="N764" s="60" t="str">
        <f t="shared" si="118"/>
        <v/>
      </c>
      <c r="O764" s="60" t="str">
        <f t="shared" si="124"/>
        <v/>
      </c>
      <c r="P764" s="60" t="str">
        <f t="shared" si="124"/>
        <v/>
      </c>
    </row>
    <row r="765" spans="1:16">
      <c r="A765" s="34"/>
      <c r="B765" s="60" t="str">
        <f t="shared" si="120"/>
        <v/>
      </c>
      <c r="C765" s="34"/>
      <c r="D765" s="35"/>
      <c r="E765" s="36"/>
      <c r="F765" s="33">
        <f t="shared" si="119"/>
        <v>0</v>
      </c>
      <c r="G765" s="32"/>
      <c r="H765" s="17"/>
      <c r="I765" s="31" t="str">
        <f t="shared" si="117"/>
        <v/>
      </c>
      <c r="J765" s="31" t="str">
        <f t="shared" si="123"/>
        <v/>
      </c>
      <c r="K765" s="31" t="str">
        <f t="shared" si="123"/>
        <v/>
      </c>
      <c r="L765" s="30"/>
      <c r="M765" s="34"/>
      <c r="N765" s="60" t="str">
        <f t="shared" si="118"/>
        <v/>
      </c>
      <c r="O765" s="60" t="str">
        <f t="shared" si="124"/>
        <v/>
      </c>
      <c r="P765" s="60" t="str">
        <f t="shared" si="124"/>
        <v/>
      </c>
    </row>
    <row r="766" spans="1:16">
      <c r="A766" s="34"/>
      <c r="B766" s="60" t="str">
        <f t="shared" si="120"/>
        <v/>
      </c>
      <c r="C766" s="34"/>
      <c r="D766" s="35"/>
      <c r="E766" s="36"/>
      <c r="F766" s="33">
        <f t="shared" si="119"/>
        <v>0</v>
      </c>
      <c r="G766" s="32"/>
      <c r="H766" s="17"/>
      <c r="I766" s="31" t="str">
        <f t="shared" si="117"/>
        <v/>
      </c>
      <c r="J766" s="31" t="str">
        <f t="shared" si="123"/>
        <v/>
      </c>
      <c r="K766" s="31" t="str">
        <f t="shared" si="123"/>
        <v/>
      </c>
      <c r="L766" s="30"/>
      <c r="M766" s="34"/>
      <c r="N766" s="60" t="str">
        <f t="shared" si="118"/>
        <v/>
      </c>
      <c r="O766" s="60" t="str">
        <f t="shared" si="124"/>
        <v/>
      </c>
      <c r="P766" s="60" t="str">
        <f t="shared" si="124"/>
        <v/>
      </c>
    </row>
    <row r="767" spans="1:16">
      <c r="A767" s="34"/>
      <c r="B767" s="60" t="str">
        <f t="shared" si="120"/>
        <v/>
      </c>
      <c r="C767" s="34"/>
      <c r="D767" s="35"/>
      <c r="E767" s="36"/>
      <c r="F767" s="33">
        <f t="shared" si="119"/>
        <v>0</v>
      </c>
      <c r="G767" s="32"/>
      <c r="H767" s="17"/>
      <c r="I767" s="31" t="str">
        <f t="shared" si="117"/>
        <v/>
      </c>
      <c r="J767" s="31" t="str">
        <f t="shared" si="123"/>
        <v/>
      </c>
      <c r="K767" s="31" t="str">
        <f t="shared" si="123"/>
        <v/>
      </c>
      <c r="L767" s="30"/>
      <c r="M767" s="34"/>
      <c r="N767" s="60" t="str">
        <f t="shared" si="118"/>
        <v/>
      </c>
      <c r="O767" s="60" t="str">
        <f t="shared" si="124"/>
        <v/>
      </c>
      <c r="P767" s="60" t="str">
        <f t="shared" si="124"/>
        <v/>
      </c>
    </row>
    <row r="768" spans="1:16">
      <c r="A768" s="34"/>
      <c r="B768" s="60" t="str">
        <f t="shared" si="120"/>
        <v/>
      </c>
      <c r="C768" s="34"/>
      <c r="D768" s="35"/>
      <c r="E768" s="36"/>
      <c r="F768" s="33">
        <f t="shared" si="119"/>
        <v>0</v>
      </c>
      <c r="G768" s="32"/>
      <c r="H768" s="17"/>
      <c r="I768" s="31" t="str">
        <f t="shared" si="117"/>
        <v/>
      </c>
      <c r="J768" s="31" t="str">
        <f t="shared" si="123"/>
        <v/>
      </c>
      <c r="K768" s="31" t="str">
        <f t="shared" si="123"/>
        <v/>
      </c>
      <c r="L768" s="30"/>
      <c r="M768" s="34"/>
      <c r="N768" s="60" t="str">
        <f t="shared" si="118"/>
        <v/>
      </c>
      <c r="O768" s="60" t="str">
        <f t="shared" si="124"/>
        <v/>
      </c>
      <c r="P768" s="60" t="str">
        <f t="shared" si="124"/>
        <v/>
      </c>
    </row>
    <row r="769" spans="1:16">
      <c r="A769" s="34"/>
      <c r="B769" s="60" t="str">
        <f t="shared" si="120"/>
        <v/>
      </c>
      <c r="C769" s="34"/>
      <c r="D769" s="35"/>
      <c r="E769" s="36"/>
      <c r="F769" s="33">
        <f t="shared" si="119"/>
        <v>0</v>
      </c>
      <c r="G769" s="32"/>
      <c r="H769" s="17"/>
      <c r="I769" s="31" t="str">
        <f t="shared" si="117"/>
        <v/>
      </c>
      <c r="J769" s="31" t="str">
        <f t="shared" si="123"/>
        <v/>
      </c>
      <c r="K769" s="31" t="str">
        <f t="shared" si="123"/>
        <v/>
      </c>
      <c r="L769" s="30"/>
      <c r="M769" s="34"/>
      <c r="N769" s="60" t="str">
        <f t="shared" si="118"/>
        <v/>
      </c>
      <c r="O769" s="60" t="str">
        <f t="shared" si="124"/>
        <v/>
      </c>
      <c r="P769" s="60" t="str">
        <f t="shared" si="124"/>
        <v/>
      </c>
    </row>
    <row r="770" spans="1:16">
      <c r="A770" s="34"/>
      <c r="B770" s="60" t="str">
        <f t="shared" si="120"/>
        <v/>
      </c>
      <c r="C770" s="34"/>
      <c r="D770" s="35"/>
      <c r="E770" s="36"/>
      <c r="F770" s="33">
        <f t="shared" si="119"/>
        <v>0</v>
      </c>
      <c r="G770" s="32"/>
      <c r="H770" s="17"/>
      <c r="I770" s="31" t="str">
        <f t="shared" si="117"/>
        <v/>
      </c>
      <c r="J770" s="31" t="str">
        <f t="shared" si="123"/>
        <v/>
      </c>
      <c r="K770" s="31" t="str">
        <f t="shared" si="123"/>
        <v/>
      </c>
      <c r="L770" s="30"/>
      <c r="M770" s="34"/>
      <c r="N770" s="60" t="str">
        <f t="shared" si="118"/>
        <v/>
      </c>
      <c r="O770" s="60" t="str">
        <f t="shared" si="124"/>
        <v/>
      </c>
      <c r="P770" s="60" t="str">
        <f t="shared" si="124"/>
        <v/>
      </c>
    </row>
    <row r="771" spans="1:16">
      <c r="A771" s="34"/>
      <c r="B771" s="60" t="str">
        <f t="shared" si="120"/>
        <v/>
      </c>
      <c r="C771" s="34"/>
      <c r="D771" s="35"/>
      <c r="E771" s="36"/>
      <c r="F771" s="33">
        <f t="shared" si="119"/>
        <v>0</v>
      </c>
      <c r="G771" s="32"/>
      <c r="H771" s="17"/>
      <c r="I771" s="31" t="str">
        <f t="shared" si="117"/>
        <v/>
      </c>
      <c r="J771" s="31" t="str">
        <f t="shared" si="123"/>
        <v/>
      </c>
      <c r="K771" s="31" t="str">
        <f t="shared" si="123"/>
        <v/>
      </c>
      <c r="L771" s="30"/>
      <c r="M771" s="34"/>
      <c r="N771" s="60" t="str">
        <f t="shared" si="118"/>
        <v/>
      </c>
      <c r="O771" s="60" t="str">
        <f t="shared" si="124"/>
        <v/>
      </c>
      <c r="P771" s="60" t="str">
        <f t="shared" si="124"/>
        <v/>
      </c>
    </row>
    <row r="772" spans="1:16">
      <c r="A772" s="34"/>
      <c r="B772" s="60" t="str">
        <f t="shared" si="120"/>
        <v/>
      </c>
      <c r="C772" s="34"/>
      <c r="D772" s="35"/>
      <c r="E772" s="36"/>
      <c r="F772" s="33">
        <f t="shared" si="119"/>
        <v>0</v>
      </c>
      <c r="G772" s="32"/>
      <c r="H772" s="17"/>
      <c r="I772" s="31" t="str">
        <f t="shared" si="117"/>
        <v/>
      </c>
      <c r="J772" s="31" t="str">
        <f t="shared" si="123"/>
        <v/>
      </c>
      <c r="K772" s="31" t="str">
        <f t="shared" si="123"/>
        <v/>
      </c>
      <c r="L772" s="30"/>
      <c r="M772" s="34"/>
      <c r="N772" s="60" t="str">
        <f t="shared" si="118"/>
        <v/>
      </c>
      <c r="O772" s="60" t="str">
        <f t="shared" si="124"/>
        <v/>
      </c>
      <c r="P772" s="60" t="str">
        <f t="shared" si="124"/>
        <v/>
      </c>
    </row>
    <row r="773" spans="1:16">
      <c r="A773" s="34"/>
      <c r="B773" s="60" t="str">
        <f t="shared" si="120"/>
        <v/>
      </c>
      <c r="C773" s="34"/>
      <c r="D773" s="35"/>
      <c r="E773" s="36"/>
      <c r="F773" s="33">
        <f t="shared" si="119"/>
        <v>0</v>
      </c>
      <c r="G773" s="32"/>
      <c r="H773" s="17"/>
      <c r="I773" s="31" t="str">
        <f t="shared" si="117"/>
        <v/>
      </c>
      <c r="J773" s="31" t="str">
        <f t="shared" si="123"/>
        <v/>
      </c>
      <c r="K773" s="31" t="str">
        <f t="shared" si="123"/>
        <v/>
      </c>
      <c r="L773" s="30"/>
      <c r="M773" s="34"/>
      <c r="N773" s="60" t="str">
        <f t="shared" si="118"/>
        <v/>
      </c>
      <c r="O773" s="60" t="str">
        <f t="shared" si="124"/>
        <v/>
      </c>
      <c r="P773" s="60" t="str">
        <f t="shared" si="124"/>
        <v/>
      </c>
    </row>
    <row r="774" spans="1:16">
      <c r="A774" s="34"/>
      <c r="B774" s="60" t="str">
        <f t="shared" si="120"/>
        <v/>
      </c>
      <c r="C774" s="34"/>
      <c r="D774" s="35"/>
      <c r="E774" s="36"/>
      <c r="F774" s="33">
        <f t="shared" si="119"/>
        <v>0</v>
      </c>
      <c r="G774" s="32"/>
      <c r="H774" s="17"/>
      <c r="I774" s="31" t="str">
        <f t="shared" si="117"/>
        <v/>
      </c>
      <c r="J774" s="31" t="str">
        <f t="shared" si="123"/>
        <v/>
      </c>
      <c r="K774" s="31" t="str">
        <f t="shared" si="123"/>
        <v/>
      </c>
      <c r="L774" s="30"/>
      <c r="M774" s="34"/>
      <c r="N774" s="60" t="str">
        <f t="shared" si="118"/>
        <v/>
      </c>
      <c r="O774" s="60" t="str">
        <f t="shared" si="124"/>
        <v/>
      </c>
      <c r="P774" s="60" t="str">
        <f t="shared" si="124"/>
        <v/>
      </c>
    </row>
    <row r="775" spans="1:16">
      <c r="A775" s="34"/>
      <c r="B775" s="60" t="str">
        <f t="shared" si="120"/>
        <v/>
      </c>
      <c r="C775" s="34"/>
      <c r="D775" s="35"/>
      <c r="E775" s="36"/>
      <c r="F775" s="33">
        <f t="shared" si="119"/>
        <v>0</v>
      </c>
      <c r="G775" s="32"/>
      <c r="H775" s="17"/>
      <c r="I775" s="31" t="str">
        <f t="shared" si="117"/>
        <v/>
      </c>
      <c r="J775" s="31" t="str">
        <f t="shared" si="123"/>
        <v/>
      </c>
      <c r="K775" s="31" t="str">
        <f t="shared" si="123"/>
        <v/>
      </c>
      <c r="L775" s="30"/>
      <c r="M775" s="34"/>
      <c r="N775" s="60" t="str">
        <f t="shared" si="118"/>
        <v/>
      </c>
      <c r="O775" s="60" t="str">
        <f t="shared" si="124"/>
        <v/>
      </c>
      <c r="P775" s="60" t="str">
        <f t="shared" si="124"/>
        <v/>
      </c>
    </row>
    <row r="776" spans="1:16">
      <c r="A776" s="34"/>
      <c r="B776" s="60" t="str">
        <f t="shared" si="120"/>
        <v/>
      </c>
      <c r="C776" s="34"/>
      <c r="D776" s="35"/>
      <c r="E776" s="36"/>
      <c r="F776" s="33">
        <f t="shared" si="119"/>
        <v>0</v>
      </c>
      <c r="G776" s="32"/>
      <c r="H776" s="17"/>
      <c r="I776" s="31" t="str">
        <f t="shared" si="117"/>
        <v/>
      </c>
      <c r="J776" s="31" t="str">
        <f t="shared" si="123"/>
        <v/>
      </c>
      <c r="K776" s="31" t="str">
        <f t="shared" si="123"/>
        <v/>
      </c>
      <c r="L776" s="30"/>
      <c r="M776" s="34"/>
      <c r="N776" s="60" t="str">
        <f t="shared" si="118"/>
        <v/>
      </c>
      <c r="O776" s="60" t="str">
        <f t="shared" si="124"/>
        <v/>
      </c>
      <c r="P776" s="60" t="str">
        <f t="shared" si="124"/>
        <v/>
      </c>
    </row>
    <row r="777" spans="1:16">
      <c r="A777" s="34"/>
      <c r="B777" s="60" t="str">
        <f t="shared" si="120"/>
        <v/>
      </c>
      <c r="C777" s="34"/>
      <c r="D777" s="35"/>
      <c r="E777" s="36"/>
      <c r="F777" s="33">
        <f t="shared" si="119"/>
        <v>0</v>
      </c>
      <c r="G777" s="32"/>
      <c r="H777" s="17"/>
      <c r="I777" s="31" t="str">
        <f t="shared" si="117"/>
        <v/>
      </c>
      <c r="J777" s="31" t="str">
        <f t="shared" si="123"/>
        <v/>
      </c>
      <c r="K777" s="31" t="str">
        <f t="shared" si="123"/>
        <v/>
      </c>
      <c r="L777" s="30"/>
      <c r="M777" s="34"/>
      <c r="N777" s="60" t="str">
        <f t="shared" si="118"/>
        <v/>
      </c>
      <c r="O777" s="60" t="str">
        <f t="shared" si="124"/>
        <v/>
      </c>
      <c r="P777" s="60" t="str">
        <f t="shared" si="124"/>
        <v/>
      </c>
    </row>
    <row r="778" spans="1:16">
      <c r="A778" s="34"/>
      <c r="B778" s="60" t="str">
        <f t="shared" si="120"/>
        <v/>
      </c>
      <c r="C778" s="34"/>
      <c r="D778" s="35"/>
      <c r="E778" s="36"/>
      <c r="F778" s="33">
        <f t="shared" si="119"/>
        <v>0</v>
      </c>
      <c r="G778" s="32"/>
      <c r="H778" s="17"/>
      <c r="I778" s="31" t="str">
        <f t="shared" si="117"/>
        <v/>
      </c>
      <c r="J778" s="31" t="str">
        <f t="shared" si="123"/>
        <v/>
      </c>
      <c r="K778" s="31" t="str">
        <f t="shared" si="123"/>
        <v/>
      </c>
      <c r="L778" s="30"/>
      <c r="M778" s="34"/>
      <c r="N778" s="60" t="str">
        <f t="shared" si="118"/>
        <v/>
      </c>
      <c r="O778" s="60" t="str">
        <f t="shared" si="124"/>
        <v/>
      </c>
      <c r="P778" s="60" t="str">
        <f t="shared" si="124"/>
        <v/>
      </c>
    </row>
    <row r="779" spans="1:16">
      <c r="A779" s="34"/>
      <c r="B779" s="60" t="str">
        <f t="shared" si="120"/>
        <v/>
      </c>
      <c r="C779" s="34"/>
      <c r="D779" s="35"/>
      <c r="E779" s="36"/>
      <c r="F779" s="33">
        <f t="shared" si="119"/>
        <v>0</v>
      </c>
      <c r="G779" s="32"/>
      <c r="H779" s="17"/>
      <c r="I779" s="31" t="str">
        <f t="shared" si="117"/>
        <v/>
      </c>
      <c r="J779" s="31" t="str">
        <f t="shared" ref="J779:K798" si="125">IF($A779&gt;0,IF((LEFT($A779,2)=LEFT($E$6,2)),($H779*($G779/2)),""),"")</f>
        <v/>
      </c>
      <c r="K779" s="31" t="str">
        <f t="shared" si="125"/>
        <v/>
      </c>
      <c r="L779" s="30"/>
      <c r="M779" s="34"/>
      <c r="N779" s="60" t="str">
        <f t="shared" si="118"/>
        <v/>
      </c>
      <c r="O779" s="60" t="str">
        <f t="shared" ref="O779:P798" si="126">IF(LEFT($A779,2)=LEFT(gstin,2),IF($M779="Yes",$H779*1%,""),"")</f>
        <v/>
      </c>
      <c r="P779" s="60" t="str">
        <f t="shared" si="126"/>
        <v/>
      </c>
    </row>
    <row r="780" spans="1:16">
      <c r="A780" s="34"/>
      <c r="B780" s="60" t="str">
        <f t="shared" si="120"/>
        <v/>
      </c>
      <c r="C780" s="34"/>
      <c r="D780" s="35"/>
      <c r="E780" s="36"/>
      <c r="F780" s="33">
        <f t="shared" si="119"/>
        <v>0</v>
      </c>
      <c r="G780" s="32"/>
      <c r="H780" s="17"/>
      <c r="I780" s="31" t="str">
        <f t="shared" si="117"/>
        <v/>
      </c>
      <c r="J780" s="31" t="str">
        <f t="shared" si="125"/>
        <v/>
      </c>
      <c r="K780" s="31" t="str">
        <f t="shared" si="125"/>
        <v/>
      </c>
      <c r="L780" s="30"/>
      <c r="M780" s="34"/>
      <c r="N780" s="60" t="str">
        <f t="shared" si="118"/>
        <v/>
      </c>
      <c r="O780" s="60" t="str">
        <f t="shared" si="126"/>
        <v/>
      </c>
      <c r="P780" s="60" t="str">
        <f t="shared" si="126"/>
        <v/>
      </c>
    </row>
    <row r="781" spans="1:16">
      <c r="A781" s="34"/>
      <c r="B781" s="60" t="str">
        <f t="shared" si="120"/>
        <v/>
      </c>
      <c r="C781" s="34"/>
      <c r="D781" s="35"/>
      <c r="E781" s="36"/>
      <c r="F781" s="33">
        <f t="shared" si="119"/>
        <v>0</v>
      </c>
      <c r="G781" s="32"/>
      <c r="H781" s="17"/>
      <c r="I781" s="31" t="str">
        <f t="shared" si="117"/>
        <v/>
      </c>
      <c r="J781" s="31" t="str">
        <f t="shared" si="125"/>
        <v/>
      </c>
      <c r="K781" s="31" t="str">
        <f t="shared" si="125"/>
        <v/>
      </c>
      <c r="L781" s="30"/>
      <c r="M781" s="34"/>
      <c r="N781" s="60" t="str">
        <f t="shared" si="118"/>
        <v/>
      </c>
      <c r="O781" s="60" t="str">
        <f t="shared" si="126"/>
        <v/>
      </c>
      <c r="P781" s="60" t="str">
        <f t="shared" si="126"/>
        <v/>
      </c>
    </row>
    <row r="782" spans="1:16">
      <c r="A782" s="34"/>
      <c r="B782" s="60" t="str">
        <f t="shared" si="120"/>
        <v/>
      </c>
      <c r="C782" s="34"/>
      <c r="D782" s="35"/>
      <c r="E782" s="36"/>
      <c r="F782" s="33">
        <f t="shared" si="119"/>
        <v>0</v>
      </c>
      <c r="G782" s="32"/>
      <c r="H782" s="17"/>
      <c r="I782" s="31" t="str">
        <f t="shared" si="117"/>
        <v/>
      </c>
      <c r="J782" s="31" t="str">
        <f t="shared" si="125"/>
        <v/>
      </c>
      <c r="K782" s="31" t="str">
        <f t="shared" si="125"/>
        <v/>
      </c>
      <c r="L782" s="30"/>
      <c r="M782" s="34"/>
      <c r="N782" s="60" t="str">
        <f t="shared" si="118"/>
        <v/>
      </c>
      <c r="O782" s="60" t="str">
        <f t="shared" si="126"/>
        <v/>
      </c>
      <c r="P782" s="60" t="str">
        <f t="shared" si="126"/>
        <v/>
      </c>
    </row>
    <row r="783" spans="1:16">
      <c r="A783" s="34"/>
      <c r="B783" s="60" t="str">
        <f t="shared" si="120"/>
        <v/>
      </c>
      <c r="C783" s="34"/>
      <c r="D783" s="35"/>
      <c r="E783" s="36"/>
      <c r="F783" s="33">
        <f t="shared" si="119"/>
        <v>0</v>
      </c>
      <c r="G783" s="32"/>
      <c r="H783" s="17"/>
      <c r="I783" s="31" t="str">
        <f t="shared" si="117"/>
        <v/>
      </c>
      <c r="J783" s="31" t="str">
        <f t="shared" si="125"/>
        <v/>
      </c>
      <c r="K783" s="31" t="str">
        <f t="shared" si="125"/>
        <v/>
      </c>
      <c r="L783" s="30"/>
      <c r="M783" s="34"/>
      <c r="N783" s="60" t="str">
        <f t="shared" si="118"/>
        <v/>
      </c>
      <c r="O783" s="60" t="str">
        <f t="shared" si="126"/>
        <v/>
      </c>
      <c r="P783" s="60" t="str">
        <f t="shared" si="126"/>
        <v/>
      </c>
    </row>
    <row r="784" spans="1:16">
      <c r="A784" s="34"/>
      <c r="B784" s="60" t="str">
        <f t="shared" si="120"/>
        <v/>
      </c>
      <c r="C784" s="34"/>
      <c r="D784" s="35"/>
      <c r="E784" s="36"/>
      <c r="F784" s="33">
        <f t="shared" si="119"/>
        <v>0</v>
      </c>
      <c r="G784" s="32"/>
      <c r="H784" s="17"/>
      <c r="I784" s="31" t="str">
        <f t="shared" si="117"/>
        <v/>
      </c>
      <c r="J784" s="31" t="str">
        <f t="shared" si="125"/>
        <v/>
      </c>
      <c r="K784" s="31" t="str">
        <f t="shared" si="125"/>
        <v/>
      </c>
      <c r="L784" s="30"/>
      <c r="M784" s="34"/>
      <c r="N784" s="60" t="str">
        <f t="shared" si="118"/>
        <v/>
      </c>
      <c r="O784" s="60" t="str">
        <f t="shared" si="126"/>
        <v/>
      </c>
      <c r="P784" s="60" t="str">
        <f t="shared" si="126"/>
        <v/>
      </c>
    </row>
    <row r="785" spans="1:16">
      <c r="A785" s="34"/>
      <c r="B785" s="60" t="str">
        <f t="shared" si="120"/>
        <v/>
      </c>
      <c r="C785" s="34"/>
      <c r="D785" s="35"/>
      <c r="E785" s="36"/>
      <c r="F785" s="33">
        <f t="shared" si="119"/>
        <v>0</v>
      </c>
      <c r="G785" s="32"/>
      <c r="H785" s="17"/>
      <c r="I785" s="31" t="str">
        <f t="shared" si="117"/>
        <v/>
      </c>
      <c r="J785" s="31" t="str">
        <f t="shared" si="125"/>
        <v/>
      </c>
      <c r="K785" s="31" t="str">
        <f t="shared" si="125"/>
        <v/>
      </c>
      <c r="L785" s="30"/>
      <c r="M785" s="34"/>
      <c r="N785" s="60" t="str">
        <f t="shared" si="118"/>
        <v/>
      </c>
      <c r="O785" s="60" t="str">
        <f t="shared" si="126"/>
        <v/>
      </c>
      <c r="P785" s="60" t="str">
        <f t="shared" si="126"/>
        <v/>
      </c>
    </row>
    <row r="786" spans="1:16">
      <c r="A786" s="34"/>
      <c r="B786" s="60" t="str">
        <f t="shared" si="120"/>
        <v/>
      </c>
      <c r="C786" s="34"/>
      <c r="D786" s="35"/>
      <c r="E786" s="36"/>
      <c r="F786" s="33">
        <f t="shared" si="119"/>
        <v>0</v>
      </c>
      <c r="G786" s="32"/>
      <c r="H786" s="17"/>
      <c r="I786" s="31" t="str">
        <f t="shared" si="117"/>
        <v/>
      </c>
      <c r="J786" s="31" t="str">
        <f t="shared" si="125"/>
        <v/>
      </c>
      <c r="K786" s="31" t="str">
        <f t="shared" si="125"/>
        <v/>
      </c>
      <c r="L786" s="30"/>
      <c r="M786" s="34"/>
      <c r="N786" s="60" t="str">
        <f t="shared" si="118"/>
        <v/>
      </c>
      <c r="O786" s="60" t="str">
        <f t="shared" si="126"/>
        <v/>
      </c>
      <c r="P786" s="60" t="str">
        <f t="shared" si="126"/>
        <v/>
      </c>
    </row>
    <row r="787" spans="1:16">
      <c r="A787" s="34"/>
      <c r="B787" s="60" t="str">
        <f t="shared" si="120"/>
        <v/>
      </c>
      <c r="C787" s="34"/>
      <c r="D787" s="35"/>
      <c r="E787" s="36"/>
      <c r="F787" s="33">
        <f t="shared" si="119"/>
        <v>0</v>
      </c>
      <c r="G787" s="32"/>
      <c r="H787" s="17"/>
      <c r="I787" s="31" t="str">
        <f t="shared" ref="I787:I850" si="127">IF($A787&gt;0,IF((LEFT($A787,2)&lt;&gt;LEFT($E$6,2)),($H787*$G787),""),"")</f>
        <v/>
      </c>
      <c r="J787" s="31" t="str">
        <f t="shared" si="125"/>
        <v/>
      </c>
      <c r="K787" s="31" t="str">
        <f t="shared" si="125"/>
        <v/>
      </c>
      <c r="L787" s="30"/>
      <c r="M787" s="34"/>
      <c r="N787" s="60" t="str">
        <f t="shared" ref="N787:N850" si="128">IF(LEFT($A787,2)&lt;&gt;LEFT(gstin,2),IF($M787="Yes",$H787*2%,""),"")</f>
        <v/>
      </c>
      <c r="O787" s="60" t="str">
        <f t="shared" si="126"/>
        <v/>
      </c>
      <c r="P787" s="60" t="str">
        <f t="shared" si="126"/>
        <v/>
      </c>
    </row>
    <row r="788" spans="1:16">
      <c r="A788" s="34"/>
      <c r="B788" s="60" t="str">
        <f t="shared" si="120"/>
        <v/>
      </c>
      <c r="C788" s="34"/>
      <c r="D788" s="35"/>
      <c r="E788" s="36"/>
      <c r="F788" s="33">
        <f t="shared" ref="F788:F851" si="129">ROUND(SUM(H788:L788),0)</f>
        <v>0</v>
      </c>
      <c r="G788" s="32"/>
      <c r="H788" s="17"/>
      <c r="I788" s="31" t="str">
        <f t="shared" si="127"/>
        <v/>
      </c>
      <c r="J788" s="31" t="str">
        <f t="shared" si="125"/>
        <v/>
      </c>
      <c r="K788" s="31" t="str">
        <f t="shared" si="125"/>
        <v/>
      </c>
      <c r="L788" s="30"/>
      <c r="M788" s="34"/>
      <c r="N788" s="60" t="str">
        <f t="shared" si="128"/>
        <v/>
      </c>
      <c r="O788" s="60" t="str">
        <f t="shared" si="126"/>
        <v/>
      </c>
      <c r="P788" s="60" t="str">
        <f t="shared" si="126"/>
        <v/>
      </c>
    </row>
    <row r="789" spans="1:16">
      <c r="A789" s="34"/>
      <c r="B789" s="60" t="str">
        <f t="shared" ref="B789:B852" si="130">IF(A789&lt;&gt;"",(VLOOKUP(LEFT($A789,2),$A$5000:$B$5037,2,TRUE)),(""))</f>
        <v/>
      </c>
      <c r="C789" s="34"/>
      <c r="D789" s="35"/>
      <c r="E789" s="36"/>
      <c r="F789" s="33">
        <f t="shared" si="129"/>
        <v>0</v>
      </c>
      <c r="G789" s="32"/>
      <c r="H789" s="17"/>
      <c r="I789" s="31" t="str">
        <f t="shared" si="127"/>
        <v/>
      </c>
      <c r="J789" s="31" t="str">
        <f t="shared" si="125"/>
        <v/>
      </c>
      <c r="K789" s="31" t="str">
        <f t="shared" si="125"/>
        <v/>
      </c>
      <c r="L789" s="30"/>
      <c r="M789" s="34"/>
      <c r="N789" s="60" t="str">
        <f t="shared" si="128"/>
        <v/>
      </c>
      <c r="O789" s="60" t="str">
        <f t="shared" si="126"/>
        <v/>
      </c>
      <c r="P789" s="60" t="str">
        <f t="shared" si="126"/>
        <v/>
      </c>
    </row>
    <row r="790" spans="1:16">
      <c r="A790" s="34"/>
      <c r="B790" s="60" t="str">
        <f t="shared" si="130"/>
        <v/>
      </c>
      <c r="C790" s="34"/>
      <c r="D790" s="35"/>
      <c r="E790" s="36"/>
      <c r="F790" s="33">
        <f t="shared" si="129"/>
        <v>0</v>
      </c>
      <c r="G790" s="32"/>
      <c r="H790" s="17"/>
      <c r="I790" s="31" t="str">
        <f t="shared" si="127"/>
        <v/>
      </c>
      <c r="J790" s="31" t="str">
        <f t="shared" si="125"/>
        <v/>
      </c>
      <c r="K790" s="31" t="str">
        <f t="shared" si="125"/>
        <v/>
      </c>
      <c r="L790" s="30"/>
      <c r="M790" s="34"/>
      <c r="N790" s="60" t="str">
        <f t="shared" si="128"/>
        <v/>
      </c>
      <c r="O790" s="60" t="str">
        <f t="shared" si="126"/>
        <v/>
      </c>
      <c r="P790" s="60" t="str">
        <f t="shared" si="126"/>
        <v/>
      </c>
    </row>
    <row r="791" spans="1:16">
      <c r="A791" s="34"/>
      <c r="B791" s="60" t="str">
        <f t="shared" si="130"/>
        <v/>
      </c>
      <c r="C791" s="34"/>
      <c r="D791" s="35"/>
      <c r="E791" s="36"/>
      <c r="F791" s="33">
        <f t="shared" si="129"/>
        <v>0</v>
      </c>
      <c r="G791" s="32"/>
      <c r="H791" s="17"/>
      <c r="I791" s="31" t="str">
        <f t="shared" si="127"/>
        <v/>
      </c>
      <c r="J791" s="31" t="str">
        <f t="shared" si="125"/>
        <v/>
      </c>
      <c r="K791" s="31" t="str">
        <f t="shared" si="125"/>
        <v/>
      </c>
      <c r="L791" s="30"/>
      <c r="M791" s="34"/>
      <c r="N791" s="60" t="str">
        <f t="shared" si="128"/>
        <v/>
      </c>
      <c r="O791" s="60" t="str">
        <f t="shared" si="126"/>
        <v/>
      </c>
      <c r="P791" s="60" t="str">
        <f t="shared" si="126"/>
        <v/>
      </c>
    </row>
    <row r="792" spans="1:16">
      <c r="A792" s="34"/>
      <c r="B792" s="60" t="str">
        <f t="shared" si="130"/>
        <v/>
      </c>
      <c r="C792" s="34"/>
      <c r="D792" s="35"/>
      <c r="E792" s="36"/>
      <c r="F792" s="33">
        <f t="shared" si="129"/>
        <v>0</v>
      </c>
      <c r="G792" s="32"/>
      <c r="H792" s="17"/>
      <c r="I792" s="31" t="str">
        <f t="shared" si="127"/>
        <v/>
      </c>
      <c r="J792" s="31" t="str">
        <f t="shared" si="125"/>
        <v/>
      </c>
      <c r="K792" s="31" t="str">
        <f t="shared" si="125"/>
        <v/>
      </c>
      <c r="L792" s="30"/>
      <c r="M792" s="34"/>
      <c r="N792" s="60" t="str">
        <f t="shared" si="128"/>
        <v/>
      </c>
      <c r="O792" s="60" t="str">
        <f t="shared" si="126"/>
        <v/>
      </c>
      <c r="P792" s="60" t="str">
        <f t="shared" si="126"/>
        <v/>
      </c>
    </row>
    <row r="793" spans="1:16">
      <c r="A793" s="34"/>
      <c r="B793" s="60" t="str">
        <f t="shared" si="130"/>
        <v/>
      </c>
      <c r="C793" s="34"/>
      <c r="D793" s="35"/>
      <c r="E793" s="36"/>
      <c r="F793" s="33">
        <f t="shared" si="129"/>
        <v>0</v>
      </c>
      <c r="G793" s="32"/>
      <c r="H793" s="17"/>
      <c r="I793" s="31" t="str">
        <f t="shared" si="127"/>
        <v/>
      </c>
      <c r="J793" s="31" t="str">
        <f t="shared" si="125"/>
        <v/>
      </c>
      <c r="K793" s="31" t="str">
        <f t="shared" si="125"/>
        <v/>
      </c>
      <c r="L793" s="30"/>
      <c r="M793" s="34"/>
      <c r="N793" s="60" t="str">
        <f t="shared" si="128"/>
        <v/>
      </c>
      <c r="O793" s="60" t="str">
        <f t="shared" si="126"/>
        <v/>
      </c>
      <c r="P793" s="60" t="str">
        <f t="shared" si="126"/>
        <v/>
      </c>
    </row>
    <row r="794" spans="1:16">
      <c r="A794" s="34"/>
      <c r="B794" s="60" t="str">
        <f t="shared" si="130"/>
        <v/>
      </c>
      <c r="C794" s="34"/>
      <c r="D794" s="35"/>
      <c r="E794" s="36"/>
      <c r="F794" s="33">
        <f t="shared" si="129"/>
        <v>0</v>
      </c>
      <c r="G794" s="32"/>
      <c r="H794" s="17"/>
      <c r="I794" s="31" t="str">
        <f t="shared" si="127"/>
        <v/>
      </c>
      <c r="J794" s="31" t="str">
        <f t="shared" si="125"/>
        <v/>
      </c>
      <c r="K794" s="31" t="str">
        <f t="shared" si="125"/>
        <v/>
      </c>
      <c r="L794" s="30"/>
      <c r="M794" s="34"/>
      <c r="N794" s="60" t="str">
        <f t="shared" si="128"/>
        <v/>
      </c>
      <c r="O794" s="60" t="str">
        <f t="shared" si="126"/>
        <v/>
      </c>
      <c r="P794" s="60" t="str">
        <f t="shared" si="126"/>
        <v/>
      </c>
    </row>
    <row r="795" spans="1:16">
      <c r="A795" s="34"/>
      <c r="B795" s="60" t="str">
        <f t="shared" si="130"/>
        <v/>
      </c>
      <c r="C795" s="34"/>
      <c r="D795" s="35"/>
      <c r="E795" s="36"/>
      <c r="F795" s="33">
        <f t="shared" si="129"/>
        <v>0</v>
      </c>
      <c r="G795" s="32"/>
      <c r="H795" s="17"/>
      <c r="I795" s="31" t="str">
        <f t="shared" si="127"/>
        <v/>
      </c>
      <c r="J795" s="31" t="str">
        <f t="shared" si="125"/>
        <v/>
      </c>
      <c r="K795" s="31" t="str">
        <f t="shared" si="125"/>
        <v/>
      </c>
      <c r="L795" s="30"/>
      <c r="M795" s="34"/>
      <c r="N795" s="60" t="str">
        <f t="shared" si="128"/>
        <v/>
      </c>
      <c r="O795" s="60" t="str">
        <f t="shared" si="126"/>
        <v/>
      </c>
      <c r="P795" s="60" t="str">
        <f t="shared" si="126"/>
        <v/>
      </c>
    </row>
    <row r="796" spans="1:16">
      <c r="A796" s="34"/>
      <c r="B796" s="60" t="str">
        <f t="shared" si="130"/>
        <v/>
      </c>
      <c r="C796" s="34"/>
      <c r="D796" s="35"/>
      <c r="E796" s="36"/>
      <c r="F796" s="33">
        <f t="shared" si="129"/>
        <v>0</v>
      </c>
      <c r="G796" s="32"/>
      <c r="H796" s="17"/>
      <c r="I796" s="31" t="str">
        <f t="shared" si="127"/>
        <v/>
      </c>
      <c r="J796" s="31" t="str">
        <f t="shared" si="125"/>
        <v/>
      </c>
      <c r="K796" s="31" t="str">
        <f t="shared" si="125"/>
        <v/>
      </c>
      <c r="L796" s="30"/>
      <c r="M796" s="34"/>
      <c r="N796" s="60" t="str">
        <f t="shared" si="128"/>
        <v/>
      </c>
      <c r="O796" s="60" t="str">
        <f t="shared" si="126"/>
        <v/>
      </c>
      <c r="P796" s="60" t="str">
        <f t="shared" si="126"/>
        <v/>
      </c>
    </row>
    <row r="797" spans="1:16">
      <c r="A797" s="34"/>
      <c r="B797" s="60" t="str">
        <f t="shared" si="130"/>
        <v/>
      </c>
      <c r="C797" s="34"/>
      <c r="D797" s="35"/>
      <c r="E797" s="36"/>
      <c r="F797" s="33">
        <f t="shared" si="129"/>
        <v>0</v>
      </c>
      <c r="G797" s="32"/>
      <c r="H797" s="17"/>
      <c r="I797" s="31" t="str">
        <f t="shared" si="127"/>
        <v/>
      </c>
      <c r="J797" s="31" t="str">
        <f t="shared" si="125"/>
        <v/>
      </c>
      <c r="K797" s="31" t="str">
        <f t="shared" si="125"/>
        <v/>
      </c>
      <c r="L797" s="30"/>
      <c r="M797" s="34"/>
      <c r="N797" s="60" t="str">
        <f t="shared" si="128"/>
        <v/>
      </c>
      <c r="O797" s="60" t="str">
        <f t="shared" si="126"/>
        <v/>
      </c>
      <c r="P797" s="60" t="str">
        <f t="shared" si="126"/>
        <v/>
      </c>
    </row>
    <row r="798" spans="1:16">
      <c r="A798" s="34"/>
      <c r="B798" s="60" t="str">
        <f t="shared" si="130"/>
        <v/>
      </c>
      <c r="C798" s="34"/>
      <c r="D798" s="35"/>
      <c r="E798" s="36"/>
      <c r="F798" s="33">
        <f t="shared" si="129"/>
        <v>0</v>
      </c>
      <c r="G798" s="32"/>
      <c r="H798" s="17"/>
      <c r="I798" s="31" t="str">
        <f t="shared" si="127"/>
        <v/>
      </c>
      <c r="J798" s="31" t="str">
        <f t="shared" si="125"/>
        <v/>
      </c>
      <c r="K798" s="31" t="str">
        <f t="shared" si="125"/>
        <v/>
      </c>
      <c r="L798" s="30"/>
      <c r="M798" s="34"/>
      <c r="N798" s="60" t="str">
        <f t="shared" si="128"/>
        <v/>
      </c>
      <c r="O798" s="60" t="str">
        <f t="shared" si="126"/>
        <v/>
      </c>
      <c r="P798" s="60" t="str">
        <f t="shared" si="126"/>
        <v/>
      </c>
    </row>
    <row r="799" spans="1:16">
      <c r="A799" s="34"/>
      <c r="B799" s="60" t="str">
        <f t="shared" si="130"/>
        <v/>
      </c>
      <c r="C799" s="34"/>
      <c r="D799" s="35"/>
      <c r="E799" s="36"/>
      <c r="F799" s="33">
        <f t="shared" si="129"/>
        <v>0</v>
      </c>
      <c r="G799" s="32"/>
      <c r="H799" s="17"/>
      <c r="I799" s="31" t="str">
        <f t="shared" si="127"/>
        <v/>
      </c>
      <c r="J799" s="31" t="str">
        <f t="shared" ref="J799:K818" si="131">IF($A799&gt;0,IF((LEFT($A799,2)=LEFT($E$6,2)),($H799*($G799/2)),""),"")</f>
        <v/>
      </c>
      <c r="K799" s="31" t="str">
        <f t="shared" si="131"/>
        <v/>
      </c>
      <c r="L799" s="30"/>
      <c r="M799" s="34"/>
      <c r="N799" s="60" t="str">
        <f t="shared" si="128"/>
        <v/>
      </c>
      <c r="O799" s="60" t="str">
        <f t="shared" ref="O799:P818" si="132">IF(LEFT($A799,2)=LEFT(gstin,2),IF($M799="Yes",$H799*1%,""),"")</f>
        <v/>
      </c>
      <c r="P799" s="60" t="str">
        <f t="shared" si="132"/>
        <v/>
      </c>
    </row>
    <row r="800" spans="1:16">
      <c r="A800" s="34"/>
      <c r="B800" s="60" t="str">
        <f t="shared" si="130"/>
        <v/>
      </c>
      <c r="C800" s="34"/>
      <c r="D800" s="35"/>
      <c r="E800" s="36"/>
      <c r="F800" s="33">
        <f t="shared" si="129"/>
        <v>0</v>
      </c>
      <c r="G800" s="32"/>
      <c r="H800" s="17"/>
      <c r="I800" s="31" t="str">
        <f t="shared" si="127"/>
        <v/>
      </c>
      <c r="J800" s="31" t="str">
        <f t="shared" si="131"/>
        <v/>
      </c>
      <c r="K800" s="31" t="str">
        <f t="shared" si="131"/>
        <v/>
      </c>
      <c r="L800" s="30"/>
      <c r="M800" s="34"/>
      <c r="N800" s="60" t="str">
        <f t="shared" si="128"/>
        <v/>
      </c>
      <c r="O800" s="60" t="str">
        <f t="shared" si="132"/>
        <v/>
      </c>
      <c r="P800" s="60" t="str">
        <f t="shared" si="132"/>
        <v/>
      </c>
    </row>
    <row r="801" spans="1:16">
      <c r="A801" s="34"/>
      <c r="B801" s="60" t="str">
        <f t="shared" si="130"/>
        <v/>
      </c>
      <c r="C801" s="34"/>
      <c r="D801" s="35"/>
      <c r="E801" s="36"/>
      <c r="F801" s="33">
        <f t="shared" si="129"/>
        <v>0</v>
      </c>
      <c r="G801" s="32"/>
      <c r="H801" s="17"/>
      <c r="I801" s="31" t="str">
        <f t="shared" si="127"/>
        <v/>
      </c>
      <c r="J801" s="31" t="str">
        <f t="shared" si="131"/>
        <v/>
      </c>
      <c r="K801" s="31" t="str">
        <f t="shared" si="131"/>
        <v/>
      </c>
      <c r="L801" s="30"/>
      <c r="M801" s="34"/>
      <c r="N801" s="60" t="str">
        <f t="shared" si="128"/>
        <v/>
      </c>
      <c r="O801" s="60" t="str">
        <f t="shared" si="132"/>
        <v/>
      </c>
      <c r="P801" s="60" t="str">
        <f t="shared" si="132"/>
        <v/>
      </c>
    </row>
    <row r="802" spans="1:16">
      <c r="A802" s="34"/>
      <c r="B802" s="60" t="str">
        <f t="shared" si="130"/>
        <v/>
      </c>
      <c r="C802" s="34"/>
      <c r="D802" s="35"/>
      <c r="E802" s="36"/>
      <c r="F802" s="33">
        <f t="shared" si="129"/>
        <v>0</v>
      </c>
      <c r="G802" s="32"/>
      <c r="H802" s="17"/>
      <c r="I802" s="31" t="str">
        <f t="shared" si="127"/>
        <v/>
      </c>
      <c r="J802" s="31" t="str">
        <f t="shared" si="131"/>
        <v/>
      </c>
      <c r="K802" s="31" t="str">
        <f t="shared" si="131"/>
        <v/>
      </c>
      <c r="L802" s="30"/>
      <c r="M802" s="34"/>
      <c r="N802" s="60" t="str">
        <f t="shared" si="128"/>
        <v/>
      </c>
      <c r="O802" s="60" t="str">
        <f t="shared" si="132"/>
        <v/>
      </c>
      <c r="P802" s="60" t="str">
        <f t="shared" si="132"/>
        <v/>
      </c>
    </row>
    <row r="803" spans="1:16">
      <c r="A803" s="34"/>
      <c r="B803" s="60" t="str">
        <f t="shared" si="130"/>
        <v/>
      </c>
      <c r="C803" s="34"/>
      <c r="D803" s="35"/>
      <c r="E803" s="36"/>
      <c r="F803" s="33">
        <f t="shared" si="129"/>
        <v>0</v>
      </c>
      <c r="G803" s="32"/>
      <c r="H803" s="17"/>
      <c r="I803" s="31" t="str">
        <f t="shared" si="127"/>
        <v/>
      </c>
      <c r="J803" s="31" t="str">
        <f t="shared" si="131"/>
        <v/>
      </c>
      <c r="K803" s="31" t="str">
        <f t="shared" si="131"/>
        <v/>
      </c>
      <c r="L803" s="30"/>
      <c r="M803" s="34"/>
      <c r="N803" s="60" t="str">
        <f t="shared" si="128"/>
        <v/>
      </c>
      <c r="O803" s="60" t="str">
        <f t="shared" si="132"/>
        <v/>
      </c>
      <c r="P803" s="60" t="str">
        <f t="shared" si="132"/>
        <v/>
      </c>
    </row>
    <row r="804" spans="1:16">
      <c r="A804" s="34"/>
      <c r="B804" s="60" t="str">
        <f t="shared" si="130"/>
        <v/>
      </c>
      <c r="C804" s="34"/>
      <c r="D804" s="35"/>
      <c r="E804" s="36"/>
      <c r="F804" s="33">
        <f t="shared" si="129"/>
        <v>0</v>
      </c>
      <c r="G804" s="32"/>
      <c r="H804" s="17"/>
      <c r="I804" s="31" t="str">
        <f t="shared" si="127"/>
        <v/>
      </c>
      <c r="J804" s="31" t="str">
        <f t="shared" si="131"/>
        <v/>
      </c>
      <c r="K804" s="31" t="str">
        <f t="shared" si="131"/>
        <v/>
      </c>
      <c r="L804" s="30"/>
      <c r="M804" s="34"/>
      <c r="N804" s="60" t="str">
        <f t="shared" si="128"/>
        <v/>
      </c>
      <c r="O804" s="60" t="str">
        <f t="shared" si="132"/>
        <v/>
      </c>
      <c r="P804" s="60" t="str">
        <f t="shared" si="132"/>
        <v/>
      </c>
    </row>
    <row r="805" spans="1:16">
      <c r="A805" s="34"/>
      <c r="B805" s="60" t="str">
        <f t="shared" si="130"/>
        <v/>
      </c>
      <c r="C805" s="34"/>
      <c r="D805" s="35"/>
      <c r="E805" s="36"/>
      <c r="F805" s="33">
        <f t="shared" si="129"/>
        <v>0</v>
      </c>
      <c r="G805" s="32"/>
      <c r="H805" s="17"/>
      <c r="I805" s="31" t="str">
        <f t="shared" si="127"/>
        <v/>
      </c>
      <c r="J805" s="31" t="str">
        <f t="shared" si="131"/>
        <v/>
      </c>
      <c r="K805" s="31" t="str">
        <f t="shared" si="131"/>
        <v/>
      </c>
      <c r="L805" s="30"/>
      <c r="M805" s="34"/>
      <c r="N805" s="60" t="str">
        <f t="shared" si="128"/>
        <v/>
      </c>
      <c r="O805" s="60" t="str">
        <f t="shared" si="132"/>
        <v/>
      </c>
      <c r="P805" s="60" t="str">
        <f t="shared" si="132"/>
        <v/>
      </c>
    </row>
    <row r="806" spans="1:16">
      <c r="A806" s="34"/>
      <c r="B806" s="60" t="str">
        <f t="shared" si="130"/>
        <v/>
      </c>
      <c r="C806" s="34"/>
      <c r="D806" s="35"/>
      <c r="E806" s="36"/>
      <c r="F806" s="33">
        <f t="shared" si="129"/>
        <v>0</v>
      </c>
      <c r="G806" s="32"/>
      <c r="H806" s="17"/>
      <c r="I806" s="31" t="str">
        <f t="shared" si="127"/>
        <v/>
      </c>
      <c r="J806" s="31" t="str">
        <f t="shared" si="131"/>
        <v/>
      </c>
      <c r="K806" s="31" t="str">
        <f t="shared" si="131"/>
        <v/>
      </c>
      <c r="L806" s="30"/>
      <c r="M806" s="34"/>
      <c r="N806" s="60" t="str">
        <f t="shared" si="128"/>
        <v/>
      </c>
      <c r="O806" s="60" t="str">
        <f t="shared" si="132"/>
        <v/>
      </c>
      <c r="P806" s="60" t="str">
        <f t="shared" si="132"/>
        <v/>
      </c>
    </row>
    <row r="807" spans="1:16">
      <c r="A807" s="34"/>
      <c r="B807" s="60" t="str">
        <f t="shared" si="130"/>
        <v/>
      </c>
      <c r="C807" s="34"/>
      <c r="D807" s="35"/>
      <c r="E807" s="36"/>
      <c r="F807" s="33">
        <f t="shared" si="129"/>
        <v>0</v>
      </c>
      <c r="G807" s="32"/>
      <c r="H807" s="17"/>
      <c r="I807" s="31" t="str">
        <f t="shared" si="127"/>
        <v/>
      </c>
      <c r="J807" s="31" t="str">
        <f t="shared" si="131"/>
        <v/>
      </c>
      <c r="K807" s="31" t="str">
        <f t="shared" si="131"/>
        <v/>
      </c>
      <c r="L807" s="30"/>
      <c r="M807" s="34"/>
      <c r="N807" s="60" t="str">
        <f t="shared" si="128"/>
        <v/>
      </c>
      <c r="O807" s="60" t="str">
        <f t="shared" si="132"/>
        <v/>
      </c>
      <c r="P807" s="60" t="str">
        <f t="shared" si="132"/>
        <v/>
      </c>
    </row>
    <row r="808" spans="1:16">
      <c r="A808" s="34"/>
      <c r="B808" s="60" t="str">
        <f t="shared" si="130"/>
        <v/>
      </c>
      <c r="C808" s="34"/>
      <c r="D808" s="35"/>
      <c r="E808" s="36"/>
      <c r="F808" s="33">
        <f t="shared" si="129"/>
        <v>0</v>
      </c>
      <c r="G808" s="32"/>
      <c r="H808" s="17"/>
      <c r="I808" s="31" t="str">
        <f t="shared" si="127"/>
        <v/>
      </c>
      <c r="J808" s="31" t="str">
        <f t="shared" si="131"/>
        <v/>
      </c>
      <c r="K808" s="31" t="str">
        <f t="shared" si="131"/>
        <v/>
      </c>
      <c r="L808" s="30"/>
      <c r="M808" s="34"/>
      <c r="N808" s="60" t="str">
        <f t="shared" si="128"/>
        <v/>
      </c>
      <c r="O808" s="60" t="str">
        <f t="shared" si="132"/>
        <v/>
      </c>
      <c r="P808" s="60" t="str">
        <f t="shared" si="132"/>
        <v/>
      </c>
    </row>
    <row r="809" spans="1:16">
      <c r="A809" s="34"/>
      <c r="B809" s="60" t="str">
        <f t="shared" si="130"/>
        <v/>
      </c>
      <c r="C809" s="34"/>
      <c r="D809" s="35"/>
      <c r="E809" s="36"/>
      <c r="F809" s="33">
        <f t="shared" si="129"/>
        <v>0</v>
      </c>
      <c r="G809" s="32"/>
      <c r="H809" s="17"/>
      <c r="I809" s="31" t="str">
        <f t="shared" si="127"/>
        <v/>
      </c>
      <c r="J809" s="31" t="str">
        <f t="shared" si="131"/>
        <v/>
      </c>
      <c r="K809" s="31" t="str">
        <f t="shared" si="131"/>
        <v/>
      </c>
      <c r="L809" s="30"/>
      <c r="M809" s="34"/>
      <c r="N809" s="60" t="str">
        <f t="shared" si="128"/>
        <v/>
      </c>
      <c r="O809" s="60" t="str">
        <f t="shared" si="132"/>
        <v/>
      </c>
      <c r="P809" s="60" t="str">
        <f t="shared" si="132"/>
        <v/>
      </c>
    </row>
    <row r="810" spans="1:16">
      <c r="A810" s="34"/>
      <c r="B810" s="60" t="str">
        <f t="shared" si="130"/>
        <v/>
      </c>
      <c r="C810" s="34"/>
      <c r="D810" s="35"/>
      <c r="E810" s="36"/>
      <c r="F810" s="33">
        <f t="shared" si="129"/>
        <v>0</v>
      </c>
      <c r="G810" s="32"/>
      <c r="H810" s="17"/>
      <c r="I810" s="31" t="str">
        <f t="shared" si="127"/>
        <v/>
      </c>
      <c r="J810" s="31" t="str">
        <f t="shared" si="131"/>
        <v/>
      </c>
      <c r="K810" s="31" t="str">
        <f t="shared" si="131"/>
        <v/>
      </c>
      <c r="L810" s="30"/>
      <c r="M810" s="34"/>
      <c r="N810" s="60" t="str">
        <f t="shared" si="128"/>
        <v/>
      </c>
      <c r="O810" s="60" t="str">
        <f t="shared" si="132"/>
        <v/>
      </c>
      <c r="P810" s="60" t="str">
        <f t="shared" si="132"/>
        <v/>
      </c>
    </row>
    <row r="811" spans="1:16">
      <c r="A811" s="34"/>
      <c r="B811" s="60" t="str">
        <f t="shared" si="130"/>
        <v/>
      </c>
      <c r="C811" s="34"/>
      <c r="D811" s="35"/>
      <c r="E811" s="36"/>
      <c r="F811" s="33">
        <f t="shared" si="129"/>
        <v>0</v>
      </c>
      <c r="G811" s="32"/>
      <c r="H811" s="17"/>
      <c r="I811" s="31" t="str">
        <f t="shared" si="127"/>
        <v/>
      </c>
      <c r="J811" s="31" t="str">
        <f t="shared" si="131"/>
        <v/>
      </c>
      <c r="K811" s="31" t="str">
        <f t="shared" si="131"/>
        <v/>
      </c>
      <c r="L811" s="30"/>
      <c r="M811" s="34"/>
      <c r="N811" s="60" t="str">
        <f t="shared" si="128"/>
        <v/>
      </c>
      <c r="O811" s="60" t="str">
        <f t="shared" si="132"/>
        <v/>
      </c>
      <c r="P811" s="60" t="str">
        <f t="shared" si="132"/>
        <v/>
      </c>
    </row>
    <row r="812" spans="1:16">
      <c r="A812" s="34"/>
      <c r="B812" s="60" t="str">
        <f t="shared" si="130"/>
        <v/>
      </c>
      <c r="C812" s="34"/>
      <c r="D812" s="35"/>
      <c r="E812" s="36"/>
      <c r="F812" s="33">
        <f t="shared" si="129"/>
        <v>0</v>
      </c>
      <c r="G812" s="32"/>
      <c r="H812" s="17"/>
      <c r="I812" s="31" t="str">
        <f t="shared" si="127"/>
        <v/>
      </c>
      <c r="J812" s="31" t="str">
        <f t="shared" si="131"/>
        <v/>
      </c>
      <c r="K812" s="31" t="str">
        <f t="shared" si="131"/>
        <v/>
      </c>
      <c r="L812" s="30"/>
      <c r="M812" s="34"/>
      <c r="N812" s="60" t="str">
        <f t="shared" si="128"/>
        <v/>
      </c>
      <c r="O812" s="60" t="str">
        <f t="shared" si="132"/>
        <v/>
      </c>
      <c r="P812" s="60" t="str">
        <f t="shared" si="132"/>
        <v/>
      </c>
    </row>
    <row r="813" spans="1:16">
      <c r="A813" s="34"/>
      <c r="B813" s="60" t="str">
        <f t="shared" si="130"/>
        <v/>
      </c>
      <c r="C813" s="34"/>
      <c r="D813" s="35"/>
      <c r="E813" s="36"/>
      <c r="F813" s="33">
        <f t="shared" si="129"/>
        <v>0</v>
      </c>
      <c r="G813" s="32"/>
      <c r="H813" s="17"/>
      <c r="I813" s="31" t="str">
        <f t="shared" si="127"/>
        <v/>
      </c>
      <c r="J813" s="31" t="str">
        <f t="shared" si="131"/>
        <v/>
      </c>
      <c r="K813" s="31" t="str">
        <f t="shared" si="131"/>
        <v/>
      </c>
      <c r="L813" s="30"/>
      <c r="M813" s="34"/>
      <c r="N813" s="60" t="str">
        <f t="shared" si="128"/>
        <v/>
      </c>
      <c r="O813" s="60" t="str">
        <f t="shared" si="132"/>
        <v/>
      </c>
      <c r="P813" s="60" t="str">
        <f t="shared" si="132"/>
        <v/>
      </c>
    </row>
    <row r="814" spans="1:16">
      <c r="A814" s="34"/>
      <c r="B814" s="60" t="str">
        <f t="shared" si="130"/>
        <v/>
      </c>
      <c r="C814" s="34"/>
      <c r="D814" s="35"/>
      <c r="E814" s="36"/>
      <c r="F814" s="33">
        <f t="shared" si="129"/>
        <v>0</v>
      </c>
      <c r="G814" s="32"/>
      <c r="H814" s="17"/>
      <c r="I814" s="31" t="str">
        <f t="shared" si="127"/>
        <v/>
      </c>
      <c r="J814" s="31" t="str">
        <f t="shared" si="131"/>
        <v/>
      </c>
      <c r="K814" s="31" t="str">
        <f t="shared" si="131"/>
        <v/>
      </c>
      <c r="L814" s="30"/>
      <c r="M814" s="34"/>
      <c r="N814" s="60" t="str">
        <f t="shared" si="128"/>
        <v/>
      </c>
      <c r="O814" s="60" t="str">
        <f t="shared" si="132"/>
        <v/>
      </c>
      <c r="P814" s="60" t="str">
        <f t="shared" si="132"/>
        <v/>
      </c>
    </row>
    <row r="815" spans="1:16">
      <c r="A815" s="34"/>
      <c r="B815" s="60" t="str">
        <f t="shared" si="130"/>
        <v/>
      </c>
      <c r="C815" s="34"/>
      <c r="D815" s="35"/>
      <c r="E815" s="36"/>
      <c r="F815" s="33">
        <f t="shared" si="129"/>
        <v>0</v>
      </c>
      <c r="G815" s="32"/>
      <c r="H815" s="17"/>
      <c r="I815" s="31" t="str">
        <f t="shared" si="127"/>
        <v/>
      </c>
      <c r="J815" s="31" t="str">
        <f t="shared" si="131"/>
        <v/>
      </c>
      <c r="K815" s="31" t="str">
        <f t="shared" si="131"/>
        <v/>
      </c>
      <c r="L815" s="30"/>
      <c r="M815" s="34"/>
      <c r="N815" s="60" t="str">
        <f t="shared" si="128"/>
        <v/>
      </c>
      <c r="O815" s="60" t="str">
        <f t="shared" si="132"/>
        <v/>
      </c>
      <c r="P815" s="60" t="str">
        <f t="shared" si="132"/>
        <v/>
      </c>
    </row>
    <row r="816" spans="1:16">
      <c r="A816" s="34"/>
      <c r="B816" s="60" t="str">
        <f t="shared" si="130"/>
        <v/>
      </c>
      <c r="C816" s="34"/>
      <c r="D816" s="35"/>
      <c r="E816" s="36"/>
      <c r="F816" s="33">
        <f t="shared" si="129"/>
        <v>0</v>
      </c>
      <c r="G816" s="32"/>
      <c r="H816" s="17"/>
      <c r="I816" s="31" t="str">
        <f t="shared" si="127"/>
        <v/>
      </c>
      <c r="J816" s="31" t="str">
        <f t="shared" si="131"/>
        <v/>
      </c>
      <c r="K816" s="31" t="str">
        <f t="shared" si="131"/>
        <v/>
      </c>
      <c r="L816" s="30"/>
      <c r="M816" s="34"/>
      <c r="N816" s="60" t="str">
        <f t="shared" si="128"/>
        <v/>
      </c>
      <c r="O816" s="60" t="str">
        <f t="shared" si="132"/>
        <v/>
      </c>
      <c r="P816" s="60" t="str">
        <f t="shared" si="132"/>
        <v/>
      </c>
    </row>
    <row r="817" spans="1:16">
      <c r="A817" s="34"/>
      <c r="B817" s="60" t="str">
        <f t="shared" si="130"/>
        <v/>
      </c>
      <c r="C817" s="34"/>
      <c r="D817" s="35"/>
      <c r="E817" s="36"/>
      <c r="F817" s="33">
        <f t="shared" si="129"/>
        <v>0</v>
      </c>
      <c r="G817" s="32"/>
      <c r="H817" s="17"/>
      <c r="I817" s="31" t="str">
        <f t="shared" si="127"/>
        <v/>
      </c>
      <c r="J817" s="31" t="str">
        <f t="shared" si="131"/>
        <v/>
      </c>
      <c r="K817" s="31" t="str">
        <f t="shared" si="131"/>
        <v/>
      </c>
      <c r="L817" s="30"/>
      <c r="M817" s="34"/>
      <c r="N817" s="60" t="str">
        <f t="shared" si="128"/>
        <v/>
      </c>
      <c r="O817" s="60" t="str">
        <f t="shared" si="132"/>
        <v/>
      </c>
      <c r="P817" s="60" t="str">
        <f t="shared" si="132"/>
        <v/>
      </c>
    </row>
    <row r="818" spans="1:16">
      <c r="A818" s="34"/>
      <c r="B818" s="60" t="str">
        <f t="shared" si="130"/>
        <v/>
      </c>
      <c r="C818" s="34"/>
      <c r="D818" s="35"/>
      <c r="E818" s="36"/>
      <c r="F818" s="33">
        <f t="shared" si="129"/>
        <v>0</v>
      </c>
      <c r="G818" s="32"/>
      <c r="H818" s="17"/>
      <c r="I818" s="31" t="str">
        <f t="shared" si="127"/>
        <v/>
      </c>
      <c r="J818" s="31" t="str">
        <f t="shared" si="131"/>
        <v/>
      </c>
      <c r="K818" s="31" t="str">
        <f t="shared" si="131"/>
        <v/>
      </c>
      <c r="L818" s="30"/>
      <c r="M818" s="34"/>
      <c r="N818" s="60" t="str">
        <f t="shared" si="128"/>
        <v/>
      </c>
      <c r="O818" s="60" t="str">
        <f t="shared" si="132"/>
        <v/>
      </c>
      <c r="P818" s="60" t="str">
        <f t="shared" si="132"/>
        <v/>
      </c>
    </row>
    <row r="819" spans="1:16">
      <c r="A819" s="34"/>
      <c r="B819" s="60" t="str">
        <f t="shared" si="130"/>
        <v/>
      </c>
      <c r="C819" s="34"/>
      <c r="D819" s="35"/>
      <c r="E819" s="36"/>
      <c r="F819" s="33">
        <f t="shared" si="129"/>
        <v>0</v>
      </c>
      <c r="G819" s="32"/>
      <c r="H819" s="17"/>
      <c r="I819" s="31" t="str">
        <f t="shared" si="127"/>
        <v/>
      </c>
      <c r="J819" s="31" t="str">
        <f t="shared" ref="J819:K838" si="133">IF($A819&gt;0,IF((LEFT($A819,2)=LEFT($E$6,2)),($H819*($G819/2)),""),"")</f>
        <v/>
      </c>
      <c r="K819" s="31" t="str">
        <f t="shared" si="133"/>
        <v/>
      </c>
      <c r="L819" s="30"/>
      <c r="M819" s="34"/>
      <c r="N819" s="60" t="str">
        <f t="shared" si="128"/>
        <v/>
      </c>
      <c r="O819" s="60" t="str">
        <f t="shared" ref="O819:P838" si="134">IF(LEFT($A819,2)=LEFT(gstin,2),IF($M819="Yes",$H819*1%,""),"")</f>
        <v/>
      </c>
      <c r="P819" s="60" t="str">
        <f t="shared" si="134"/>
        <v/>
      </c>
    </row>
    <row r="820" spans="1:16">
      <c r="A820" s="34"/>
      <c r="B820" s="60" t="str">
        <f t="shared" si="130"/>
        <v/>
      </c>
      <c r="C820" s="34"/>
      <c r="D820" s="35"/>
      <c r="E820" s="36"/>
      <c r="F820" s="33">
        <f t="shared" si="129"/>
        <v>0</v>
      </c>
      <c r="G820" s="32"/>
      <c r="H820" s="17"/>
      <c r="I820" s="31" t="str">
        <f t="shared" si="127"/>
        <v/>
      </c>
      <c r="J820" s="31" t="str">
        <f t="shared" si="133"/>
        <v/>
      </c>
      <c r="K820" s="31" t="str">
        <f t="shared" si="133"/>
        <v/>
      </c>
      <c r="L820" s="30"/>
      <c r="M820" s="34"/>
      <c r="N820" s="60" t="str">
        <f t="shared" si="128"/>
        <v/>
      </c>
      <c r="O820" s="60" t="str">
        <f t="shared" si="134"/>
        <v/>
      </c>
      <c r="P820" s="60" t="str">
        <f t="shared" si="134"/>
        <v/>
      </c>
    </row>
    <row r="821" spans="1:16">
      <c r="A821" s="34"/>
      <c r="B821" s="60" t="str">
        <f t="shared" si="130"/>
        <v/>
      </c>
      <c r="C821" s="34"/>
      <c r="D821" s="35"/>
      <c r="E821" s="36"/>
      <c r="F821" s="33">
        <f t="shared" si="129"/>
        <v>0</v>
      </c>
      <c r="G821" s="32"/>
      <c r="H821" s="17"/>
      <c r="I821" s="31" t="str">
        <f t="shared" si="127"/>
        <v/>
      </c>
      <c r="J821" s="31" t="str">
        <f t="shared" si="133"/>
        <v/>
      </c>
      <c r="K821" s="31" t="str">
        <f t="shared" si="133"/>
        <v/>
      </c>
      <c r="L821" s="30"/>
      <c r="M821" s="34"/>
      <c r="N821" s="60" t="str">
        <f t="shared" si="128"/>
        <v/>
      </c>
      <c r="O821" s="60" t="str">
        <f t="shared" si="134"/>
        <v/>
      </c>
      <c r="P821" s="60" t="str">
        <f t="shared" si="134"/>
        <v/>
      </c>
    </row>
    <row r="822" spans="1:16">
      <c r="A822" s="34"/>
      <c r="B822" s="60" t="str">
        <f t="shared" si="130"/>
        <v/>
      </c>
      <c r="C822" s="34"/>
      <c r="D822" s="35"/>
      <c r="E822" s="36"/>
      <c r="F822" s="33">
        <f t="shared" si="129"/>
        <v>0</v>
      </c>
      <c r="G822" s="32"/>
      <c r="H822" s="17"/>
      <c r="I822" s="31" t="str">
        <f t="shared" si="127"/>
        <v/>
      </c>
      <c r="J822" s="31" t="str">
        <f t="shared" si="133"/>
        <v/>
      </c>
      <c r="K822" s="31" t="str">
        <f t="shared" si="133"/>
        <v/>
      </c>
      <c r="L822" s="30"/>
      <c r="M822" s="34"/>
      <c r="N822" s="60" t="str">
        <f t="shared" si="128"/>
        <v/>
      </c>
      <c r="O822" s="60" t="str">
        <f t="shared" si="134"/>
        <v/>
      </c>
      <c r="P822" s="60" t="str">
        <f t="shared" si="134"/>
        <v/>
      </c>
    </row>
    <row r="823" spans="1:16">
      <c r="A823" s="34"/>
      <c r="B823" s="60" t="str">
        <f t="shared" si="130"/>
        <v/>
      </c>
      <c r="C823" s="34"/>
      <c r="D823" s="35"/>
      <c r="E823" s="36"/>
      <c r="F823" s="33">
        <f t="shared" si="129"/>
        <v>0</v>
      </c>
      <c r="G823" s="32"/>
      <c r="H823" s="17"/>
      <c r="I823" s="31" t="str">
        <f t="shared" si="127"/>
        <v/>
      </c>
      <c r="J823" s="31" t="str">
        <f t="shared" si="133"/>
        <v/>
      </c>
      <c r="K823" s="31" t="str">
        <f t="shared" si="133"/>
        <v/>
      </c>
      <c r="L823" s="30"/>
      <c r="M823" s="34"/>
      <c r="N823" s="60" t="str">
        <f t="shared" si="128"/>
        <v/>
      </c>
      <c r="O823" s="60" t="str">
        <f t="shared" si="134"/>
        <v/>
      </c>
      <c r="P823" s="60" t="str">
        <f t="shared" si="134"/>
        <v/>
      </c>
    </row>
    <row r="824" spans="1:16">
      <c r="A824" s="34"/>
      <c r="B824" s="60" t="str">
        <f t="shared" si="130"/>
        <v/>
      </c>
      <c r="C824" s="34"/>
      <c r="D824" s="35"/>
      <c r="E824" s="36"/>
      <c r="F824" s="33">
        <f t="shared" si="129"/>
        <v>0</v>
      </c>
      <c r="G824" s="32"/>
      <c r="H824" s="17"/>
      <c r="I824" s="31" t="str">
        <f t="shared" si="127"/>
        <v/>
      </c>
      <c r="J824" s="31" t="str">
        <f t="shared" si="133"/>
        <v/>
      </c>
      <c r="K824" s="31" t="str">
        <f t="shared" si="133"/>
        <v/>
      </c>
      <c r="L824" s="30"/>
      <c r="M824" s="34"/>
      <c r="N824" s="60" t="str">
        <f t="shared" si="128"/>
        <v/>
      </c>
      <c r="O824" s="60" t="str">
        <f t="shared" si="134"/>
        <v/>
      </c>
      <c r="P824" s="60" t="str">
        <f t="shared" si="134"/>
        <v/>
      </c>
    </row>
    <row r="825" spans="1:16">
      <c r="A825" s="34"/>
      <c r="B825" s="60" t="str">
        <f t="shared" si="130"/>
        <v/>
      </c>
      <c r="C825" s="34"/>
      <c r="D825" s="35"/>
      <c r="E825" s="36"/>
      <c r="F825" s="33">
        <f t="shared" si="129"/>
        <v>0</v>
      </c>
      <c r="G825" s="32"/>
      <c r="H825" s="17"/>
      <c r="I825" s="31" t="str">
        <f t="shared" si="127"/>
        <v/>
      </c>
      <c r="J825" s="31" t="str">
        <f t="shared" si="133"/>
        <v/>
      </c>
      <c r="K825" s="31" t="str">
        <f t="shared" si="133"/>
        <v/>
      </c>
      <c r="L825" s="30"/>
      <c r="M825" s="34"/>
      <c r="N825" s="60" t="str">
        <f t="shared" si="128"/>
        <v/>
      </c>
      <c r="O825" s="60" t="str">
        <f t="shared" si="134"/>
        <v/>
      </c>
      <c r="P825" s="60" t="str">
        <f t="shared" si="134"/>
        <v/>
      </c>
    </row>
    <row r="826" spans="1:16">
      <c r="A826" s="34"/>
      <c r="B826" s="60" t="str">
        <f t="shared" si="130"/>
        <v/>
      </c>
      <c r="C826" s="34"/>
      <c r="D826" s="35"/>
      <c r="E826" s="36"/>
      <c r="F826" s="33">
        <f t="shared" si="129"/>
        <v>0</v>
      </c>
      <c r="G826" s="32"/>
      <c r="H826" s="17"/>
      <c r="I826" s="31" t="str">
        <f t="shared" si="127"/>
        <v/>
      </c>
      <c r="J826" s="31" t="str">
        <f t="shared" si="133"/>
        <v/>
      </c>
      <c r="K826" s="31" t="str">
        <f t="shared" si="133"/>
        <v/>
      </c>
      <c r="L826" s="30"/>
      <c r="M826" s="34"/>
      <c r="N826" s="60" t="str">
        <f t="shared" si="128"/>
        <v/>
      </c>
      <c r="O826" s="60" t="str">
        <f t="shared" si="134"/>
        <v/>
      </c>
      <c r="P826" s="60" t="str">
        <f t="shared" si="134"/>
        <v/>
      </c>
    </row>
    <row r="827" spans="1:16">
      <c r="A827" s="34"/>
      <c r="B827" s="60" t="str">
        <f t="shared" si="130"/>
        <v/>
      </c>
      <c r="C827" s="34"/>
      <c r="D827" s="35"/>
      <c r="E827" s="36"/>
      <c r="F827" s="33">
        <f t="shared" si="129"/>
        <v>0</v>
      </c>
      <c r="G827" s="32"/>
      <c r="H827" s="17"/>
      <c r="I827" s="31" t="str">
        <f t="shared" si="127"/>
        <v/>
      </c>
      <c r="J827" s="31" t="str">
        <f t="shared" si="133"/>
        <v/>
      </c>
      <c r="K827" s="31" t="str">
        <f t="shared" si="133"/>
        <v/>
      </c>
      <c r="L827" s="30"/>
      <c r="M827" s="34"/>
      <c r="N827" s="60" t="str">
        <f t="shared" si="128"/>
        <v/>
      </c>
      <c r="O827" s="60" t="str">
        <f t="shared" si="134"/>
        <v/>
      </c>
      <c r="P827" s="60" t="str">
        <f t="shared" si="134"/>
        <v/>
      </c>
    </row>
    <row r="828" spans="1:16">
      <c r="A828" s="34"/>
      <c r="B828" s="60" t="str">
        <f t="shared" si="130"/>
        <v/>
      </c>
      <c r="C828" s="34"/>
      <c r="D828" s="35"/>
      <c r="E828" s="36"/>
      <c r="F828" s="33">
        <f t="shared" si="129"/>
        <v>0</v>
      </c>
      <c r="G828" s="32"/>
      <c r="H828" s="17"/>
      <c r="I828" s="31" t="str">
        <f t="shared" si="127"/>
        <v/>
      </c>
      <c r="J828" s="31" t="str">
        <f t="shared" si="133"/>
        <v/>
      </c>
      <c r="K828" s="31" t="str">
        <f t="shared" si="133"/>
        <v/>
      </c>
      <c r="L828" s="30"/>
      <c r="M828" s="34"/>
      <c r="N828" s="60" t="str">
        <f t="shared" si="128"/>
        <v/>
      </c>
      <c r="O828" s="60" t="str">
        <f t="shared" si="134"/>
        <v/>
      </c>
      <c r="P828" s="60" t="str">
        <f t="shared" si="134"/>
        <v/>
      </c>
    </row>
    <row r="829" spans="1:16">
      <c r="A829" s="34"/>
      <c r="B829" s="60" t="str">
        <f t="shared" si="130"/>
        <v/>
      </c>
      <c r="C829" s="34"/>
      <c r="D829" s="35"/>
      <c r="E829" s="36"/>
      <c r="F829" s="33">
        <f t="shared" si="129"/>
        <v>0</v>
      </c>
      <c r="G829" s="32"/>
      <c r="H829" s="17"/>
      <c r="I829" s="31" t="str">
        <f t="shared" si="127"/>
        <v/>
      </c>
      <c r="J829" s="31" t="str">
        <f t="shared" si="133"/>
        <v/>
      </c>
      <c r="K829" s="31" t="str">
        <f t="shared" si="133"/>
        <v/>
      </c>
      <c r="L829" s="30"/>
      <c r="M829" s="34"/>
      <c r="N829" s="60" t="str">
        <f t="shared" si="128"/>
        <v/>
      </c>
      <c r="O829" s="60" t="str">
        <f t="shared" si="134"/>
        <v/>
      </c>
      <c r="P829" s="60" t="str">
        <f t="shared" si="134"/>
        <v/>
      </c>
    </row>
    <row r="830" spans="1:16">
      <c r="A830" s="34"/>
      <c r="B830" s="60" t="str">
        <f t="shared" si="130"/>
        <v/>
      </c>
      <c r="C830" s="34"/>
      <c r="D830" s="35"/>
      <c r="E830" s="36"/>
      <c r="F830" s="33">
        <f t="shared" si="129"/>
        <v>0</v>
      </c>
      <c r="G830" s="32"/>
      <c r="H830" s="17"/>
      <c r="I830" s="31" t="str">
        <f t="shared" si="127"/>
        <v/>
      </c>
      <c r="J830" s="31" t="str">
        <f t="shared" si="133"/>
        <v/>
      </c>
      <c r="K830" s="31" t="str">
        <f t="shared" si="133"/>
        <v/>
      </c>
      <c r="L830" s="30"/>
      <c r="M830" s="34"/>
      <c r="N830" s="60" t="str">
        <f t="shared" si="128"/>
        <v/>
      </c>
      <c r="O830" s="60" t="str">
        <f t="shared" si="134"/>
        <v/>
      </c>
      <c r="P830" s="60" t="str">
        <f t="shared" si="134"/>
        <v/>
      </c>
    </row>
    <row r="831" spans="1:16">
      <c r="A831" s="34"/>
      <c r="B831" s="60" t="str">
        <f t="shared" si="130"/>
        <v/>
      </c>
      <c r="C831" s="34"/>
      <c r="D831" s="35"/>
      <c r="E831" s="36"/>
      <c r="F831" s="33">
        <f t="shared" si="129"/>
        <v>0</v>
      </c>
      <c r="G831" s="32"/>
      <c r="H831" s="17"/>
      <c r="I831" s="31" t="str">
        <f t="shared" si="127"/>
        <v/>
      </c>
      <c r="J831" s="31" t="str">
        <f t="shared" si="133"/>
        <v/>
      </c>
      <c r="K831" s="31" t="str">
        <f t="shared" si="133"/>
        <v/>
      </c>
      <c r="L831" s="30"/>
      <c r="M831" s="34"/>
      <c r="N831" s="60" t="str">
        <f t="shared" si="128"/>
        <v/>
      </c>
      <c r="O831" s="60" t="str">
        <f t="shared" si="134"/>
        <v/>
      </c>
      <c r="P831" s="60" t="str">
        <f t="shared" si="134"/>
        <v/>
      </c>
    </row>
    <row r="832" spans="1:16">
      <c r="A832" s="34"/>
      <c r="B832" s="60" t="str">
        <f t="shared" si="130"/>
        <v/>
      </c>
      <c r="C832" s="34"/>
      <c r="D832" s="35"/>
      <c r="E832" s="36"/>
      <c r="F832" s="33">
        <f t="shared" si="129"/>
        <v>0</v>
      </c>
      <c r="G832" s="32"/>
      <c r="H832" s="17"/>
      <c r="I832" s="31" t="str">
        <f t="shared" si="127"/>
        <v/>
      </c>
      <c r="J832" s="31" t="str">
        <f t="shared" si="133"/>
        <v/>
      </c>
      <c r="K832" s="31" t="str">
        <f t="shared" si="133"/>
        <v/>
      </c>
      <c r="L832" s="30"/>
      <c r="M832" s="34"/>
      <c r="N832" s="60" t="str">
        <f t="shared" si="128"/>
        <v/>
      </c>
      <c r="O832" s="60" t="str">
        <f t="shared" si="134"/>
        <v/>
      </c>
      <c r="P832" s="60" t="str">
        <f t="shared" si="134"/>
        <v/>
      </c>
    </row>
    <row r="833" spans="1:16">
      <c r="A833" s="34"/>
      <c r="B833" s="60" t="str">
        <f t="shared" si="130"/>
        <v/>
      </c>
      <c r="C833" s="34"/>
      <c r="D833" s="35"/>
      <c r="E833" s="36"/>
      <c r="F833" s="33">
        <f t="shared" si="129"/>
        <v>0</v>
      </c>
      <c r="G833" s="32"/>
      <c r="H833" s="17"/>
      <c r="I833" s="31" t="str">
        <f t="shared" si="127"/>
        <v/>
      </c>
      <c r="J833" s="31" t="str">
        <f t="shared" si="133"/>
        <v/>
      </c>
      <c r="K833" s="31" t="str">
        <f t="shared" si="133"/>
        <v/>
      </c>
      <c r="L833" s="30"/>
      <c r="M833" s="34"/>
      <c r="N833" s="60" t="str">
        <f t="shared" si="128"/>
        <v/>
      </c>
      <c r="O833" s="60" t="str">
        <f t="shared" si="134"/>
        <v/>
      </c>
      <c r="P833" s="60" t="str">
        <f t="shared" si="134"/>
        <v/>
      </c>
    </row>
    <row r="834" spans="1:16">
      <c r="A834" s="34"/>
      <c r="B834" s="60" t="str">
        <f t="shared" si="130"/>
        <v/>
      </c>
      <c r="C834" s="34"/>
      <c r="D834" s="35"/>
      <c r="E834" s="36"/>
      <c r="F834" s="33">
        <f t="shared" si="129"/>
        <v>0</v>
      </c>
      <c r="G834" s="32"/>
      <c r="H834" s="17"/>
      <c r="I834" s="31" t="str">
        <f t="shared" si="127"/>
        <v/>
      </c>
      <c r="J834" s="31" t="str">
        <f t="shared" si="133"/>
        <v/>
      </c>
      <c r="K834" s="31" t="str">
        <f t="shared" si="133"/>
        <v/>
      </c>
      <c r="L834" s="30"/>
      <c r="M834" s="34"/>
      <c r="N834" s="60" t="str">
        <f t="shared" si="128"/>
        <v/>
      </c>
      <c r="O834" s="60" t="str">
        <f t="shared" si="134"/>
        <v/>
      </c>
      <c r="P834" s="60" t="str">
        <f t="shared" si="134"/>
        <v/>
      </c>
    </row>
    <row r="835" spans="1:16">
      <c r="A835" s="34"/>
      <c r="B835" s="60" t="str">
        <f t="shared" si="130"/>
        <v/>
      </c>
      <c r="C835" s="34"/>
      <c r="D835" s="35"/>
      <c r="E835" s="36"/>
      <c r="F835" s="33">
        <f t="shared" si="129"/>
        <v>0</v>
      </c>
      <c r="G835" s="32"/>
      <c r="H835" s="17"/>
      <c r="I835" s="31" t="str">
        <f t="shared" si="127"/>
        <v/>
      </c>
      <c r="J835" s="31" t="str">
        <f t="shared" si="133"/>
        <v/>
      </c>
      <c r="K835" s="31" t="str">
        <f t="shared" si="133"/>
        <v/>
      </c>
      <c r="L835" s="30"/>
      <c r="M835" s="34"/>
      <c r="N835" s="60" t="str">
        <f t="shared" si="128"/>
        <v/>
      </c>
      <c r="O835" s="60" t="str">
        <f t="shared" si="134"/>
        <v/>
      </c>
      <c r="P835" s="60" t="str">
        <f t="shared" si="134"/>
        <v/>
      </c>
    </row>
    <row r="836" spans="1:16">
      <c r="A836" s="34"/>
      <c r="B836" s="60" t="str">
        <f t="shared" si="130"/>
        <v/>
      </c>
      <c r="C836" s="34"/>
      <c r="D836" s="35"/>
      <c r="E836" s="36"/>
      <c r="F836" s="33">
        <f t="shared" si="129"/>
        <v>0</v>
      </c>
      <c r="G836" s="32"/>
      <c r="H836" s="17"/>
      <c r="I836" s="31" t="str">
        <f t="shared" si="127"/>
        <v/>
      </c>
      <c r="J836" s="31" t="str">
        <f t="shared" si="133"/>
        <v/>
      </c>
      <c r="K836" s="31" t="str">
        <f t="shared" si="133"/>
        <v/>
      </c>
      <c r="L836" s="30"/>
      <c r="M836" s="34"/>
      <c r="N836" s="60" t="str">
        <f t="shared" si="128"/>
        <v/>
      </c>
      <c r="O836" s="60" t="str">
        <f t="shared" si="134"/>
        <v/>
      </c>
      <c r="P836" s="60" t="str">
        <f t="shared" si="134"/>
        <v/>
      </c>
    </row>
    <row r="837" spans="1:16">
      <c r="A837" s="34"/>
      <c r="B837" s="60" t="str">
        <f t="shared" si="130"/>
        <v/>
      </c>
      <c r="C837" s="34"/>
      <c r="D837" s="35"/>
      <c r="E837" s="36"/>
      <c r="F837" s="33">
        <f t="shared" si="129"/>
        <v>0</v>
      </c>
      <c r="G837" s="32"/>
      <c r="H837" s="17"/>
      <c r="I837" s="31" t="str">
        <f t="shared" si="127"/>
        <v/>
      </c>
      <c r="J837" s="31" t="str">
        <f t="shared" si="133"/>
        <v/>
      </c>
      <c r="K837" s="31" t="str">
        <f t="shared" si="133"/>
        <v/>
      </c>
      <c r="L837" s="30"/>
      <c r="M837" s="34"/>
      <c r="N837" s="60" t="str">
        <f t="shared" si="128"/>
        <v/>
      </c>
      <c r="O837" s="60" t="str">
        <f t="shared" si="134"/>
        <v/>
      </c>
      <c r="P837" s="60" t="str">
        <f t="shared" si="134"/>
        <v/>
      </c>
    </row>
    <row r="838" spans="1:16">
      <c r="A838" s="34"/>
      <c r="B838" s="60" t="str">
        <f t="shared" si="130"/>
        <v/>
      </c>
      <c r="C838" s="34"/>
      <c r="D838" s="35"/>
      <c r="E838" s="36"/>
      <c r="F838" s="33">
        <f t="shared" si="129"/>
        <v>0</v>
      </c>
      <c r="G838" s="32"/>
      <c r="H838" s="17"/>
      <c r="I838" s="31" t="str">
        <f t="shared" si="127"/>
        <v/>
      </c>
      <c r="J838" s="31" t="str">
        <f t="shared" si="133"/>
        <v/>
      </c>
      <c r="K838" s="31" t="str">
        <f t="shared" si="133"/>
        <v/>
      </c>
      <c r="L838" s="30"/>
      <c r="M838" s="34"/>
      <c r="N838" s="60" t="str">
        <f t="shared" si="128"/>
        <v/>
      </c>
      <c r="O838" s="60" t="str">
        <f t="shared" si="134"/>
        <v/>
      </c>
      <c r="P838" s="60" t="str">
        <f t="shared" si="134"/>
        <v/>
      </c>
    </row>
    <row r="839" spans="1:16">
      <c r="A839" s="34"/>
      <c r="B839" s="60" t="str">
        <f t="shared" si="130"/>
        <v/>
      </c>
      <c r="C839" s="34"/>
      <c r="D839" s="35"/>
      <c r="E839" s="36"/>
      <c r="F839" s="33">
        <f t="shared" si="129"/>
        <v>0</v>
      </c>
      <c r="G839" s="32"/>
      <c r="H839" s="17"/>
      <c r="I839" s="31" t="str">
        <f t="shared" si="127"/>
        <v/>
      </c>
      <c r="J839" s="31" t="str">
        <f t="shared" ref="J839:K858" si="135">IF($A839&gt;0,IF((LEFT($A839,2)=LEFT($E$6,2)),($H839*($G839/2)),""),"")</f>
        <v/>
      </c>
      <c r="K839" s="31" t="str">
        <f t="shared" si="135"/>
        <v/>
      </c>
      <c r="L839" s="30"/>
      <c r="M839" s="34"/>
      <c r="N839" s="60" t="str">
        <f t="shared" si="128"/>
        <v/>
      </c>
      <c r="O839" s="60" t="str">
        <f t="shared" ref="O839:P858" si="136">IF(LEFT($A839,2)=LEFT(gstin,2),IF($M839="Yes",$H839*1%,""),"")</f>
        <v/>
      </c>
      <c r="P839" s="60" t="str">
        <f t="shared" si="136"/>
        <v/>
      </c>
    </row>
    <row r="840" spans="1:16">
      <c r="A840" s="34"/>
      <c r="B840" s="60" t="str">
        <f t="shared" si="130"/>
        <v/>
      </c>
      <c r="C840" s="34"/>
      <c r="D840" s="35"/>
      <c r="E840" s="36"/>
      <c r="F840" s="33">
        <f t="shared" si="129"/>
        <v>0</v>
      </c>
      <c r="G840" s="32"/>
      <c r="H840" s="17"/>
      <c r="I840" s="31" t="str">
        <f t="shared" si="127"/>
        <v/>
      </c>
      <c r="J840" s="31" t="str">
        <f t="shared" si="135"/>
        <v/>
      </c>
      <c r="K840" s="31" t="str">
        <f t="shared" si="135"/>
        <v/>
      </c>
      <c r="L840" s="30"/>
      <c r="M840" s="34"/>
      <c r="N840" s="60" t="str">
        <f t="shared" si="128"/>
        <v/>
      </c>
      <c r="O840" s="60" t="str">
        <f t="shared" si="136"/>
        <v/>
      </c>
      <c r="P840" s="60" t="str">
        <f t="shared" si="136"/>
        <v/>
      </c>
    </row>
    <row r="841" spans="1:16">
      <c r="A841" s="34"/>
      <c r="B841" s="60" t="str">
        <f t="shared" si="130"/>
        <v/>
      </c>
      <c r="C841" s="34"/>
      <c r="D841" s="35"/>
      <c r="E841" s="36"/>
      <c r="F841" s="33">
        <f t="shared" si="129"/>
        <v>0</v>
      </c>
      <c r="G841" s="32"/>
      <c r="H841" s="17"/>
      <c r="I841" s="31" t="str">
        <f t="shared" si="127"/>
        <v/>
      </c>
      <c r="J841" s="31" t="str">
        <f t="shared" si="135"/>
        <v/>
      </c>
      <c r="K841" s="31" t="str">
        <f t="shared" si="135"/>
        <v/>
      </c>
      <c r="L841" s="30"/>
      <c r="M841" s="34"/>
      <c r="N841" s="60" t="str">
        <f t="shared" si="128"/>
        <v/>
      </c>
      <c r="O841" s="60" t="str">
        <f t="shared" si="136"/>
        <v/>
      </c>
      <c r="P841" s="60" t="str">
        <f t="shared" si="136"/>
        <v/>
      </c>
    </row>
    <row r="842" spans="1:16">
      <c r="A842" s="34"/>
      <c r="B842" s="60" t="str">
        <f t="shared" si="130"/>
        <v/>
      </c>
      <c r="C842" s="34"/>
      <c r="D842" s="35"/>
      <c r="E842" s="36"/>
      <c r="F842" s="33">
        <f t="shared" si="129"/>
        <v>0</v>
      </c>
      <c r="G842" s="32"/>
      <c r="H842" s="17"/>
      <c r="I842" s="31" t="str">
        <f t="shared" si="127"/>
        <v/>
      </c>
      <c r="J842" s="31" t="str">
        <f t="shared" si="135"/>
        <v/>
      </c>
      <c r="K842" s="31" t="str">
        <f t="shared" si="135"/>
        <v/>
      </c>
      <c r="L842" s="30"/>
      <c r="M842" s="34"/>
      <c r="N842" s="60" t="str">
        <f t="shared" si="128"/>
        <v/>
      </c>
      <c r="O842" s="60" t="str">
        <f t="shared" si="136"/>
        <v/>
      </c>
      <c r="P842" s="60" t="str">
        <f t="shared" si="136"/>
        <v/>
      </c>
    </row>
    <row r="843" spans="1:16">
      <c r="A843" s="34"/>
      <c r="B843" s="60" t="str">
        <f t="shared" si="130"/>
        <v/>
      </c>
      <c r="C843" s="34"/>
      <c r="D843" s="35"/>
      <c r="E843" s="36"/>
      <c r="F843" s="33">
        <f t="shared" si="129"/>
        <v>0</v>
      </c>
      <c r="G843" s="32"/>
      <c r="H843" s="17"/>
      <c r="I843" s="31" t="str">
        <f t="shared" si="127"/>
        <v/>
      </c>
      <c r="J843" s="31" t="str">
        <f t="shared" si="135"/>
        <v/>
      </c>
      <c r="K843" s="31" t="str">
        <f t="shared" si="135"/>
        <v/>
      </c>
      <c r="L843" s="30"/>
      <c r="M843" s="34"/>
      <c r="N843" s="60" t="str">
        <f t="shared" si="128"/>
        <v/>
      </c>
      <c r="O843" s="60" t="str">
        <f t="shared" si="136"/>
        <v/>
      </c>
      <c r="P843" s="60" t="str">
        <f t="shared" si="136"/>
        <v/>
      </c>
    </row>
    <row r="844" spans="1:16">
      <c r="A844" s="34"/>
      <c r="B844" s="60" t="str">
        <f t="shared" si="130"/>
        <v/>
      </c>
      <c r="C844" s="34"/>
      <c r="D844" s="35"/>
      <c r="E844" s="36"/>
      <c r="F844" s="33">
        <f t="shared" si="129"/>
        <v>0</v>
      </c>
      <c r="G844" s="32"/>
      <c r="H844" s="17"/>
      <c r="I844" s="31" t="str">
        <f t="shared" si="127"/>
        <v/>
      </c>
      <c r="J844" s="31" t="str">
        <f t="shared" si="135"/>
        <v/>
      </c>
      <c r="K844" s="31" t="str">
        <f t="shared" si="135"/>
        <v/>
      </c>
      <c r="L844" s="30"/>
      <c r="M844" s="34"/>
      <c r="N844" s="60" t="str">
        <f t="shared" si="128"/>
        <v/>
      </c>
      <c r="O844" s="60" t="str">
        <f t="shared" si="136"/>
        <v/>
      </c>
      <c r="P844" s="60" t="str">
        <f t="shared" si="136"/>
        <v/>
      </c>
    </row>
    <row r="845" spans="1:16">
      <c r="A845" s="34"/>
      <c r="B845" s="60" t="str">
        <f t="shared" si="130"/>
        <v/>
      </c>
      <c r="C845" s="34"/>
      <c r="D845" s="35"/>
      <c r="E845" s="36"/>
      <c r="F845" s="33">
        <f t="shared" si="129"/>
        <v>0</v>
      </c>
      <c r="G845" s="32"/>
      <c r="H845" s="17"/>
      <c r="I845" s="31" t="str">
        <f t="shared" si="127"/>
        <v/>
      </c>
      <c r="J845" s="31" t="str">
        <f t="shared" si="135"/>
        <v/>
      </c>
      <c r="K845" s="31" t="str">
        <f t="shared" si="135"/>
        <v/>
      </c>
      <c r="L845" s="30"/>
      <c r="M845" s="34"/>
      <c r="N845" s="60" t="str">
        <f t="shared" si="128"/>
        <v/>
      </c>
      <c r="O845" s="60" t="str">
        <f t="shared" si="136"/>
        <v/>
      </c>
      <c r="P845" s="60" t="str">
        <f t="shared" si="136"/>
        <v/>
      </c>
    </row>
    <row r="846" spans="1:16">
      <c r="A846" s="34"/>
      <c r="B846" s="60" t="str">
        <f t="shared" si="130"/>
        <v/>
      </c>
      <c r="C846" s="34"/>
      <c r="D846" s="35"/>
      <c r="E846" s="36"/>
      <c r="F846" s="33">
        <f t="shared" si="129"/>
        <v>0</v>
      </c>
      <c r="G846" s="32"/>
      <c r="H846" s="17"/>
      <c r="I846" s="31" t="str">
        <f t="shared" si="127"/>
        <v/>
      </c>
      <c r="J846" s="31" t="str">
        <f t="shared" si="135"/>
        <v/>
      </c>
      <c r="K846" s="31" t="str">
        <f t="shared" si="135"/>
        <v/>
      </c>
      <c r="L846" s="30"/>
      <c r="M846" s="34"/>
      <c r="N846" s="60" t="str">
        <f t="shared" si="128"/>
        <v/>
      </c>
      <c r="O846" s="60" t="str">
        <f t="shared" si="136"/>
        <v/>
      </c>
      <c r="P846" s="60" t="str">
        <f t="shared" si="136"/>
        <v/>
      </c>
    </row>
    <row r="847" spans="1:16">
      <c r="A847" s="34"/>
      <c r="B847" s="60" t="str">
        <f t="shared" si="130"/>
        <v/>
      </c>
      <c r="C847" s="34"/>
      <c r="D847" s="35"/>
      <c r="E847" s="36"/>
      <c r="F847" s="33">
        <f t="shared" si="129"/>
        <v>0</v>
      </c>
      <c r="G847" s="32"/>
      <c r="H847" s="17"/>
      <c r="I847" s="31" t="str">
        <f t="shared" si="127"/>
        <v/>
      </c>
      <c r="J847" s="31" t="str">
        <f t="shared" si="135"/>
        <v/>
      </c>
      <c r="K847" s="31" t="str">
        <f t="shared" si="135"/>
        <v/>
      </c>
      <c r="L847" s="30"/>
      <c r="M847" s="34"/>
      <c r="N847" s="60" t="str">
        <f t="shared" si="128"/>
        <v/>
      </c>
      <c r="O847" s="60" t="str">
        <f t="shared" si="136"/>
        <v/>
      </c>
      <c r="P847" s="60" t="str">
        <f t="shared" si="136"/>
        <v/>
      </c>
    </row>
    <row r="848" spans="1:16">
      <c r="A848" s="34"/>
      <c r="B848" s="60" t="str">
        <f t="shared" si="130"/>
        <v/>
      </c>
      <c r="C848" s="34"/>
      <c r="D848" s="35"/>
      <c r="E848" s="36"/>
      <c r="F848" s="33">
        <f t="shared" si="129"/>
        <v>0</v>
      </c>
      <c r="G848" s="32"/>
      <c r="H848" s="17"/>
      <c r="I848" s="31" t="str">
        <f t="shared" si="127"/>
        <v/>
      </c>
      <c r="J848" s="31" t="str">
        <f t="shared" si="135"/>
        <v/>
      </c>
      <c r="K848" s="31" t="str">
        <f t="shared" si="135"/>
        <v/>
      </c>
      <c r="L848" s="30"/>
      <c r="M848" s="34"/>
      <c r="N848" s="60" t="str">
        <f t="shared" si="128"/>
        <v/>
      </c>
      <c r="O848" s="60" t="str">
        <f t="shared" si="136"/>
        <v/>
      </c>
      <c r="P848" s="60" t="str">
        <f t="shared" si="136"/>
        <v/>
      </c>
    </row>
    <row r="849" spans="1:16">
      <c r="A849" s="34"/>
      <c r="B849" s="60" t="str">
        <f t="shared" si="130"/>
        <v/>
      </c>
      <c r="C849" s="34"/>
      <c r="D849" s="35"/>
      <c r="E849" s="36"/>
      <c r="F849" s="33">
        <f t="shared" si="129"/>
        <v>0</v>
      </c>
      <c r="G849" s="32"/>
      <c r="H849" s="17"/>
      <c r="I849" s="31" t="str">
        <f t="shared" si="127"/>
        <v/>
      </c>
      <c r="J849" s="31" t="str">
        <f t="shared" si="135"/>
        <v/>
      </c>
      <c r="K849" s="31" t="str">
        <f t="shared" si="135"/>
        <v/>
      </c>
      <c r="L849" s="30"/>
      <c r="M849" s="34"/>
      <c r="N849" s="60" t="str">
        <f t="shared" si="128"/>
        <v/>
      </c>
      <c r="O849" s="60" t="str">
        <f t="shared" si="136"/>
        <v/>
      </c>
      <c r="P849" s="60" t="str">
        <f t="shared" si="136"/>
        <v/>
      </c>
    </row>
    <row r="850" spans="1:16">
      <c r="A850" s="34"/>
      <c r="B850" s="60" t="str">
        <f t="shared" si="130"/>
        <v/>
      </c>
      <c r="C850" s="34"/>
      <c r="D850" s="35"/>
      <c r="E850" s="36"/>
      <c r="F850" s="33">
        <f t="shared" si="129"/>
        <v>0</v>
      </c>
      <c r="G850" s="32"/>
      <c r="H850" s="17"/>
      <c r="I850" s="31" t="str">
        <f t="shared" si="127"/>
        <v/>
      </c>
      <c r="J850" s="31" t="str">
        <f t="shared" si="135"/>
        <v/>
      </c>
      <c r="K850" s="31" t="str">
        <f t="shared" si="135"/>
        <v/>
      </c>
      <c r="L850" s="30"/>
      <c r="M850" s="34"/>
      <c r="N850" s="60" t="str">
        <f t="shared" si="128"/>
        <v/>
      </c>
      <c r="O850" s="60" t="str">
        <f t="shared" si="136"/>
        <v/>
      </c>
      <c r="P850" s="60" t="str">
        <f t="shared" si="136"/>
        <v/>
      </c>
    </row>
    <row r="851" spans="1:16">
      <c r="A851" s="34"/>
      <c r="B851" s="60" t="str">
        <f t="shared" si="130"/>
        <v/>
      </c>
      <c r="C851" s="34"/>
      <c r="D851" s="35"/>
      <c r="E851" s="36"/>
      <c r="F851" s="33">
        <f t="shared" si="129"/>
        <v>0</v>
      </c>
      <c r="G851" s="32"/>
      <c r="H851" s="17"/>
      <c r="I851" s="31" t="str">
        <f t="shared" ref="I851:I914" si="137">IF($A851&gt;0,IF((LEFT($A851,2)&lt;&gt;LEFT($E$6,2)),($H851*$G851),""),"")</f>
        <v/>
      </c>
      <c r="J851" s="31" t="str">
        <f t="shared" si="135"/>
        <v/>
      </c>
      <c r="K851" s="31" t="str">
        <f t="shared" si="135"/>
        <v/>
      </c>
      <c r="L851" s="30"/>
      <c r="M851" s="34"/>
      <c r="N851" s="60" t="str">
        <f t="shared" ref="N851:N914" si="138">IF(LEFT($A851,2)&lt;&gt;LEFT(gstin,2),IF($M851="Yes",$H851*2%,""),"")</f>
        <v/>
      </c>
      <c r="O851" s="60" t="str">
        <f t="shared" si="136"/>
        <v/>
      </c>
      <c r="P851" s="60" t="str">
        <f t="shared" si="136"/>
        <v/>
      </c>
    </row>
    <row r="852" spans="1:16">
      <c r="A852" s="34"/>
      <c r="B852" s="60" t="str">
        <f t="shared" si="130"/>
        <v/>
      </c>
      <c r="C852" s="34"/>
      <c r="D852" s="35"/>
      <c r="E852" s="36"/>
      <c r="F852" s="33">
        <f t="shared" ref="F852:F915" si="139">ROUND(SUM(H852:L852),0)</f>
        <v>0</v>
      </c>
      <c r="G852" s="32"/>
      <c r="H852" s="17"/>
      <c r="I852" s="31" t="str">
        <f t="shared" si="137"/>
        <v/>
      </c>
      <c r="J852" s="31" t="str">
        <f t="shared" si="135"/>
        <v/>
      </c>
      <c r="K852" s="31" t="str">
        <f t="shared" si="135"/>
        <v/>
      </c>
      <c r="L852" s="30"/>
      <c r="M852" s="34"/>
      <c r="N852" s="60" t="str">
        <f t="shared" si="138"/>
        <v/>
      </c>
      <c r="O852" s="60" t="str">
        <f t="shared" si="136"/>
        <v/>
      </c>
      <c r="P852" s="60" t="str">
        <f t="shared" si="136"/>
        <v/>
      </c>
    </row>
    <row r="853" spans="1:16">
      <c r="A853" s="34"/>
      <c r="B853" s="60" t="str">
        <f t="shared" ref="B853:B916" si="140">IF(A853&lt;&gt;"",(VLOOKUP(LEFT($A853,2),$A$5000:$B$5037,2,TRUE)),(""))</f>
        <v/>
      </c>
      <c r="C853" s="34"/>
      <c r="D853" s="35"/>
      <c r="E853" s="36"/>
      <c r="F853" s="33">
        <f t="shared" si="139"/>
        <v>0</v>
      </c>
      <c r="G853" s="32"/>
      <c r="H853" s="17"/>
      <c r="I853" s="31" t="str">
        <f t="shared" si="137"/>
        <v/>
      </c>
      <c r="J853" s="31" t="str">
        <f t="shared" si="135"/>
        <v/>
      </c>
      <c r="K853" s="31" t="str">
        <f t="shared" si="135"/>
        <v/>
      </c>
      <c r="L853" s="30"/>
      <c r="M853" s="34"/>
      <c r="N853" s="60" t="str">
        <f t="shared" si="138"/>
        <v/>
      </c>
      <c r="O853" s="60" t="str">
        <f t="shared" si="136"/>
        <v/>
      </c>
      <c r="P853" s="60" t="str">
        <f t="shared" si="136"/>
        <v/>
      </c>
    </row>
    <row r="854" spans="1:16">
      <c r="A854" s="34"/>
      <c r="B854" s="60" t="str">
        <f t="shared" si="140"/>
        <v/>
      </c>
      <c r="C854" s="34"/>
      <c r="D854" s="35"/>
      <c r="E854" s="36"/>
      <c r="F854" s="33">
        <f t="shared" si="139"/>
        <v>0</v>
      </c>
      <c r="G854" s="32"/>
      <c r="H854" s="17"/>
      <c r="I854" s="31" t="str">
        <f t="shared" si="137"/>
        <v/>
      </c>
      <c r="J854" s="31" t="str">
        <f t="shared" si="135"/>
        <v/>
      </c>
      <c r="K854" s="31" t="str">
        <f t="shared" si="135"/>
        <v/>
      </c>
      <c r="L854" s="30"/>
      <c r="M854" s="34"/>
      <c r="N854" s="60" t="str">
        <f t="shared" si="138"/>
        <v/>
      </c>
      <c r="O854" s="60" t="str">
        <f t="shared" si="136"/>
        <v/>
      </c>
      <c r="P854" s="60" t="str">
        <f t="shared" si="136"/>
        <v/>
      </c>
    </row>
    <row r="855" spans="1:16">
      <c r="A855" s="34"/>
      <c r="B855" s="60" t="str">
        <f t="shared" si="140"/>
        <v/>
      </c>
      <c r="C855" s="34"/>
      <c r="D855" s="35"/>
      <c r="E855" s="36"/>
      <c r="F855" s="33">
        <f t="shared" si="139"/>
        <v>0</v>
      </c>
      <c r="G855" s="32"/>
      <c r="H855" s="17"/>
      <c r="I855" s="31" t="str">
        <f t="shared" si="137"/>
        <v/>
      </c>
      <c r="J855" s="31" t="str">
        <f t="shared" si="135"/>
        <v/>
      </c>
      <c r="K855" s="31" t="str">
        <f t="shared" si="135"/>
        <v/>
      </c>
      <c r="L855" s="30"/>
      <c r="M855" s="34"/>
      <c r="N855" s="60" t="str">
        <f t="shared" si="138"/>
        <v/>
      </c>
      <c r="O855" s="60" t="str">
        <f t="shared" si="136"/>
        <v/>
      </c>
      <c r="P855" s="60" t="str">
        <f t="shared" si="136"/>
        <v/>
      </c>
    </row>
    <row r="856" spans="1:16">
      <c r="A856" s="34"/>
      <c r="B856" s="60" t="str">
        <f t="shared" si="140"/>
        <v/>
      </c>
      <c r="C856" s="34"/>
      <c r="D856" s="35"/>
      <c r="E856" s="36"/>
      <c r="F856" s="33">
        <f t="shared" si="139"/>
        <v>0</v>
      </c>
      <c r="G856" s="32"/>
      <c r="H856" s="17"/>
      <c r="I856" s="31" t="str">
        <f t="shared" si="137"/>
        <v/>
      </c>
      <c r="J856" s="31" t="str">
        <f t="shared" si="135"/>
        <v/>
      </c>
      <c r="K856" s="31" t="str">
        <f t="shared" si="135"/>
        <v/>
      </c>
      <c r="L856" s="30"/>
      <c r="M856" s="34"/>
      <c r="N856" s="60" t="str">
        <f t="shared" si="138"/>
        <v/>
      </c>
      <c r="O856" s="60" t="str">
        <f t="shared" si="136"/>
        <v/>
      </c>
      <c r="P856" s="60" t="str">
        <f t="shared" si="136"/>
        <v/>
      </c>
    </row>
    <row r="857" spans="1:16">
      <c r="A857" s="34"/>
      <c r="B857" s="60" t="str">
        <f t="shared" si="140"/>
        <v/>
      </c>
      <c r="C857" s="34"/>
      <c r="D857" s="35"/>
      <c r="E857" s="36"/>
      <c r="F857" s="33">
        <f t="shared" si="139"/>
        <v>0</v>
      </c>
      <c r="G857" s="32"/>
      <c r="H857" s="17"/>
      <c r="I857" s="31" t="str">
        <f t="shared" si="137"/>
        <v/>
      </c>
      <c r="J857" s="31" t="str">
        <f t="shared" si="135"/>
        <v/>
      </c>
      <c r="K857" s="31" t="str">
        <f t="shared" si="135"/>
        <v/>
      </c>
      <c r="L857" s="30"/>
      <c r="M857" s="34"/>
      <c r="N857" s="60" t="str">
        <f t="shared" si="138"/>
        <v/>
      </c>
      <c r="O857" s="60" t="str">
        <f t="shared" si="136"/>
        <v/>
      </c>
      <c r="P857" s="60" t="str">
        <f t="shared" si="136"/>
        <v/>
      </c>
    </row>
    <row r="858" spans="1:16">
      <c r="A858" s="34"/>
      <c r="B858" s="60" t="str">
        <f t="shared" si="140"/>
        <v/>
      </c>
      <c r="C858" s="34"/>
      <c r="D858" s="35"/>
      <c r="E858" s="36"/>
      <c r="F858" s="33">
        <f t="shared" si="139"/>
        <v>0</v>
      </c>
      <c r="G858" s="32"/>
      <c r="H858" s="17"/>
      <c r="I858" s="31" t="str">
        <f t="shared" si="137"/>
        <v/>
      </c>
      <c r="J858" s="31" t="str">
        <f t="shared" si="135"/>
        <v/>
      </c>
      <c r="K858" s="31" t="str">
        <f t="shared" si="135"/>
        <v/>
      </c>
      <c r="L858" s="30"/>
      <c r="M858" s="34"/>
      <c r="N858" s="60" t="str">
        <f t="shared" si="138"/>
        <v/>
      </c>
      <c r="O858" s="60" t="str">
        <f t="shared" si="136"/>
        <v/>
      </c>
      <c r="P858" s="60" t="str">
        <f t="shared" si="136"/>
        <v/>
      </c>
    </row>
    <row r="859" spans="1:16">
      <c r="A859" s="34"/>
      <c r="B859" s="60" t="str">
        <f t="shared" si="140"/>
        <v/>
      </c>
      <c r="C859" s="34"/>
      <c r="D859" s="35"/>
      <c r="E859" s="36"/>
      <c r="F859" s="33">
        <f t="shared" si="139"/>
        <v>0</v>
      </c>
      <c r="G859" s="32"/>
      <c r="H859" s="17"/>
      <c r="I859" s="31" t="str">
        <f t="shared" si="137"/>
        <v/>
      </c>
      <c r="J859" s="31" t="str">
        <f t="shared" ref="J859:K878" si="141">IF($A859&gt;0,IF((LEFT($A859,2)=LEFT($E$6,2)),($H859*($G859/2)),""),"")</f>
        <v/>
      </c>
      <c r="K859" s="31" t="str">
        <f t="shared" si="141"/>
        <v/>
      </c>
      <c r="L859" s="30"/>
      <c r="M859" s="34"/>
      <c r="N859" s="60" t="str">
        <f t="shared" si="138"/>
        <v/>
      </c>
      <c r="O859" s="60" t="str">
        <f t="shared" ref="O859:P878" si="142">IF(LEFT($A859,2)=LEFT(gstin,2),IF($M859="Yes",$H859*1%,""),"")</f>
        <v/>
      </c>
      <c r="P859" s="60" t="str">
        <f t="shared" si="142"/>
        <v/>
      </c>
    </row>
    <row r="860" spans="1:16">
      <c r="A860" s="34"/>
      <c r="B860" s="60" t="str">
        <f t="shared" si="140"/>
        <v/>
      </c>
      <c r="C860" s="34"/>
      <c r="D860" s="35"/>
      <c r="E860" s="36"/>
      <c r="F860" s="33">
        <f t="shared" si="139"/>
        <v>0</v>
      </c>
      <c r="G860" s="32"/>
      <c r="H860" s="17"/>
      <c r="I860" s="31" t="str">
        <f t="shared" si="137"/>
        <v/>
      </c>
      <c r="J860" s="31" t="str">
        <f t="shared" si="141"/>
        <v/>
      </c>
      <c r="K860" s="31" t="str">
        <f t="shared" si="141"/>
        <v/>
      </c>
      <c r="L860" s="30"/>
      <c r="M860" s="34"/>
      <c r="N860" s="60" t="str">
        <f t="shared" si="138"/>
        <v/>
      </c>
      <c r="O860" s="60" t="str">
        <f t="shared" si="142"/>
        <v/>
      </c>
      <c r="P860" s="60" t="str">
        <f t="shared" si="142"/>
        <v/>
      </c>
    </row>
    <row r="861" spans="1:16">
      <c r="A861" s="34"/>
      <c r="B861" s="60" t="str">
        <f t="shared" si="140"/>
        <v/>
      </c>
      <c r="C861" s="34"/>
      <c r="D861" s="35"/>
      <c r="E861" s="36"/>
      <c r="F861" s="33">
        <f t="shared" si="139"/>
        <v>0</v>
      </c>
      <c r="G861" s="32"/>
      <c r="H861" s="17"/>
      <c r="I861" s="31" t="str">
        <f t="shared" si="137"/>
        <v/>
      </c>
      <c r="J861" s="31" t="str">
        <f t="shared" si="141"/>
        <v/>
      </c>
      <c r="K861" s="31" t="str">
        <f t="shared" si="141"/>
        <v/>
      </c>
      <c r="L861" s="30"/>
      <c r="M861" s="34"/>
      <c r="N861" s="60" t="str">
        <f t="shared" si="138"/>
        <v/>
      </c>
      <c r="O861" s="60" t="str">
        <f t="shared" si="142"/>
        <v/>
      </c>
      <c r="P861" s="60" t="str">
        <f t="shared" si="142"/>
        <v/>
      </c>
    </row>
    <row r="862" spans="1:16">
      <c r="A862" s="34"/>
      <c r="B862" s="60" t="str">
        <f t="shared" si="140"/>
        <v/>
      </c>
      <c r="C862" s="34"/>
      <c r="D862" s="35"/>
      <c r="E862" s="36"/>
      <c r="F862" s="33">
        <f t="shared" si="139"/>
        <v>0</v>
      </c>
      <c r="G862" s="32"/>
      <c r="H862" s="17"/>
      <c r="I862" s="31" t="str">
        <f t="shared" si="137"/>
        <v/>
      </c>
      <c r="J862" s="31" t="str">
        <f t="shared" si="141"/>
        <v/>
      </c>
      <c r="K862" s="31" t="str">
        <f t="shared" si="141"/>
        <v/>
      </c>
      <c r="L862" s="30"/>
      <c r="M862" s="34"/>
      <c r="N862" s="60" t="str">
        <f t="shared" si="138"/>
        <v/>
      </c>
      <c r="O862" s="60" t="str">
        <f t="shared" si="142"/>
        <v/>
      </c>
      <c r="P862" s="60" t="str">
        <f t="shared" si="142"/>
        <v/>
      </c>
    </row>
    <row r="863" spans="1:16">
      <c r="A863" s="34"/>
      <c r="B863" s="60" t="str">
        <f t="shared" si="140"/>
        <v/>
      </c>
      <c r="C863" s="34"/>
      <c r="D863" s="35"/>
      <c r="E863" s="36"/>
      <c r="F863" s="33">
        <f t="shared" si="139"/>
        <v>0</v>
      </c>
      <c r="G863" s="32"/>
      <c r="H863" s="17"/>
      <c r="I863" s="31" t="str">
        <f t="shared" si="137"/>
        <v/>
      </c>
      <c r="J863" s="31" t="str">
        <f t="shared" si="141"/>
        <v/>
      </c>
      <c r="K863" s="31" t="str">
        <f t="shared" si="141"/>
        <v/>
      </c>
      <c r="L863" s="30"/>
      <c r="M863" s="34"/>
      <c r="N863" s="60" t="str">
        <f t="shared" si="138"/>
        <v/>
      </c>
      <c r="O863" s="60" t="str">
        <f t="shared" si="142"/>
        <v/>
      </c>
      <c r="P863" s="60" t="str">
        <f t="shared" si="142"/>
        <v/>
      </c>
    </row>
    <row r="864" spans="1:16">
      <c r="A864" s="34"/>
      <c r="B864" s="60" t="str">
        <f t="shared" si="140"/>
        <v/>
      </c>
      <c r="C864" s="34"/>
      <c r="D864" s="35"/>
      <c r="E864" s="36"/>
      <c r="F864" s="33">
        <f t="shared" si="139"/>
        <v>0</v>
      </c>
      <c r="G864" s="32"/>
      <c r="H864" s="17"/>
      <c r="I864" s="31" t="str">
        <f t="shared" si="137"/>
        <v/>
      </c>
      <c r="J864" s="31" t="str">
        <f t="shared" si="141"/>
        <v/>
      </c>
      <c r="K864" s="31" t="str">
        <f t="shared" si="141"/>
        <v/>
      </c>
      <c r="L864" s="30"/>
      <c r="M864" s="34"/>
      <c r="N864" s="60" t="str">
        <f t="shared" si="138"/>
        <v/>
      </c>
      <c r="O864" s="60" t="str">
        <f t="shared" si="142"/>
        <v/>
      </c>
      <c r="P864" s="60" t="str">
        <f t="shared" si="142"/>
        <v/>
      </c>
    </row>
    <row r="865" spans="1:16">
      <c r="A865" s="34"/>
      <c r="B865" s="60" t="str">
        <f t="shared" si="140"/>
        <v/>
      </c>
      <c r="C865" s="34"/>
      <c r="D865" s="35"/>
      <c r="E865" s="36"/>
      <c r="F865" s="33">
        <f t="shared" si="139"/>
        <v>0</v>
      </c>
      <c r="G865" s="32"/>
      <c r="H865" s="17"/>
      <c r="I865" s="31" t="str">
        <f t="shared" si="137"/>
        <v/>
      </c>
      <c r="J865" s="31" t="str">
        <f t="shared" si="141"/>
        <v/>
      </c>
      <c r="K865" s="31" t="str">
        <f t="shared" si="141"/>
        <v/>
      </c>
      <c r="L865" s="30"/>
      <c r="M865" s="34"/>
      <c r="N865" s="60" t="str">
        <f t="shared" si="138"/>
        <v/>
      </c>
      <c r="O865" s="60" t="str">
        <f t="shared" si="142"/>
        <v/>
      </c>
      <c r="P865" s="60" t="str">
        <f t="shared" si="142"/>
        <v/>
      </c>
    </row>
    <row r="866" spans="1:16">
      <c r="A866" s="34"/>
      <c r="B866" s="60" t="str">
        <f t="shared" si="140"/>
        <v/>
      </c>
      <c r="C866" s="34"/>
      <c r="D866" s="35"/>
      <c r="E866" s="36"/>
      <c r="F866" s="33">
        <f t="shared" si="139"/>
        <v>0</v>
      </c>
      <c r="G866" s="32"/>
      <c r="H866" s="17"/>
      <c r="I866" s="31" t="str">
        <f t="shared" si="137"/>
        <v/>
      </c>
      <c r="J866" s="31" t="str">
        <f t="shared" si="141"/>
        <v/>
      </c>
      <c r="K866" s="31" t="str">
        <f t="shared" si="141"/>
        <v/>
      </c>
      <c r="L866" s="30"/>
      <c r="M866" s="34"/>
      <c r="N866" s="60" t="str">
        <f t="shared" si="138"/>
        <v/>
      </c>
      <c r="O866" s="60" t="str">
        <f t="shared" si="142"/>
        <v/>
      </c>
      <c r="P866" s="60" t="str">
        <f t="shared" si="142"/>
        <v/>
      </c>
    </row>
    <row r="867" spans="1:16">
      <c r="A867" s="34"/>
      <c r="B867" s="60" t="str">
        <f t="shared" si="140"/>
        <v/>
      </c>
      <c r="C867" s="34"/>
      <c r="D867" s="35"/>
      <c r="E867" s="36"/>
      <c r="F867" s="33">
        <f t="shared" si="139"/>
        <v>0</v>
      </c>
      <c r="G867" s="32"/>
      <c r="H867" s="17"/>
      <c r="I867" s="31" t="str">
        <f t="shared" si="137"/>
        <v/>
      </c>
      <c r="J867" s="31" t="str">
        <f t="shared" si="141"/>
        <v/>
      </c>
      <c r="K867" s="31" t="str">
        <f t="shared" si="141"/>
        <v/>
      </c>
      <c r="L867" s="30"/>
      <c r="M867" s="34"/>
      <c r="N867" s="60" t="str">
        <f t="shared" si="138"/>
        <v/>
      </c>
      <c r="O867" s="60" t="str">
        <f t="shared" si="142"/>
        <v/>
      </c>
      <c r="P867" s="60" t="str">
        <f t="shared" si="142"/>
        <v/>
      </c>
    </row>
    <row r="868" spans="1:16">
      <c r="A868" s="34"/>
      <c r="B868" s="60" t="str">
        <f t="shared" si="140"/>
        <v/>
      </c>
      <c r="C868" s="34"/>
      <c r="D868" s="35"/>
      <c r="E868" s="36"/>
      <c r="F868" s="33">
        <f t="shared" si="139"/>
        <v>0</v>
      </c>
      <c r="G868" s="32"/>
      <c r="H868" s="17"/>
      <c r="I868" s="31" t="str">
        <f t="shared" si="137"/>
        <v/>
      </c>
      <c r="J868" s="31" t="str">
        <f t="shared" si="141"/>
        <v/>
      </c>
      <c r="K868" s="31" t="str">
        <f t="shared" si="141"/>
        <v/>
      </c>
      <c r="L868" s="30"/>
      <c r="M868" s="34"/>
      <c r="N868" s="60" t="str">
        <f t="shared" si="138"/>
        <v/>
      </c>
      <c r="O868" s="60" t="str">
        <f t="shared" si="142"/>
        <v/>
      </c>
      <c r="P868" s="60" t="str">
        <f t="shared" si="142"/>
        <v/>
      </c>
    </row>
    <row r="869" spans="1:16">
      <c r="A869" s="34"/>
      <c r="B869" s="60" t="str">
        <f t="shared" si="140"/>
        <v/>
      </c>
      <c r="C869" s="34"/>
      <c r="D869" s="35"/>
      <c r="E869" s="36"/>
      <c r="F869" s="33">
        <f t="shared" si="139"/>
        <v>0</v>
      </c>
      <c r="G869" s="32"/>
      <c r="H869" s="17"/>
      <c r="I869" s="31" t="str">
        <f t="shared" si="137"/>
        <v/>
      </c>
      <c r="J869" s="31" t="str">
        <f t="shared" si="141"/>
        <v/>
      </c>
      <c r="K869" s="31" t="str">
        <f t="shared" si="141"/>
        <v/>
      </c>
      <c r="L869" s="30"/>
      <c r="M869" s="34"/>
      <c r="N869" s="60" t="str">
        <f t="shared" si="138"/>
        <v/>
      </c>
      <c r="O869" s="60" t="str">
        <f t="shared" si="142"/>
        <v/>
      </c>
      <c r="P869" s="60" t="str">
        <f t="shared" si="142"/>
        <v/>
      </c>
    </row>
    <row r="870" spans="1:16">
      <c r="A870" s="34"/>
      <c r="B870" s="60" t="str">
        <f t="shared" si="140"/>
        <v/>
      </c>
      <c r="C870" s="34"/>
      <c r="D870" s="35"/>
      <c r="E870" s="36"/>
      <c r="F870" s="33">
        <f t="shared" si="139"/>
        <v>0</v>
      </c>
      <c r="G870" s="32"/>
      <c r="H870" s="17"/>
      <c r="I870" s="31" t="str">
        <f t="shared" si="137"/>
        <v/>
      </c>
      <c r="J870" s="31" t="str">
        <f t="shared" si="141"/>
        <v/>
      </c>
      <c r="K870" s="31" t="str">
        <f t="shared" si="141"/>
        <v/>
      </c>
      <c r="L870" s="30"/>
      <c r="M870" s="34"/>
      <c r="N870" s="60" t="str">
        <f t="shared" si="138"/>
        <v/>
      </c>
      <c r="O870" s="60" t="str">
        <f t="shared" si="142"/>
        <v/>
      </c>
      <c r="P870" s="60" t="str">
        <f t="shared" si="142"/>
        <v/>
      </c>
    </row>
    <row r="871" spans="1:16">
      <c r="A871" s="34"/>
      <c r="B871" s="60" t="str">
        <f t="shared" si="140"/>
        <v/>
      </c>
      <c r="C871" s="34"/>
      <c r="D871" s="35"/>
      <c r="E871" s="36"/>
      <c r="F871" s="33">
        <f t="shared" si="139"/>
        <v>0</v>
      </c>
      <c r="G871" s="32"/>
      <c r="H871" s="17"/>
      <c r="I871" s="31" t="str">
        <f t="shared" si="137"/>
        <v/>
      </c>
      <c r="J871" s="31" t="str">
        <f t="shared" si="141"/>
        <v/>
      </c>
      <c r="K871" s="31" t="str">
        <f t="shared" si="141"/>
        <v/>
      </c>
      <c r="L871" s="30"/>
      <c r="M871" s="34"/>
      <c r="N871" s="60" t="str">
        <f t="shared" si="138"/>
        <v/>
      </c>
      <c r="O871" s="60" t="str">
        <f t="shared" si="142"/>
        <v/>
      </c>
      <c r="P871" s="60" t="str">
        <f t="shared" si="142"/>
        <v/>
      </c>
    </row>
    <row r="872" spans="1:16">
      <c r="A872" s="34"/>
      <c r="B872" s="60" t="str">
        <f t="shared" si="140"/>
        <v/>
      </c>
      <c r="C872" s="34"/>
      <c r="D872" s="35"/>
      <c r="E872" s="36"/>
      <c r="F872" s="33">
        <f t="shared" si="139"/>
        <v>0</v>
      </c>
      <c r="G872" s="32"/>
      <c r="H872" s="17"/>
      <c r="I872" s="31" t="str">
        <f t="shared" si="137"/>
        <v/>
      </c>
      <c r="J872" s="31" t="str">
        <f t="shared" si="141"/>
        <v/>
      </c>
      <c r="K872" s="31" t="str">
        <f t="shared" si="141"/>
        <v/>
      </c>
      <c r="L872" s="30"/>
      <c r="M872" s="34"/>
      <c r="N872" s="60" t="str">
        <f t="shared" si="138"/>
        <v/>
      </c>
      <c r="O872" s="60" t="str">
        <f t="shared" si="142"/>
        <v/>
      </c>
      <c r="P872" s="60" t="str">
        <f t="shared" si="142"/>
        <v/>
      </c>
    </row>
    <row r="873" spans="1:16">
      <c r="A873" s="34"/>
      <c r="B873" s="60" t="str">
        <f t="shared" si="140"/>
        <v/>
      </c>
      <c r="C873" s="34"/>
      <c r="D873" s="35"/>
      <c r="E873" s="36"/>
      <c r="F873" s="33">
        <f t="shared" si="139"/>
        <v>0</v>
      </c>
      <c r="G873" s="32"/>
      <c r="H873" s="17"/>
      <c r="I873" s="31" t="str">
        <f t="shared" si="137"/>
        <v/>
      </c>
      <c r="J873" s="31" t="str">
        <f t="shared" si="141"/>
        <v/>
      </c>
      <c r="K873" s="31" t="str">
        <f t="shared" si="141"/>
        <v/>
      </c>
      <c r="L873" s="30"/>
      <c r="M873" s="34"/>
      <c r="N873" s="60" t="str">
        <f t="shared" si="138"/>
        <v/>
      </c>
      <c r="O873" s="60" t="str">
        <f t="shared" si="142"/>
        <v/>
      </c>
      <c r="P873" s="60" t="str">
        <f t="shared" si="142"/>
        <v/>
      </c>
    </row>
    <row r="874" spans="1:16">
      <c r="A874" s="34"/>
      <c r="B874" s="60" t="str">
        <f t="shared" si="140"/>
        <v/>
      </c>
      <c r="C874" s="34"/>
      <c r="D874" s="35"/>
      <c r="E874" s="36"/>
      <c r="F874" s="33">
        <f t="shared" si="139"/>
        <v>0</v>
      </c>
      <c r="G874" s="32"/>
      <c r="H874" s="17"/>
      <c r="I874" s="31" t="str">
        <f t="shared" si="137"/>
        <v/>
      </c>
      <c r="J874" s="31" t="str">
        <f t="shared" si="141"/>
        <v/>
      </c>
      <c r="K874" s="31" t="str">
        <f t="shared" si="141"/>
        <v/>
      </c>
      <c r="L874" s="30"/>
      <c r="M874" s="34"/>
      <c r="N874" s="60" t="str">
        <f t="shared" si="138"/>
        <v/>
      </c>
      <c r="O874" s="60" t="str">
        <f t="shared" si="142"/>
        <v/>
      </c>
      <c r="P874" s="60" t="str">
        <f t="shared" si="142"/>
        <v/>
      </c>
    </row>
    <row r="875" spans="1:16">
      <c r="A875" s="34"/>
      <c r="B875" s="60" t="str">
        <f t="shared" si="140"/>
        <v/>
      </c>
      <c r="C875" s="34"/>
      <c r="D875" s="35"/>
      <c r="E875" s="36"/>
      <c r="F875" s="33">
        <f t="shared" si="139"/>
        <v>0</v>
      </c>
      <c r="G875" s="32"/>
      <c r="H875" s="17"/>
      <c r="I875" s="31" t="str">
        <f t="shared" si="137"/>
        <v/>
      </c>
      <c r="J875" s="31" t="str">
        <f t="shared" si="141"/>
        <v/>
      </c>
      <c r="K875" s="31" t="str">
        <f t="shared" si="141"/>
        <v/>
      </c>
      <c r="L875" s="30"/>
      <c r="M875" s="34"/>
      <c r="N875" s="60" t="str">
        <f t="shared" si="138"/>
        <v/>
      </c>
      <c r="O875" s="60" t="str">
        <f t="shared" si="142"/>
        <v/>
      </c>
      <c r="P875" s="60" t="str">
        <f t="shared" si="142"/>
        <v/>
      </c>
    </row>
    <row r="876" spans="1:16">
      <c r="A876" s="34"/>
      <c r="B876" s="60" t="str">
        <f t="shared" si="140"/>
        <v/>
      </c>
      <c r="C876" s="34"/>
      <c r="D876" s="35"/>
      <c r="E876" s="36"/>
      <c r="F876" s="33">
        <f t="shared" si="139"/>
        <v>0</v>
      </c>
      <c r="G876" s="32"/>
      <c r="H876" s="17"/>
      <c r="I876" s="31" t="str">
        <f t="shared" si="137"/>
        <v/>
      </c>
      <c r="J876" s="31" t="str">
        <f t="shared" si="141"/>
        <v/>
      </c>
      <c r="K876" s="31" t="str">
        <f t="shared" si="141"/>
        <v/>
      </c>
      <c r="L876" s="30"/>
      <c r="M876" s="34"/>
      <c r="N876" s="60" t="str">
        <f t="shared" si="138"/>
        <v/>
      </c>
      <c r="O876" s="60" t="str">
        <f t="shared" si="142"/>
        <v/>
      </c>
      <c r="P876" s="60" t="str">
        <f t="shared" si="142"/>
        <v/>
      </c>
    </row>
    <row r="877" spans="1:16">
      <c r="A877" s="34"/>
      <c r="B877" s="60" t="str">
        <f t="shared" si="140"/>
        <v/>
      </c>
      <c r="C877" s="34"/>
      <c r="D877" s="35"/>
      <c r="E877" s="36"/>
      <c r="F877" s="33">
        <f t="shared" si="139"/>
        <v>0</v>
      </c>
      <c r="G877" s="32"/>
      <c r="H877" s="17"/>
      <c r="I877" s="31" t="str">
        <f t="shared" si="137"/>
        <v/>
      </c>
      <c r="J877" s="31" t="str">
        <f t="shared" si="141"/>
        <v/>
      </c>
      <c r="K877" s="31" t="str">
        <f t="shared" si="141"/>
        <v/>
      </c>
      <c r="L877" s="30"/>
      <c r="M877" s="34"/>
      <c r="N877" s="60" t="str">
        <f t="shared" si="138"/>
        <v/>
      </c>
      <c r="O877" s="60" t="str">
        <f t="shared" si="142"/>
        <v/>
      </c>
      <c r="P877" s="60" t="str">
        <f t="shared" si="142"/>
        <v/>
      </c>
    </row>
    <row r="878" spans="1:16">
      <c r="A878" s="34"/>
      <c r="B878" s="60" t="str">
        <f t="shared" si="140"/>
        <v/>
      </c>
      <c r="C878" s="34"/>
      <c r="D878" s="35"/>
      <c r="E878" s="36"/>
      <c r="F878" s="33">
        <f t="shared" si="139"/>
        <v>0</v>
      </c>
      <c r="G878" s="32"/>
      <c r="H878" s="17"/>
      <c r="I878" s="31" t="str">
        <f t="shared" si="137"/>
        <v/>
      </c>
      <c r="J878" s="31" t="str">
        <f t="shared" si="141"/>
        <v/>
      </c>
      <c r="K878" s="31" t="str">
        <f t="shared" si="141"/>
        <v/>
      </c>
      <c r="L878" s="30"/>
      <c r="M878" s="34"/>
      <c r="N878" s="60" t="str">
        <f t="shared" si="138"/>
        <v/>
      </c>
      <c r="O878" s="60" t="str">
        <f t="shared" si="142"/>
        <v/>
      </c>
      <c r="P878" s="60" t="str">
        <f t="shared" si="142"/>
        <v/>
      </c>
    </row>
    <row r="879" spans="1:16">
      <c r="A879" s="34"/>
      <c r="B879" s="60" t="str">
        <f t="shared" si="140"/>
        <v/>
      </c>
      <c r="C879" s="34"/>
      <c r="D879" s="35"/>
      <c r="E879" s="36"/>
      <c r="F879" s="33">
        <f t="shared" si="139"/>
        <v>0</v>
      </c>
      <c r="G879" s="32"/>
      <c r="H879" s="17"/>
      <c r="I879" s="31" t="str">
        <f t="shared" si="137"/>
        <v/>
      </c>
      <c r="J879" s="31" t="str">
        <f t="shared" ref="J879:K898" si="143">IF($A879&gt;0,IF((LEFT($A879,2)=LEFT($E$6,2)),($H879*($G879/2)),""),"")</f>
        <v/>
      </c>
      <c r="K879" s="31" t="str">
        <f t="shared" si="143"/>
        <v/>
      </c>
      <c r="L879" s="30"/>
      <c r="M879" s="34"/>
      <c r="N879" s="60" t="str">
        <f t="shared" si="138"/>
        <v/>
      </c>
      <c r="O879" s="60" t="str">
        <f t="shared" ref="O879:P898" si="144">IF(LEFT($A879,2)=LEFT(gstin,2),IF($M879="Yes",$H879*1%,""),"")</f>
        <v/>
      </c>
      <c r="P879" s="60" t="str">
        <f t="shared" si="144"/>
        <v/>
      </c>
    </row>
    <row r="880" spans="1:16">
      <c r="A880" s="34"/>
      <c r="B880" s="60" t="str">
        <f t="shared" si="140"/>
        <v/>
      </c>
      <c r="C880" s="34"/>
      <c r="D880" s="35"/>
      <c r="E880" s="36"/>
      <c r="F880" s="33">
        <f t="shared" si="139"/>
        <v>0</v>
      </c>
      <c r="G880" s="32"/>
      <c r="H880" s="17"/>
      <c r="I880" s="31" t="str">
        <f t="shared" si="137"/>
        <v/>
      </c>
      <c r="J880" s="31" t="str">
        <f t="shared" si="143"/>
        <v/>
      </c>
      <c r="K880" s="31" t="str">
        <f t="shared" si="143"/>
        <v/>
      </c>
      <c r="L880" s="30"/>
      <c r="M880" s="34"/>
      <c r="N880" s="60" t="str">
        <f t="shared" si="138"/>
        <v/>
      </c>
      <c r="O880" s="60" t="str">
        <f t="shared" si="144"/>
        <v/>
      </c>
      <c r="P880" s="60" t="str">
        <f t="shared" si="144"/>
        <v/>
      </c>
    </row>
    <row r="881" spans="1:16">
      <c r="A881" s="34"/>
      <c r="B881" s="60" t="str">
        <f t="shared" si="140"/>
        <v/>
      </c>
      <c r="C881" s="34"/>
      <c r="D881" s="35"/>
      <c r="E881" s="36"/>
      <c r="F881" s="33">
        <f t="shared" si="139"/>
        <v>0</v>
      </c>
      <c r="G881" s="32"/>
      <c r="H881" s="17"/>
      <c r="I881" s="31" t="str">
        <f t="shared" si="137"/>
        <v/>
      </c>
      <c r="J881" s="31" t="str">
        <f t="shared" si="143"/>
        <v/>
      </c>
      <c r="K881" s="31" t="str">
        <f t="shared" si="143"/>
        <v/>
      </c>
      <c r="L881" s="30"/>
      <c r="M881" s="34"/>
      <c r="N881" s="60" t="str">
        <f t="shared" si="138"/>
        <v/>
      </c>
      <c r="O881" s="60" t="str">
        <f t="shared" si="144"/>
        <v/>
      </c>
      <c r="P881" s="60" t="str">
        <f t="shared" si="144"/>
        <v/>
      </c>
    </row>
    <row r="882" spans="1:16">
      <c r="A882" s="34"/>
      <c r="B882" s="60" t="str">
        <f t="shared" si="140"/>
        <v/>
      </c>
      <c r="C882" s="34"/>
      <c r="D882" s="35"/>
      <c r="E882" s="36"/>
      <c r="F882" s="33">
        <f t="shared" si="139"/>
        <v>0</v>
      </c>
      <c r="G882" s="32"/>
      <c r="H882" s="17"/>
      <c r="I882" s="31" t="str">
        <f t="shared" si="137"/>
        <v/>
      </c>
      <c r="J882" s="31" t="str">
        <f t="shared" si="143"/>
        <v/>
      </c>
      <c r="K882" s="31" t="str">
        <f t="shared" si="143"/>
        <v/>
      </c>
      <c r="L882" s="30"/>
      <c r="M882" s="34"/>
      <c r="N882" s="60" t="str">
        <f t="shared" si="138"/>
        <v/>
      </c>
      <c r="O882" s="60" t="str">
        <f t="shared" si="144"/>
        <v/>
      </c>
      <c r="P882" s="60" t="str">
        <f t="shared" si="144"/>
        <v/>
      </c>
    </row>
    <row r="883" spans="1:16">
      <c r="A883" s="34"/>
      <c r="B883" s="60" t="str">
        <f t="shared" si="140"/>
        <v/>
      </c>
      <c r="C883" s="34"/>
      <c r="D883" s="35"/>
      <c r="E883" s="36"/>
      <c r="F883" s="33">
        <f t="shared" si="139"/>
        <v>0</v>
      </c>
      <c r="G883" s="32"/>
      <c r="H883" s="17"/>
      <c r="I883" s="31" t="str">
        <f t="shared" si="137"/>
        <v/>
      </c>
      <c r="J883" s="31" t="str">
        <f t="shared" si="143"/>
        <v/>
      </c>
      <c r="K883" s="31" t="str">
        <f t="shared" si="143"/>
        <v/>
      </c>
      <c r="L883" s="30"/>
      <c r="M883" s="34"/>
      <c r="N883" s="60" t="str">
        <f t="shared" si="138"/>
        <v/>
      </c>
      <c r="O883" s="60" t="str">
        <f t="shared" si="144"/>
        <v/>
      </c>
      <c r="P883" s="60" t="str">
        <f t="shared" si="144"/>
        <v/>
      </c>
    </row>
    <row r="884" spans="1:16">
      <c r="A884" s="34"/>
      <c r="B884" s="60" t="str">
        <f t="shared" si="140"/>
        <v/>
      </c>
      <c r="C884" s="34"/>
      <c r="D884" s="35"/>
      <c r="E884" s="36"/>
      <c r="F884" s="33">
        <f t="shared" si="139"/>
        <v>0</v>
      </c>
      <c r="G884" s="32"/>
      <c r="H884" s="17"/>
      <c r="I884" s="31" t="str">
        <f t="shared" si="137"/>
        <v/>
      </c>
      <c r="J884" s="31" t="str">
        <f t="shared" si="143"/>
        <v/>
      </c>
      <c r="K884" s="31" t="str">
        <f t="shared" si="143"/>
        <v/>
      </c>
      <c r="L884" s="30"/>
      <c r="M884" s="34"/>
      <c r="N884" s="60" t="str">
        <f t="shared" si="138"/>
        <v/>
      </c>
      <c r="O884" s="60" t="str">
        <f t="shared" si="144"/>
        <v/>
      </c>
      <c r="P884" s="60" t="str">
        <f t="shared" si="144"/>
        <v/>
      </c>
    </row>
    <row r="885" spans="1:16">
      <c r="A885" s="34"/>
      <c r="B885" s="60" t="str">
        <f t="shared" si="140"/>
        <v/>
      </c>
      <c r="C885" s="34"/>
      <c r="D885" s="35"/>
      <c r="E885" s="36"/>
      <c r="F885" s="33">
        <f t="shared" si="139"/>
        <v>0</v>
      </c>
      <c r="G885" s="32"/>
      <c r="H885" s="17"/>
      <c r="I885" s="31" t="str">
        <f t="shared" si="137"/>
        <v/>
      </c>
      <c r="J885" s="31" t="str">
        <f t="shared" si="143"/>
        <v/>
      </c>
      <c r="K885" s="31" t="str">
        <f t="shared" si="143"/>
        <v/>
      </c>
      <c r="L885" s="30"/>
      <c r="M885" s="34"/>
      <c r="N885" s="60" t="str">
        <f t="shared" si="138"/>
        <v/>
      </c>
      <c r="O885" s="60" t="str">
        <f t="shared" si="144"/>
        <v/>
      </c>
      <c r="P885" s="60" t="str">
        <f t="shared" si="144"/>
        <v/>
      </c>
    </row>
    <row r="886" spans="1:16">
      <c r="A886" s="34"/>
      <c r="B886" s="60" t="str">
        <f t="shared" si="140"/>
        <v/>
      </c>
      <c r="C886" s="34"/>
      <c r="D886" s="35"/>
      <c r="E886" s="36"/>
      <c r="F886" s="33">
        <f t="shared" si="139"/>
        <v>0</v>
      </c>
      <c r="G886" s="32"/>
      <c r="H886" s="17"/>
      <c r="I886" s="31" t="str">
        <f t="shared" si="137"/>
        <v/>
      </c>
      <c r="J886" s="31" t="str">
        <f t="shared" si="143"/>
        <v/>
      </c>
      <c r="K886" s="31" t="str">
        <f t="shared" si="143"/>
        <v/>
      </c>
      <c r="L886" s="30"/>
      <c r="M886" s="34"/>
      <c r="N886" s="60" t="str">
        <f t="shared" si="138"/>
        <v/>
      </c>
      <c r="O886" s="60" t="str">
        <f t="shared" si="144"/>
        <v/>
      </c>
      <c r="P886" s="60" t="str">
        <f t="shared" si="144"/>
        <v/>
      </c>
    </row>
    <row r="887" spans="1:16">
      <c r="A887" s="34"/>
      <c r="B887" s="60" t="str">
        <f t="shared" si="140"/>
        <v/>
      </c>
      <c r="C887" s="34"/>
      <c r="D887" s="35"/>
      <c r="E887" s="36"/>
      <c r="F887" s="33">
        <f t="shared" si="139"/>
        <v>0</v>
      </c>
      <c r="G887" s="32"/>
      <c r="H887" s="17"/>
      <c r="I887" s="31" t="str">
        <f t="shared" si="137"/>
        <v/>
      </c>
      <c r="J887" s="31" t="str">
        <f t="shared" si="143"/>
        <v/>
      </c>
      <c r="K887" s="31" t="str">
        <f t="shared" si="143"/>
        <v/>
      </c>
      <c r="L887" s="30"/>
      <c r="M887" s="34"/>
      <c r="N887" s="60" t="str">
        <f t="shared" si="138"/>
        <v/>
      </c>
      <c r="O887" s="60" t="str">
        <f t="shared" si="144"/>
        <v/>
      </c>
      <c r="P887" s="60" t="str">
        <f t="shared" si="144"/>
        <v/>
      </c>
    </row>
    <row r="888" spans="1:16">
      <c r="A888" s="34"/>
      <c r="B888" s="60" t="str">
        <f t="shared" si="140"/>
        <v/>
      </c>
      <c r="C888" s="34"/>
      <c r="D888" s="35"/>
      <c r="E888" s="36"/>
      <c r="F888" s="33">
        <f t="shared" si="139"/>
        <v>0</v>
      </c>
      <c r="G888" s="32"/>
      <c r="H888" s="17"/>
      <c r="I888" s="31" t="str">
        <f t="shared" si="137"/>
        <v/>
      </c>
      <c r="J888" s="31" t="str">
        <f t="shared" si="143"/>
        <v/>
      </c>
      <c r="K888" s="31" t="str">
        <f t="shared" si="143"/>
        <v/>
      </c>
      <c r="L888" s="30"/>
      <c r="M888" s="34"/>
      <c r="N888" s="60" t="str">
        <f t="shared" si="138"/>
        <v/>
      </c>
      <c r="O888" s="60" t="str">
        <f t="shared" si="144"/>
        <v/>
      </c>
      <c r="P888" s="60" t="str">
        <f t="shared" si="144"/>
        <v/>
      </c>
    </row>
    <row r="889" spans="1:16">
      <c r="A889" s="34"/>
      <c r="B889" s="60" t="str">
        <f t="shared" si="140"/>
        <v/>
      </c>
      <c r="C889" s="34"/>
      <c r="D889" s="35"/>
      <c r="E889" s="36"/>
      <c r="F889" s="33">
        <f t="shared" si="139"/>
        <v>0</v>
      </c>
      <c r="G889" s="32"/>
      <c r="H889" s="17"/>
      <c r="I889" s="31" t="str">
        <f t="shared" si="137"/>
        <v/>
      </c>
      <c r="J889" s="31" t="str">
        <f t="shared" si="143"/>
        <v/>
      </c>
      <c r="K889" s="31" t="str">
        <f t="shared" si="143"/>
        <v/>
      </c>
      <c r="L889" s="30"/>
      <c r="M889" s="34"/>
      <c r="N889" s="60" t="str">
        <f t="shared" si="138"/>
        <v/>
      </c>
      <c r="O889" s="60" t="str">
        <f t="shared" si="144"/>
        <v/>
      </c>
      <c r="P889" s="60" t="str">
        <f t="shared" si="144"/>
        <v/>
      </c>
    </row>
    <row r="890" spans="1:16">
      <c r="A890" s="34"/>
      <c r="B890" s="60" t="str">
        <f t="shared" si="140"/>
        <v/>
      </c>
      <c r="C890" s="34"/>
      <c r="D890" s="35"/>
      <c r="E890" s="36"/>
      <c r="F890" s="33">
        <f t="shared" si="139"/>
        <v>0</v>
      </c>
      <c r="G890" s="32"/>
      <c r="H890" s="17"/>
      <c r="I890" s="31" t="str">
        <f t="shared" si="137"/>
        <v/>
      </c>
      <c r="J890" s="31" t="str">
        <f t="shared" si="143"/>
        <v/>
      </c>
      <c r="K890" s="31" t="str">
        <f t="shared" si="143"/>
        <v/>
      </c>
      <c r="L890" s="30"/>
      <c r="M890" s="34"/>
      <c r="N890" s="60" t="str">
        <f t="shared" si="138"/>
        <v/>
      </c>
      <c r="O890" s="60" t="str">
        <f t="shared" si="144"/>
        <v/>
      </c>
      <c r="P890" s="60" t="str">
        <f t="shared" si="144"/>
        <v/>
      </c>
    </row>
    <row r="891" spans="1:16">
      <c r="A891" s="34"/>
      <c r="B891" s="60" t="str">
        <f t="shared" si="140"/>
        <v/>
      </c>
      <c r="C891" s="34"/>
      <c r="D891" s="35"/>
      <c r="E891" s="36"/>
      <c r="F891" s="33">
        <f t="shared" si="139"/>
        <v>0</v>
      </c>
      <c r="G891" s="32"/>
      <c r="H891" s="17"/>
      <c r="I891" s="31" t="str">
        <f t="shared" si="137"/>
        <v/>
      </c>
      <c r="J891" s="31" t="str">
        <f t="shared" si="143"/>
        <v/>
      </c>
      <c r="K891" s="31" t="str">
        <f t="shared" si="143"/>
        <v/>
      </c>
      <c r="L891" s="30"/>
      <c r="M891" s="34"/>
      <c r="N891" s="60" t="str">
        <f t="shared" si="138"/>
        <v/>
      </c>
      <c r="O891" s="60" t="str">
        <f t="shared" si="144"/>
        <v/>
      </c>
      <c r="P891" s="60" t="str">
        <f t="shared" si="144"/>
        <v/>
      </c>
    </row>
    <row r="892" spans="1:16">
      <c r="A892" s="34"/>
      <c r="B892" s="60" t="str">
        <f t="shared" si="140"/>
        <v/>
      </c>
      <c r="C892" s="34"/>
      <c r="D892" s="35"/>
      <c r="E892" s="36"/>
      <c r="F892" s="33">
        <f t="shared" si="139"/>
        <v>0</v>
      </c>
      <c r="G892" s="32"/>
      <c r="H892" s="17"/>
      <c r="I892" s="31" t="str">
        <f t="shared" si="137"/>
        <v/>
      </c>
      <c r="J892" s="31" t="str">
        <f t="shared" si="143"/>
        <v/>
      </c>
      <c r="K892" s="31" t="str">
        <f t="shared" si="143"/>
        <v/>
      </c>
      <c r="L892" s="30"/>
      <c r="M892" s="34"/>
      <c r="N892" s="60" t="str">
        <f t="shared" si="138"/>
        <v/>
      </c>
      <c r="O892" s="60" t="str">
        <f t="shared" si="144"/>
        <v/>
      </c>
      <c r="P892" s="60" t="str">
        <f t="shared" si="144"/>
        <v/>
      </c>
    </row>
    <row r="893" spans="1:16">
      <c r="A893" s="34"/>
      <c r="B893" s="60" t="str">
        <f t="shared" si="140"/>
        <v/>
      </c>
      <c r="C893" s="34"/>
      <c r="D893" s="35"/>
      <c r="E893" s="36"/>
      <c r="F893" s="33">
        <f t="shared" si="139"/>
        <v>0</v>
      </c>
      <c r="G893" s="32"/>
      <c r="H893" s="17"/>
      <c r="I893" s="31" t="str">
        <f t="shared" si="137"/>
        <v/>
      </c>
      <c r="J893" s="31" t="str">
        <f t="shared" si="143"/>
        <v/>
      </c>
      <c r="K893" s="31" t="str">
        <f t="shared" si="143"/>
        <v/>
      </c>
      <c r="L893" s="30"/>
      <c r="M893" s="34"/>
      <c r="N893" s="60" t="str">
        <f t="shared" si="138"/>
        <v/>
      </c>
      <c r="O893" s="60" t="str">
        <f t="shared" si="144"/>
        <v/>
      </c>
      <c r="P893" s="60" t="str">
        <f t="shared" si="144"/>
        <v/>
      </c>
    </row>
    <row r="894" spans="1:16">
      <c r="A894" s="34"/>
      <c r="B894" s="60" t="str">
        <f t="shared" si="140"/>
        <v/>
      </c>
      <c r="C894" s="34"/>
      <c r="D894" s="35"/>
      <c r="E894" s="36"/>
      <c r="F894" s="33">
        <f t="shared" si="139"/>
        <v>0</v>
      </c>
      <c r="G894" s="32"/>
      <c r="H894" s="17"/>
      <c r="I894" s="31" t="str">
        <f t="shared" si="137"/>
        <v/>
      </c>
      <c r="J894" s="31" t="str">
        <f t="shared" si="143"/>
        <v/>
      </c>
      <c r="K894" s="31" t="str">
        <f t="shared" si="143"/>
        <v/>
      </c>
      <c r="L894" s="30"/>
      <c r="M894" s="34"/>
      <c r="N894" s="60" t="str">
        <f t="shared" si="138"/>
        <v/>
      </c>
      <c r="O894" s="60" t="str">
        <f t="shared" si="144"/>
        <v/>
      </c>
      <c r="P894" s="60" t="str">
        <f t="shared" si="144"/>
        <v/>
      </c>
    </row>
    <row r="895" spans="1:16">
      <c r="A895" s="34"/>
      <c r="B895" s="60" t="str">
        <f t="shared" si="140"/>
        <v/>
      </c>
      <c r="C895" s="34"/>
      <c r="D895" s="35"/>
      <c r="E895" s="36"/>
      <c r="F895" s="33">
        <f t="shared" si="139"/>
        <v>0</v>
      </c>
      <c r="G895" s="32"/>
      <c r="H895" s="17"/>
      <c r="I895" s="31" t="str">
        <f t="shared" si="137"/>
        <v/>
      </c>
      <c r="J895" s="31" t="str">
        <f t="shared" si="143"/>
        <v/>
      </c>
      <c r="K895" s="31" t="str">
        <f t="shared" si="143"/>
        <v/>
      </c>
      <c r="L895" s="30"/>
      <c r="M895" s="34"/>
      <c r="N895" s="60" t="str">
        <f t="shared" si="138"/>
        <v/>
      </c>
      <c r="O895" s="60" t="str">
        <f t="shared" si="144"/>
        <v/>
      </c>
      <c r="P895" s="60" t="str">
        <f t="shared" si="144"/>
        <v/>
      </c>
    </row>
    <row r="896" spans="1:16">
      <c r="A896" s="34"/>
      <c r="B896" s="60" t="str">
        <f t="shared" si="140"/>
        <v/>
      </c>
      <c r="C896" s="34"/>
      <c r="D896" s="35"/>
      <c r="E896" s="36"/>
      <c r="F896" s="33">
        <f t="shared" si="139"/>
        <v>0</v>
      </c>
      <c r="G896" s="32"/>
      <c r="H896" s="17"/>
      <c r="I896" s="31" t="str">
        <f t="shared" si="137"/>
        <v/>
      </c>
      <c r="J896" s="31" t="str">
        <f t="shared" si="143"/>
        <v/>
      </c>
      <c r="K896" s="31" t="str">
        <f t="shared" si="143"/>
        <v/>
      </c>
      <c r="L896" s="30"/>
      <c r="M896" s="34"/>
      <c r="N896" s="60" t="str">
        <f t="shared" si="138"/>
        <v/>
      </c>
      <c r="O896" s="60" t="str">
        <f t="shared" si="144"/>
        <v/>
      </c>
      <c r="P896" s="60" t="str">
        <f t="shared" si="144"/>
        <v/>
      </c>
    </row>
    <row r="897" spans="1:16">
      <c r="A897" s="34"/>
      <c r="B897" s="60" t="str">
        <f t="shared" si="140"/>
        <v/>
      </c>
      <c r="C897" s="34"/>
      <c r="D897" s="35"/>
      <c r="E897" s="36"/>
      <c r="F897" s="33">
        <f t="shared" si="139"/>
        <v>0</v>
      </c>
      <c r="G897" s="32"/>
      <c r="H897" s="17"/>
      <c r="I897" s="31" t="str">
        <f t="shared" si="137"/>
        <v/>
      </c>
      <c r="J897" s="31" t="str">
        <f t="shared" si="143"/>
        <v/>
      </c>
      <c r="K897" s="31" t="str">
        <f t="shared" si="143"/>
        <v/>
      </c>
      <c r="L897" s="30"/>
      <c r="M897" s="34"/>
      <c r="N897" s="60" t="str">
        <f t="shared" si="138"/>
        <v/>
      </c>
      <c r="O897" s="60" t="str">
        <f t="shared" si="144"/>
        <v/>
      </c>
      <c r="P897" s="60" t="str">
        <f t="shared" si="144"/>
        <v/>
      </c>
    </row>
    <row r="898" spans="1:16">
      <c r="A898" s="34"/>
      <c r="B898" s="60" t="str">
        <f t="shared" si="140"/>
        <v/>
      </c>
      <c r="C898" s="34"/>
      <c r="D898" s="35"/>
      <c r="E898" s="36"/>
      <c r="F898" s="33">
        <f t="shared" si="139"/>
        <v>0</v>
      </c>
      <c r="G898" s="32"/>
      <c r="H898" s="17"/>
      <c r="I898" s="31" t="str">
        <f t="shared" si="137"/>
        <v/>
      </c>
      <c r="J898" s="31" t="str">
        <f t="shared" si="143"/>
        <v/>
      </c>
      <c r="K898" s="31" t="str">
        <f t="shared" si="143"/>
        <v/>
      </c>
      <c r="L898" s="30"/>
      <c r="M898" s="34"/>
      <c r="N898" s="60" t="str">
        <f t="shared" si="138"/>
        <v/>
      </c>
      <c r="O898" s="60" t="str">
        <f t="shared" si="144"/>
        <v/>
      </c>
      <c r="P898" s="60" t="str">
        <f t="shared" si="144"/>
        <v/>
      </c>
    </row>
    <row r="899" spans="1:16">
      <c r="A899" s="34"/>
      <c r="B899" s="60" t="str">
        <f t="shared" si="140"/>
        <v/>
      </c>
      <c r="C899" s="34"/>
      <c r="D899" s="35"/>
      <c r="E899" s="36"/>
      <c r="F899" s="33">
        <f t="shared" si="139"/>
        <v>0</v>
      </c>
      <c r="G899" s="32"/>
      <c r="H899" s="17"/>
      <c r="I899" s="31" t="str">
        <f t="shared" si="137"/>
        <v/>
      </c>
      <c r="J899" s="31" t="str">
        <f t="shared" ref="J899:K918" si="145">IF($A899&gt;0,IF((LEFT($A899,2)=LEFT($E$6,2)),($H899*($G899/2)),""),"")</f>
        <v/>
      </c>
      <c r="K899" s="31" t="str">
        <f t="shared" si="145"/>
        <v/>
      </c>
      <c r="L899" s="30"/>
      <c r="M899" s="34"/>
      <c r="N899" s="60" t="str">
        <f t="shared" si="138"/>
        <v/>
      </c>
      <c r="O899" s="60" t="str">
        <f t="shared" ref="O899:P918" si="146">IF(LEFT($A899,2)=LEFT(gstin,2),IF($M899="Yes",$H899*1%,""),"")</f>
        <v/>
      </c>
      <c r="P899" s="60" t="str">
        <f t="shared" si="146"/>
        <v/>
      </c>
    </row>
    <row r="900" spans="1:16">
      <c r="A900" s="34"/>
      <c r="B900" s="60" t="str">
        <f t="shared" si="140"/>
        <v/>
      </c>
      <c r="C900" s="34"/>
      <c r="D900" s="35"/>
      <c r="E900" s="36"/>
      <c r="F900" s="33">
        <f t="shared" si="139"/>
        <v>0</v>
      </c>
      <c r="G900" s="32"/>
      <c r="H900" s="17"/>
      <c r="I900" s="31" t="str">
        <f t="shared" si="137"/>
        <v/>
      </c>
      <c r="J900" s="31" t="str">
        <f t="shared" si="145"/>
        <v/>
      </c>
      <c r="K900" s="31" t="str">
        <f t="shared" si="145"/>
        <v/>
      </c>
      <c r="L900" s="30"/>
      <c r="M900" s="34"/>
      <c r="N900" s="60" t="str">
        <f t="shared" si="138"/>
        <v/>
      </c>
      <c r="O900" s="60" t="str">
        <f t="shared" si="146"/>
        <v/>
      </c>
      <c r="P900" s="60" t="str">
        <f t="shared" si="146"/>
        <v/>
      </c>
    </row>
    <row r="901" spans="1:16">
      <c r="A901" s="34"/>
      <c r="B901" s="60" t="str">
        <f t="shared" si="140"/>
        <v/>
      </c>
      <c r="C901" s="34"/>
      <c r="D901" s="35"/>
      <c r="E901" s="36"/>
      <c r="F901" s="33">
        <f t="shared" si="139"/>
        <v>0</v>
      </c>
      <c r="G901" s="32"/>
      <c r="H901" s="17"/>
      <c r="I901" s="31" t="str">
        <f t="shared" si="137"/>
        <v/>
      </c>
      <c r="J901" s="31" t="str">
        <f t="shared" si="145"/>
        <v/>
      </c>
      <c r="K901" s="31" t="str">
        <f t="shared" si="145"/>
        <v/>
      </c>
      <c r="L901" s="30"/>
      <c r="M901" s="34"/>
      <c r="N901" s="60" t="str">
        <f t="shared" si="138"/>
        <v/>
      </c>
      <c r="O901" s="60" t="str">
        <f t="shared" si="146"/>
        <v/>
      </c>
      <c r="P901" s="60" t="str">
        <f t="shared" si="146"/>
        <v/>
      </c>
    </row>
    <row r="902" spans="1:16">
      <c r="A902" s="34"/>
      <c r="B902" s="60" t="str">
        <f t="shared" si="140"/>
        <v/>
      </c>
      <c r="C902" s="34"/>
      <c r="D902" s="35"/>
      <c r="E902" s="36"/>
      <c r="F902" s="33">
        <f t="shared" si="139"/>
        <v>0</v>
      </c>
      <c r="G902" s="32"/>
      <c r="H902" s="17"/>
      <c r="I902" s="31" t="str">
        <f t="shared" si="137"/>
        <v/>
      </c>
      <c r="J902" s="31" t="str">
        <f t="shared" si="145"/>
        <v/>
      </c>
      <c r="K902" s="31" t="str">
        <f t="shared" si="145"/>
        <v/>
      </c>
      <c r="L902" s="30"/>
      <c r="M902" s="34"/>
      <c r="N902" s="60" t="str">
        <f t="shared" si="138"/>
        <v/>
      </c>
      <c r="O902" s="60" t="str">
        <f t="shared" si="146"/>
        <v/>
      </c>
      <c r="P902" s="60" t="str">
        <f t="shared" si="146"/>
        <v/>
      </c>
    </row>
    <row r="903" spans="1:16">
      <c r="A903" s="34"/>
      <c r="B903" s="60" t="str">
        <f t="shared" si="140"/>
        <v/>
      </c>
      <c r="C903" s="34"/>
      <c r="D903" s="35"/>
      <c r="E903" s="36"/>
      <c r="F903" s="33">
        <f t="shared" si="139"/>
        <v>0</v>
      </c>
      <c r="G903" s="32"/>
      <c r="H903" s="17"/>
      <c r="I903" s="31" t="str">
        <f t="shared" si="137"/>
        <v/>
      </c>
      <c r="J903" s="31" t="str">
        <f t="shared" si="145"/>
        <v/>
      </c>
      <c r="K903" s="31" t="str">
        <f t="shared" si="145"/>
        <v/>
      </c>
      <c r="L903" s="30"/>
      <c r="M903" s="34"/>
      <c r="N903" s="60" t="str">
        <f t="shared" si="138"/>
        <v/>
      </c>
      <c r="O903" s="60" t="str">
        <f t="shared" si="146"/>
        <v/>
      </c>
      <c r="P903" s="60" t="str">
        <f t="shared" si="146"/>
        <v/>
      </c>
    </row>
    <row r="904" spans="1:16">
      <c r="A904" s="34"/>
      <c r="B904" s="60" t="str">
        <f t="shared" si="140"/>
        <v/>
      </c>
      <c r="C904" s="34"/>
      <c r="D904" s="35"/>
      <c r="E904" s="36"/>
      <c r="F904" s="33">
        <f t="shared" si="139"/>
        <v>0</v>
      </c>
      <c r="G904" s="32"/>
      <c r="H904" s="17"/>
      <c r="I904" s="31" t="str">
        <f t="shared" si="137"/>
        <v/>
      </c>
      <c r="J904" s="31" t="str">
        <f t="shared" si="145"/>
        <v/>
      </c>
      <c r="K904" s="31" t="str">
        <f t="shared" si="145"/>
        <v/>
      </c>
      <c r="L904" s="30"/>
      <c r="M904" s="34"/>
      <c r="N904" s="60" t="str">
        <f t="shared" si="138"/>
        <v/>
      </c>
      <c r="O904" s="60" t="str">
        <f t="shared" si="146"/>
        <v/>
      </c>
      <c r="P904" s="60" t="str">
        <f t="shared" si="146"/>
        <v/>
      </c>
    </row>
    <row r="905" spans="1:16">
      <c r="A905" s="34"/>
      <c r="B905" s="60" t="str">
        <f t="shared" si="140"/>
        <v/>
      </c>
      <c r="C905" s="34"/>
      <c r="D905" s="35"/>
      <c r="E905" s="36"/>
      <c r="F905" s="33">
        <f t="shared" si="139"/>
        <v>0</v>
      </c>
      <c r="G905" s="32"/>
      <c r="H905" s="17"/>
      <c r="I905" s="31" t="str">
        <f t="shared" si="137"/>
        <v/>
      </c>
      <c r="J905" s="31" t="str">
        <f t="shared" si="145"/>
        <v/>
      </c>
      <c r="K905" s="31" t="str">
        <f t="shared" si="145"/>
        <v/>
      </c>
      <c r="L905" s="30"/>
      <c r="M905" s="34"/>
      <c r="N905" s="60" t="str">
        <f t="shared" si="138"/>
        <v/>
      </c>
      <c r="O905" s="60" t="str">
        <f t="shared" si="146"/>
        <v/>
      </c>
      <c r="P905" s="60" t="str">
        <f t="shared" si="146"/>
        <v/>
      </c>
    </row>
    <row r="906" spans="1:16">
      <c r="A906" s="34"/>
      <c r="B906" s="60" t="str">
        <f t="shared" si="140"/>
        <v/>
      </c>
      <c r="C906" s="34"/>
      <c r="D906" s="35"/>
      <c r="E906" s="36"/>
      <c r="F906" s="33">
        <f t="shared" si="139"/>
        <v>0</v>
      </c>
      <c r="G906" s="32"/>
      <c r="H906" s="17"/>
      <c r="I906" s="31" t="str">
        <f t="shared" si="137"/>
        <v/>
      </c>
      <c r="J906" s="31" t="str">
        <f t="shared" si="145"/>
        <v/>
      </c>
      <c r="K906" s="31" t="str">
        <f t="shared" si="145"/>
        <v/>
      </c>
      <c r="L906" s="30"/>
      <c r="M906" s="34"/>
      <c r="N906" s="60" t="str">
        <f t="shared" si="138"/>
        <v/>
      </c>
      <c r="O906" s="60" t="str">
        <f t="shared" si="146"/>
        <v/>
      </c>
      <c r="P906" s="60" t="str">
        <f t="shared" si="146"/>
        <v/>
      </c>
    </row>
    <row r="907" spans="1:16">
      <c r="A907" s="34"/>
      <c r="B907" s="60" t="str">
        <f t="shared" si="140"/>
        <v/>
      </c>
      <c r="C907" s="34"/>
      <c r="D907" s="35"/>
      <c r="E907" s="36"/>
      <c r="F907" s="33">
        <f t="shared" si="139"/>
        <v>0</v>
      </c>
      <c r="G907" s="32"/>
      <c r="H907" s="17"/>
      <c r="I907" s="31" t="str">
        <f t="shared" si="137"/>
        <v/>
      </c>
      <c r="J907" s="31" t="str">
        <f t="shared" si="145"/>
        <v/>
      </c>
      <c r="K907" s="31" t="str">
        <f t="shared" si="145"/>
        <v/>
      </c>
      <c r="L907" s="30"/>
      <c r="M907" s="34"/>
      <c r="N907" s="60" t="str">
        <f t="shared" si="138"/>
        <v/>
      </c>
      <c r="O907" s="60" t="str">
        <f t="shared" si="146"/>
        <v/>
      </c>
      <c r="P907" s="60" t="str">
        <f t="shared" si="146"/>
        <v/>
      </c>
    </row>
    <row r="908" spans="1:16">
      <c r="A908" s="34"/>
      <c r="B908" s="60" t="str">
        <f t="shared" si="140"/>
        <v/>
      </c>
      <c r="C908" s="34"/>
      <c r="D908" s="35"/>
      <c r="E908" s="36"/>
      <c r="F908" s="33">
        <f t="shared" si="139"/>
        <v>0</v>
      </c>
      <c r="G908" s="32"/>
      <c r="H908" s="17"/>
      <c r="I908" s="31" t="str">
        <f t="shared" si="137"/>
        <v/>
      </c>
      <c r="J908" s="31" t="str">
        <f t="shared" si="145"/>
        <v/>
      </c>
      <c r="K908" s="31" t="str">
        <f t="shared" si="145"/>
        <v/>
      </c>
      <c r="L908" s="30"/>
      <c r="M908" s="34"/>
      <c r="N908" s="60" t="str">
        <f t="shared" si="138"/>
        <v/>
      </c>
      <c r="O908" s="60" t="str">
        <f t="shared" si="146"/>
        <v/>
      </c>
      <c r="P908" s="60" t="str">
        <f t="shared" si="146"/>
        <v/>
      </c>
    </row>
    <row r="909" spans="1:16">
      <c r="A909" s="34"/>
      <c r="B909" s="60" t="str">
        <f t="shared" si="140"/>
        <v/>
      </c>
      <c r="C909" s="34"/>
      <c r="D909" s="35"/>
      <c r="E909" s="36"/>
      <c r="F909" s="33">
        <f t="shared" si="139"/>
        <v>0</v>
      </c>
      <c r="G909" s="32"/>
      <c r="H909" s="17"/>
      <c r="I909" s="31" t="str">
        <f t="shared" si="137"/>
        <v/>
      </c>
      <c r="J909" s="31" t="str">
        <f t="shared" si="145"/>
        <v/>
      </c>
      <c r="K909" s="31" t="str">
        <f t="shared" si="145"/>
        <v/>
      </c>
      <c r="L909" s="30"/>
      <c r="M909" s="34"/>
      <c r="N909" s="60" t="str">
        <f t="shared" si="138"/>
        <v/>
      </c>
      <c r="O909" s="60" t="str">
        <f t="shared" si="146"/>
        <v/>
      </c>
      <c r="P909" s="60" t="str">
        <f t="shared" si="146"/>
        <v/>
      </c>
    </row>
    <row r="910" spans="1:16">
      <c r="A910" s="34"/>
      <c r="B910" s="60" t="str">
        <f t="shared" si="140"/>
        <v/>
      </c>
      <c r="C910" s="34"/>
      <c r="D910" s="35"/>
      <c r="E910" s="36"/>
      <c r="F910" s="33">
        <f t="shared" si="139"/>
        <v>0</v>
      </c>
      <c r="G910" s="32"/>
      <c r="H910" s="17"/>
      <c r="I910" s="31" t="str">
        <f t="shared" si="137"/>
        <v/>
      </c>
      <c r="J910" s="31" t="str">
        <f t="shared" si="145"/>
        <v/>
      </c>
      <c r="K910" s="31" t="str">
        <f t="shared" si="145"/>
        <v/>
      </c>
      <c r="L910" s="30"/>
      <c r="M910" s="34"/>
      <c r="N910" s="60" t="str">
        <f t="shared" si="138"/>
        <v/>
      </c>
      <c r="O910" s="60" t="str">
        <f t="shared" si="146"/>
        <v/>
      </c>
      <c r="P910" s="60" t="str">
        <f t="shared" si="146"/>
        <v/>
      </c>
    </row>
    <row r="911" spans="1:16">
      <c r="A911" s="34"/>
      <c r="B911" s="60" t="str">
        <f t="shared" si="140"/>
        <v/>
      </c>
      <c r="C911" s="34"/>
      <c r="D911" s="35"/>
      <c r="E911" s="36"/>
      <c r="F911" s="33">
        <f t="shared" si="139"/>
        <v>0</v>
      </c>
      <c r="G911" s="32"/>
      <c r="H911" s="17"/>
      <c r="I911" s="31" t="str">
        <f t="shared" si="137"/>
        <v/>
      </c>
      <c r="J911" s="31" t="str">
        <f t="shared" si="145"/>
        <v/>
      </c>
      <c r="K911" s="31" t="str">
        <f t="shared" si="145"/>
        <v/>
      </c>
      <c r="L911" s="30"/>
      <c r="M911" s="34"/>
      <c r="N911" s="60" t="str">
        <f t="shared" si="138"/>
        <v/>
      </c>
      <c r="O911" s="60" t="str">
        <f t="shared" si="146"/>
        <v/>
      </c>
      <c r="P911" s="60" t="str">
        <f t="shared" si="146"/>
        <v/>
      </c>
    </row>
    <row r="912" spans="1:16">
      <c r="A912" s="34"/>
      <c r="B912" s="60" t="str">
        <f t="shared" si="140"/>
        <v/>
      </c>
      <c r="C912" s="34"/>
      <c r="D912" s="35"/>
      <c r="E912" s="36"/>
      <c r="F912" s="33">
        <f t="shared" si="139"/>
        <v>0</v>
      </c>
      <c r="G912" s="32"/>
      <c r="H912" s="17"/>
      <c r="I912" s="31" t="str">
        <f t="shared" si="137"/>
        <v/>
      </c>
      <c r="J912" s="31" t="str">
        <f t="shared" si="145"/>
        <v/>
      </c>
      <c r="K912" s="31" t="str">
        <f t="shared" si="145"/>
        <v/>
      </c>
      <c r="L912" s="30"/>
      <c r="M912" s="34"/>
      <c r="N912" s="60" t="str">
        <f t="shared" si="138"/>
        <v/>
      </c>
      <c r="O912" s="60" t="str">
        <f t="shared" si="146"/>
        <v/>
      </c>
      <c r="P912" s="60" t="str">
        <f t="shared" si="146"/>
        <v/>
      </c>
    </row>
    <row r="913" spans="1:16">
      <c r="A913" s="34"/>
      <c r="B913" s="60" t="str">
        <f t="shared" si="140"/>
        <v/>
      </c>
      <c r="C913" s="34"/>
      <c r="D913" s="35"/>
      <c r="E913" s="36"/>
      <c r="F913" s="33">
        <f t="shared" si="139"/>
        <v>0</v>
      </c>
      <c r="G913" s="32"/>
      <c r="H913" s="17"/>
      <c r="I913" s="31" t="str">
        <f t="shared" si="137"/>
        <v/>
      </c>
      <c r="J913" s="31" t="str">
        <f t="shared" si="145"/>
        <v/>
      </c>
      <c r="K913" s="31" t="str">
        <f t="shared" si="145"/>
        <v/>
      </c>
      <c r="L913" s="30"/>
      <c r="M913" s="34"/>
      <c r="N913" s="60" t="str">
        <f t="shared" si="138"/>
        <v/>
      </c>
      <c r="O913" s="60" t="str">
        <f t="shared" si="146"/>
        <v/>
      </c>
      <c r="P913" s="60" t="str">
        <f t="shared" si="146"/>
        <v/>
      </c>
    </row>
    <row r="914" spans="1:16">
      <c r="A914" s="34"/>
      <c r="B914" s="60" t="str">
        <f t="shared" si="140"/>
        <v/>
      </c>
      <c r="C914" s="34"/>
      <c r="D914" s="35"/>
      <c r="E914" s="36"/>
      <c r="F914" s="33">
        <f t="shared" si="139"/>
        <v>0</v>
      </c>
      <c r="G914" s="32"/>
      <c r="H914" s="17"/>
      <c r="I914" s="31" t="str">
        <f t="shared" si="137"/>
        <v/>
      </c>
      <c r="J914" s="31" t="str">
        <f t="shared" si="145"/>
        <v/>
      </c>
      <c r="K914" s="31" t="str">
        <f t="shared" si="145"/>
        <v/>
      </c>
      <c r="L914" s="30"/>
      <c r="M914" s="34"/>
      <c r="N914" s="60" t="str">
        <f t="shared" si="138"/>
        <v/>
      </c>
      <c r="O914" s="60" t="str">
        <f t="shared" si="146"/>
        <v/>
      </c>
      <c r="P914" s="60" t="str">
        <f t="shared" si="146"/>
        <v/>
      </c>
    </row>
    <row r="915" spans="1:16">
      <c r="A915" s="34"/>
      <c r="B915" s="60" t="str">
        <f t="shared" si="140"/>
        <v/>
      </c>
      <c r="C915" s="34"/>
      <c r="D915" s="35"/>
      <c r="E915" s="36"/>
      <c r="F915" s="33">
        <f t="shared" si="139"/>
        <v>0</v>
      </c>
      <c r="G915" s="32"/>
      <c r="H915" s="17"/>
      <c r="I915" s="31" t="str">
        <f t="shared" ref="I915:I978" si="147">IF($A915&gt;0,IF((LEFT($A915,2)&lt;&gt;LEFT($E$6,2)),($H915*$G915),""),"")</f>
        <v/>
      </c>
      <c r="J915" s="31" t="str">
        <f t="shared" si="145"/>
        <v/>
      </c>
      <c r="K915" s="31" t="str">
        <f t="shared" si="145"/>
        <v/>
      </c>
      <c r="L915" s="30"/>
      <c r="M915" s="34"/>
      <c r="N915" s="60" t="str">
        <f t="shared" ref="N915:N978" si="148">IF(LEFT($A915,2)&lt;&gt;LEFT(gstin,2),IF($M915="Yes",$H915*2%,""),"")</f>
        <v/>
      </c>
      <c r="O915" s="60" t="str">
        <f t="shared" si="146"/>
        <v/>
      </c>
      <c r="P915" s="60" t="str">
        <f t="shared" si="146"/>
        <v/>
      </c>
    </row>
    <row r="916" spans="1:16">
      <c r="A916" s="34"/>
      <c r="B916" s="60" t="str">
        <f t="shared" si="140"/>
        <v/>
      </c>
      <c r="C916" s="34"/>
      <c r="D916" s="35"/>
      <c r="E916" s="36"/>
      <c r="F916" s="33">
        <f t="shared" ref="F916:F979" si="149">ROUND(SUM(H916:L916),0)</f>
        <v>0</v>
      </c>
      <c r="G916" s="32"/>
      <c r="H916" s="17"/>
      <c r="I916" s="31" t="str">
        <f t="shared" si="147"/>
        <v/>
      </c>
      <c r="J916" s="31" t="str">
        <f t="shared" si="145"/>
        <v/>
      </c>
      <c r="K916" s="31" t="str">
        <f t="shared" si="145"/>
        <v/>
      </c>
      <c r="L916" s="30"/>
      <c r="M916" s="34"/>
      <c r="N916" s="60" t="str">
        <f t="shared" si="148"/>
        <v/>
      </c>
      <c r="O916" s="60" t="str">
        <f t="shared" si="146"/>
        <v/>
      </c>
      <c r="P916" s="60" t="str">
        <f t="shared" si="146"/>
        <v/>
      </c>
    </row>
    <row r="917" spans="1:16">
      <c r="A917" s="34"/>
      <c r="B917" s="60" t="str">
        <f t="shared" ref="B917:B980" si="150">IF(A917&lt;&gt;"",(VLOOKUP(LEFT($A917,2),$A$5000:$B$5037,2,TRUE)),(""))</f>
        <v/>
      </c>
      <c r="C917" s="34"/>
      <c r="D917" s="35"/>
      <c r="E917" s="36"/>
      <c r="F917" s="33">
        <f t="shared" si="149"/>
        <v>0</v>
      </c>
      <c r="G917" s="32"/>
      <c r="H917" s="17"/>
      <c r="I917" s="31" t="str">
        <f t="shared" si="147"/>
        <v/>
      </c>
      <c r="J917" s="31" t="str">
        <f t="shared" si="145"/>
        <v/>
      </c>
      <c r="K917" s="31" t="str">
        <f t="shared" si="145"/>
        <v/>
      </c>
      <c r="L917" s="30"/>
      <c r="M917" s="34"/>
      <c r="N917" s="60" t="str">
        <f t="shared" si="148"/>
        <v/>
      </c>
      <c r="O917" s="60" t="str">
        <f t="shared" si="146"/>
        <v/>
      </c>
      <c r="P917" s="60" t="str">
        <f t="shared" si="146"/>
        <v/>
      </c>
    </row>
    <row r="918" spans="1:16">
      <c r="A918" s="34"/>
      <c r="B918" s="60" t="str">
        <f t="shared" si="150"/>
        <v/>
      </c>
      <c r="C918" s="34"/>
      <c r="D918" s="35"/>
      <c r="E918" s="36"/>
      <c r="F918" s="33">
        <f t="shared" si="149"/>
        <v>0</v>
      </c>
      <c r="G918" s="32"/>
      <c r="H918" s="17"/>
      <c r="I918" s="31" t="str">
        <f t="shared" si="147"/>
        <v/>
      </c>
      <c r="J918" s="31" t="str">
        <f t="shared" si="145"/>
        <v/>
      </c>
      <c r="K918" s="31" t="str">
        <f t="shared" si="145"/>
        <v/>
      </c>
      <c r="L918" s="30"/>
      <c r="M918" s="34"/>
      <c r="N918" s="60" t="str">
        <f t="shared" si="148"/>
        <v/>
      </c>
      <c r="O918" s="60" t="str">
        <f t="shared" si="146"/>
        <v/>
      </c>
      <c r="P918" s="60" t="str">
        <f t="shared" si="146"/>
        <v/>
      </c>
    </row>
    <row r="919" spans="1:16">
      <c r="A919" s="34"/>
      <c r="B919" s="60" t="str">
        <f t="shared" si="150"/>
        <v/>
      </c>
      <c r="C919" s="34"/>
      <c r="D919" s="35"/>
      <c r="E919" s="36"/>
      <c r="F919" s="33">
        <f t="shared" si="149"/>
        <v>0</v>
      </c>
      <c r="G919" s="32"/>
      <c r="H919" s="17"/>
      <c r="I919" s="31" t="str">
        <f t="shared" si="147"/>
        <v/>
      </c>
      <c r="J919" s="31" t="str">
        <f t="shared" ref="J919:K938" si="151">IF($A919&gt;0,IF((LEFT($A919,2)=LEFT($E$6,2)),($H919*($G919/2)),""),"")</f>
        <v/>
      </c>
      <c r="K919" s="31" t="str">
        <f t="shared" si="151"/>
        <v/>
      </c>
      <c r="L919" s="30"/>
      <c r="M919" s="34"/>
      <c r="N919" s="60" t="str">
        <f t="shared" si="148"/>
        <v/>
      </c>
      <c r="O919" s="60" t="str">
        <f t="shared" ref="O919:P938" si="152">IF(LEFT($A919,2)=LEFT(gstin,2),IF($M919="Yes",$H919*1%,""),"")</f>
        <v/>
      </c>
      <c r="P919" s="60" t="str">
        <f t="shared" si="152"/>
        <v/>
      </c>
    </row>
    <row r="920" spans="1:16">
      <c r="A920" s="34"/>
      <c r="B920" s="60" t="str">
        <f t="shared" si="150"/>
        <v/>
      </c>
      <c r="C920" s="34"/>
      <c r="D920" s="35"/>
      <c r="E920" s="36"/>
      <c r="F920" s="33">
        <f t="shared" si="149"/>
        <v>0</v>
      </c>
      <c r="G920" s="32"/>
      <c r="H920" s="17"/>
      <c r="I920" s="31" t="str">
        <f t="shared" si="147"/>
        <v/>
      </c>
      <c r="J920" s="31" t="str">
        <f t="shared" si="151"/>
        <v/>
      </c>
      <c r="K920" s="31" t="str">
        <f t="shared" si="151"/>
        <v/>
      </c>
      <c r="L920" s="30"/>
      <c r="M920" s="34"/>
      <c r="N920" s="60" t="str">
        <f t="shared" si="148"/>
        <v/>
      </c>
      <c r="O920" s="60" t="str">
        <f t="shared" si="152"/>
        <v/>
      </c>
      <c r="P920" s="60" t="str">
        <f t="shared" si="152"/>
        <v/>
      </c>
    </row>
    <row r="921" spans="1:16">
      <c r="A921" s="34"/>
      <c r="B921" s="60" t="str">
        <f t="shared" si="150"/>
        <v/>
      </c>
      <c r="C921" s="34"/>
      <c r="D921" s="35"/>
      <c r="E921" s="36"/>
      <c r="F921" s="33">
        <f t="shared" si="149"/>
        <v>0</v>
      </c>
      <c r="G921" s="32"/>
      <c r="H921" s="17"/>
      <c r="I921" s="31" t="str">
        <f t="shared" si="147"/>
        <v/>
      </c>
      <c r="J921" s="31" t="str">
        <f t="shared" si="151"/>
        <v/>
      </c>
      <c r="K921" s="31" t="str">
        <f t="shared" si="151"/>
        <v/>
      </c>
      <c r="L921" s="30"/>
      <c r="M921" s="34"/>
      <c r="N921" s="60" t="str">
        <f t="shared" si="148"/>
        <v/>
      </c>
      <c r="O921" s="60" t="str">
        <f t="shared" si="152"/>
        <v/>
      </c>
      <c r="P921" s="60" t="str">
        <f t="shared" si="152"/>
        <v/>
      </c>
    </row>
    <row r="922" spans="1:16">
      <c r="A922" s="34"/>
      <c r="B922" s="60" t="str">
        <f t="shared" si="150"/>
        <v/>
      </c>
      <c r="C922" s="34"/>
      <c r="D922" s="35"/>
      <c r="E922" s="36"/>
      <c r="F922" s="33">
        <f t="shared" si="149"/>
        <v>0</v>
      </c>
      <c r="G922" s="32"/>
      <c r="H922" s="17"/>
      <c r="I922" s="31" t="str">
        <f t="shared" si="147"/>
        <v/>
      </c>
      <c r="J922" s="31" t="str">
        <f t="shared" si="151"/>
        <v/>
      </c>
      <c r="K922" s="31" t="str">
        <f t="shared" si="151"/>
        <v/>
      </c>
      <c r="L922" s="30"/>
      <c r="M922" s="34"/>
      <c r="N922" s="60" t="str">
        <f t="shared" si="148"/>
        <v/>
      </c>
      <c r="O922" s="60" t="str">
        <f t="shared" si="152"/>
        <v/>
      </c>
      <c r="P922" s="60" t="str">
        <f t="shared" si="152"/>
        <v/>
      </c>
    </row>
    <row r="923" spans="1:16">
      <c r="A923" s="34"/>
      <c r="B923" s="60" t="str">
        <f t="shared" si="150"/>
        <v/>
      </c>
      <c r="C923" s="34"/>
      <c r="D923" s="35"/>
      <c r="E923" s="36"/>
      <c r="F923" s="33">
        <f t="shared" si="149"/>
        <v>0</v>
      </c>
      <c r="G923" s="32"/>
      <c r="H923" s="17"/>
      <c r="I923" s="31" t="str">
        <f t="shared" si="147"/>
        <v/>
      </c>
      <c r="J923" s="31" t="str">
        <f t="shared" si="151"/>
        <v/>
      </c>
      <c r="K923" s="31" t="str">
        <f t="shared" si="151"/>
        <v/>
      </c>
      <c r="L923" s="30"/>
      <c r="M923" s="34"/>
      <c r="N923" s="60" t="str">
        <f t="shared" si="148"/>
        <v/>
      </c>
      <c r="O923" s="60" t="str">
        <f t="shared" si="152"/>
        <v/>
      </c>
      <c r="P923" s="60" t="str">
        <f t="shared" si="152"/>
        <v/>
      </c>
    </row>
    <row r="924" spans="1:16">
      <c r="A924" s="34"/>
      <c r="B924" s="60" t="str">
        <f t="shared" si="150"/>
        <v/>
      </c>
      <c r="C924" s="34"/>
      <c r="D924" s="35"/>
      <c r="E924" s="36"/>
      <c r="F924" s="33">
        <f t="shared" si="149"/>
        <v>0</v>
      </c>
      <c r="G924" s="32"/>
      <c r="H924" s="17"/>
      <c r="I924" s="31" t="str">
        <f t="shared" si="147"/>
        <v/>
      </c>
      <c r="J924" s="31" t="str">
        <f t="shared" si="151"/>
        <v/>
      </c>
      <c r="K924" s="31" t="str">
        <f t="shared" si="151"/>
        <v/>
      </c>
      <c r="L924" s="30"/>
      <c r="M924" s="34"/>
      <c r="N924" s="60" t="str">
        <f t="shared" si="148"/>
        <v/>
      </c>
      <c r="O924" s="60" t="str">
        <f t="shared" si="152"/>
        <v/>
      </c>
      <c r="P924" s="60" t="str">
        <f t="shared" si="152"/>
        <v/>
      </c>
    </row>
    <row r="925" spans="1:16">
      <c r="A925" s="34"/>
      <c r="B925" s="60" t="str">
        <f t="shared" si="150"/>
        <v/>
      </c>
      <c r="C925" s="34"/>
      <c r="D925" s="35"/>
      <c r="E925" s="36"/>
      <c r="F925" s="33">
        <f t="shared" si="149"/>
        <v>0</v>
      </c>
      <c r="G925" s="32"/>
      <c r="H925" s="17"/>
      <c r="I925" s="31" t="str">
        <f t="shared" si="147"/>
        <v/>
      </c>
      <c r="J925" s="31" t="str">
        <f t="shared" si="151"/>
        <v/>
      </c>
      <c r="K925" s="31" t="str">
        <f t="shared" si="151"/>
        <v/>
      </c>
      <c r="L925" s="30"/>
      <c r="M925" s="34"/>
      <c r="N925" s="60" t="str">
        <f t="shared" si="148"/>
        <v/>
      </c>
      <c r="O925" s="60" t="str">
        <f t="shared" si="152"/>
        <v/>
      </c>
      <c r="P925" s="60" t="str">
        <f t="shared" si="152"/>
        <v/>
      </c>
    </row>
    <row r="926" spans="1:16">
      <c r="A926" s="34"/>
      <c r="B926" s="60" t="str">
        <f t="shared" si="150"/>
        <v/>
      </c>
      <c r="C926" s="34"/>
      <c r="D926" s="35"/>
      <c r="E926" s="36"/>
      <c r="F926" s="33">
        <f t="shared" si="149"/>
        <v>0</v>
      </c>
      <c r="G926" s="32"/>
      <c r="H926" s="17"/>
      <c r="I926" s="31" t="str">
        <f t="shared" si="147"/>
        <v/>
      </c>
      <c r="J926" s="31" t="str">
        <f t="shared" si="151"/>
        <v/>
      </c>
      <c r="K926" s="31" t="str">
        <f t="shared" si="151"/>
        <v/>
      </c>
      <c r="L926" s="30"/>
      <c r="M926" s="34"/>
      <c r="N926" s="60" t="str">
        <f t="shared" si="148"/>
        <v/>
      </c>
      <c r="O926" s="60" t="str">
        <f t="shared" si="152"/>
        <v/>
      </c>
      <c r="P926" s="60" t="str">
        <f t="shared" si="152"/>
        <v/>
      </c>
    </row>
    <row r="927" spans="1:16">
      <c r="A927" s="34"/>
      <c r="B927" s="60" t="str">
        <f t="shared" si="150"/>
        <v/>
      </c>
      <c r="C927" s="34"/>
      <c r="D927" s="35"/>
      <c r="E927" s="36"/>
      <c r="F927" s="33">
        <f t="shared" si="149"/>
        <v>0</v>
      </c>
      <c r="G927" s="32"/>
      <c r="H927" s="17"/>
      <c r="I927" s="31" t="str">
        <f t="shared" si="147"/>
        <v/>
      </c>
      <c r="J927" s="31" t="str">
        <f t="shared" si="151"/>
        <v/>
      </c>
      <c r="K927" s="31" t="str">
        <f t="shared" si="151"/>
        <v/>
      </c>
      <c r="L927" s="30"/>
      <c r="M927" s="34"/>
      <c r="N927" s="60" t="str">
        <f t="shared" si="148"/>
        <v/>
      </c>
      <c r="O927" s="60" t="str">
        <f t="shared" si="152"/>
        <v/>
      </c>
      <c r="P927" s="60" t="str">
        <f t="shared" si="152"/>
        <v/>
      </c>
    </row>
    <row r="928" spans="1:16">
      <c r="A928" s="34"/>
      <c r="B928" s="60" t="str">
        <f t="shared" si="150"/>
        <v/>
      </c>
      <c r="C928" s="34"/>
      <c r="D928" s="35"/>
      <c r="E928" s="36"/>
      <c r="F928" s="33">
        <f t="shared" si="149"/>
        <v>0</v>
      </c>
      <c r="G928" s="32"/>
      <c r="H928" s="17"/>
      <c r="I928" s="31" t="str">
        <f t="shared" si="147"/>
        <v/>
      </c>
      <c r="J928" s="31" t="str">
        <f t="shared" si="151"/>
        <v/>
      </c>
      <c r="K928" s="31" t="str">
        <f t="shared" si="151"/>
        <v/>
      </c>
      <c r="L928" s="30"/>
      <c r="M928" s="34"/>
      <c r="N928" s="60" t="str">
        <f t="shared" si="148"/>
        <v/>
      </c>
      <c r="O928" s="60" t="str">
        <f t="shared" si="152"/>
        <v/>
      </c>
      <c r="P928" s="60" t="str">
        <f t="shared" si="152"/>
        <v/>
      </c>
    </row>
    <row r="929" spans="1:16">
      <c r="A929" s="34"/>
      <c r="B929" s="60" t="str">
        <f t="shared" si="150"/>
        <v/>
      </c>
      <c r="C929" s="34"/>
      <c r="D929" s="35"/>
      <c r="E929" s="36"/>
      <c r="F929" s="33">
        <f t="shared" si="149"/>
        <v>0</v>
      </c>
      <c r="G929" s="32"/>
      <c r="H929" s="17"/>
      <c r="I929" s="31" t="str">
        <f t="shared" si="147"/>
        <v/>
      </c>
      <c r="J929" s="31" t="str">
        <f t="shared" si="151"/>
        <v/>
      </c>
      <c r="K929" s="31" t="str">
        <f t="shared" si="151"/>
        <v/>
      </c>
      <c r="L929" s="30"/>
      <c r="M929" s="34"/>
      <c r="N929" s="60" t="str">
        <f t="shared" si="148"/>
        <v/>
      </c>
      <c r="O929" s="60" t="str">
        <f t="shared" si="152"/>
        <v/>
      </c>
      <c r="P929" s="60" t="str">
        <f t="shared" si="152"/>
        <v/>
      </c>
    </row>
    <row r="930" spans="1:16">
      <c r="A930" s="34"/>
      <c r="B930" s="60" t="str">
        <f t="shared" si="150"/>
        <v/>
      </c>
      <c r="C930" s="34"/>
      <c r="D930" s="35"/>
      <c r="E930" s="36"/>
      <c r="F930" s="33">
        <f t="shared" si="149"/>
        <v>0</v>
      </c>
      <c r="G930" s="32"/>
      <c r="H930" s="17"/>
      <c r="I930" s="31" t="str">
        <f t="shared" si="147"/>
        <v/>
      </c>
      <c r="J930" s="31" t="str">
        <f t="shared" si="151"/>
        <v/>
      </c>
      <c r="K930" s="31" t="str">
        <f t="shared" si="151"/>
        <v/>
      </c>
      <c r="L930" s="30"/>
      <c r="M930" s="34"/>
      <c r="N930" s="60" t="str">
        <f t="shared" si="148"/>
        <v/>
      </c>
      <c r="O930" s="60" t="str">
        <f t="shared" si="152"/>
        <v/>
      </c>
      <c r="P930" s="60" t="str">
        <f t="shared" si="152"/>
        <v/>
      </c>
    </row>
    <row r="931" spans="1:16">
      <c r="A931" s="34"/>
      <c r="B931" s="60" t="str">
        <f t="shared" si="150"/>
        <v/>
      </c>
      <c r="C931" s="34"/>
      <c r="D931" s="35"/>
      <c r="E931" s="36"/>
      <c r="F931" s="33">
        <f t="shared" si="149"/>
        <v>0</v>
      </c>
      <c r="G931" s="32"/>
      <c r="H931" s="17"/>
      <c r="I931" s="31" t="str">
        <f t="shared" si="147"/>
        <v/>
      </c>
      <c r="J931" s="31" t="str">
        <f t="shared" si="151"/>
        <v/>
      </c>
      <c r="K931" s="31" t="str">
        <f t="shared" si="151"/>
        <v/>
      </c>
      <c r="L931" s="30"/>
      <c r="M931" s="34"/>
      <c r="N931" s="60" t="str">
        <f t="shared" si="148"/>
        <v/>
      </c>
      <c r="O931" s="60" t="str">
        <f t="shared" si="152"/>
        <v/>
      </c>
      <c r="P931" s="60" t="str">
        <f t="shared" si="152"/>
        <v/>
      </c>
    </row>
    <row r="932" spans="1:16">
      <c r="A932" s="34"/>
      <c r="B932" s="60" t="str">
        <f t="shared" si="150"/>
        <v/>
      </c>
      <c r="C932" s="34"/>
      <c r="D932" s="35"/>
      <c r="E932" s="36"/>
      <c r="F932" s="33">
        <f t="shared" si="149"/>
        <v>0</v>
      </c>
      <c r="G932" s="32"/>
      <c r="H932" s="17"/>
      <c r="I932" s="31" t="str">
        <f t="shared" si="147"/>
        <v/>
      </c>
      <c r="J932" s="31" t="str">
        <f t="shared" si="151"/>
        <v/>
      </c>
      <c r="K932" s="31" t="str">
        <f t="shared" si="151"/>
        <v/>
      </c>
      <c r="L932" s="30"/>
      <c r="M932" s="34"/>
      <c r="N932" s="60" t="str">
        <f t="shared" si="148"/>
        <v/>
      </c>
      <c r="O932" s="60" t="str">
        <f t="shared" si="152"/>
        <v/>
      </c>
      <c r="P932" s="60" t="str">
        <f t="shared" si="152"/>
        <v/>
      </c>
    </row>
    <row r="933" spans="1:16">
      <c r="A933" s="34"/>
      <c r="B933" s="60" t="str">
        <f t="shared" si="150"/>
        <v/>
      </c>
      <c r="C933" s="34"/>
      <c r="D933" s="35"/>
      <c r="E933" s="36"/>
      <c r="F933" s="33">
        <f t="shared" si="149"/>
        <v>0</v>
      </c>
      <c r="G933" s="32"/>
      <c r="H933" s="17"/>
      <c r="I933" s="31" t="str">
        <f t="shared" si="147"/>
        <v/>
      </c>
      <c r="J933" s="31" t="str">
        <f t="shared" si="151"/>
        <v/>
      </c>
      <c r="K933" s="31" t="str">
        <f t="shared" si="151"/>
        <v/>
      </c>
      <c r="L933" s="30"/>
      <c r="M933" s="34"/>
      <c r="N933" s="60" t="str">
        <f t="shared" si="148"/>
        <v/>
      </c>
      <c r="O933" s="60" t="str">
        <f t="shared" si="152"/>
        <v/>
      </c>
      <c r="P933" s="60" t="str">
        <f t="shared" si="152"/>
        <v/>
      </c>
    </row>
    <row r="934" spans="1:16">
      <c r="A934" s="34"/>
      <c r="B934" s="60" t="str">
        <f t="shared" si="150"/>
        <v/>
      </c>
      <c r="C934" s="34"/>
      <c r="D934" s="35"/>
      <c r="E934" s="36"/>
      <c r="F934" s="33">
        <f t="shared" si="149"/>
        <v>0</v>
      </c>
      <c r="G934" s="32"/>
      <c r="H934" s="17"/>
      <c r="I934" s="31" t="str">
        <f t="shared" si="147"/>
        <v/>
      </c>
      <c r="J934" s="31" t="str">
        <f t="shared" si="151"/>
        <v/>
      </c>
      <c r="K934" s="31" t="str">
        <f t="shared" si="151"/>
        <v/>
      </c>
      <c r="L934" s="30"/>
      <c r="M934" s="34"/>
      <c r="N934" s="60" t="str">
        <f t="shared" si="148"/>
        <v/>
      </c>
      <c r="O934" s="60" t="str">
        <f t="shared" si="152"/>
        <v/>
      </c>
      <c r="P934" s="60" t="str">
        <f t="shared" si="152"/>
        <v/>
      </c>
    </row>
    <row r="935" spans="1:16">
      <c r="A935" s="34"/>
      <c r="B935" s="60" t="str">
        <f t="shared" si="150"/>
        <v/>
      </c>
      <c r="C935" s="34"/>
      <c r="D935" s="35"/>
      <c r="E935" s="36"/>
      <c r="F935" s="33">
        <f t="shared" si="149"/>
        <v>0</v>
      </c>
      <c r="G935" s="32"/>
      <c r="H935" s="17"/>
      <c r="I935" s="31" t="str">
        <f t="shared" si="147"/>
        <v/>
      </c>
      <c r="J935" s="31" t="str">
        <f t="shared" si="151"/>
        <v/>
      </c>
      <c r="K935" s="31" t="str">
        <f t="shared" si="151"/>
        <v/>
      </c>
      <c r="L935" s="30"/>
      <c r="M935" s="34"/>
      <c r="N935" s="60" t="str">
        <f t="shared" si="148"/>
        <v/>
      </c>
      <c r="O935" s="60" t="str">
        <f t="shared" si="152"/>
        <v/>
      </c>
      <c r="P935" s="60" t="str">
        <f t="shared" si="152"/>
        <v/>
      </c>
    </row>
    <row r="936" spans="1:16">
      <c r="A936" s="34"/>
      <c r="B936" s="60" t="str">
        <f t="shared" si="150"/>
        <v/>
      </c>
      <c r="C936" s="34"/>
      <c r="D936" s="35"/>
      <c r="E936" s="36"/>
      <c r="F936" s="33">
        <f t="shared" si="149"/>
        <v>0</v>
      </c>
      <c r="G936" s="32"/>
      <c r="H936" s="17"/>
      <c r="I936" s="31" t="str">
        <f t="shared" si="147"/>
        <v/>
      </c>
      <c r="J936" s="31" t="str">
        <f t="shared" si="151"/>
        <v/>
      </c>
      <c r="K936" s="31" t="str">
        <f t="shared" si="151"/>
        <v/>
      </c>
      <c r="L936" s="30"/>
      <c r="M936" s="34"/>
      <c r="N936" s="60" t="str">
        <f t="shared" si="148"/>
        <v/>
      </c>
      <c r="O936" s="60" t="str">
        <f t="shared" si="152"/>
        <v/>
      </c>
      <c r="P936" s="60" t="str">
        <f t="shared" si="152"/>
        <v/>
      </c>
    </row>
    <row r="937" spans="1:16">
      <c r="A937" s="34"/>
      <c r="B937" s="60" t="str">
        <f t="shared" si="150"/>
        <v/>
      </c>
      <c r="C937" s="34"/>
      <c r="D937" s="35"/>
      <c r="E937" s="36"/>
      <c r="F937" s="33">
        <f t="shared" si="149"/>
        <v>0</v>
      </c>
      <c r="G937" s="32"/>
      <c r="H937" s="17"/>
      <c r="I937" s="31" t="str">
        <f t="shared" si="147"/>
        <v/>
      </c>
      <c r="J937" s="31" t="str">
        <f t="shared" si="151"/>
        <v/>
      </c>
      <c r="K937" s="31" t="str">
        <f t="shared" si="151"/>
        <v/>
      </c>
      <c r="L937" s="30"/>
      <c r="M937" s="34"/>
      <c r="N937" s="60" t="str">
        <f t="shared" si="148"/>
        <v/>
      </c>
      <c r="O937" s="60" t="str">
        <f t="shared" si="152"/>
        <v/>
      </c>
      <c r="P937" s="60" t="str">
        <f t="shared" si="152"/>
        <v/>
      </c>
    </row>
    <row r="938" spans="1:16">
      <c r="A938" s="34"/>
      <c r="B938" s="60" t="str">
        <f t="shared" si="150"/>
        <v/>
      </c>
      <c r="C938" s="34"/>
      <c r="D938" s="35"/>
      <c r="E938" s="36"/>
      <c r="F938" s="33">
        <f t="shared" si="149"/>
        <v>0</v>
      </c>
      <c r="G938" s="32"/>
      <c r="H938" s="17"/>
      <c r="I938" s="31" t="str">
        <f t="shared" si="147"/>
        <v/>
      </c>
      <c r="J938" s="31" t="str">
        <f t="shared" si="151"/>
        <v/>
      </c>
      <c r="K938" s="31" t="str">
        <f t="shared" si="151"/>
        <v/>
      </c>
      <c r="L938" s="30"/>
      <c r="M938" s="34"/>
      <c r="N938" s="60" t="str">
        <f t="shared" si="148"/>
        <v/>
      </c>
      <c r="O938" s="60" t="str">
        <f t="shared" si="152"/>
        <v/>
      </c>
      <c r="P938" s="60" t="str">
        <f t="shared" si="152"/>
        <v/>
      </c>
    </row>
    <row r="939" spans="1:16">
      <c r="A939" s="34"/>
      <c r="B939" s="60" t="str">
        <f t="shared" si="150"/>
        <v/>
      </c>
      <c r="C939" s="34"/>
      <c r="D939" s="35"/>
      <c r="E939" s="36"/>
      <c r="F939" s="33">
        <f t="shared" si="149"/>
        <v>0</v>
      </c>
      <c r="G939" s="32"/>
      <c r="H939" s="17"/>
      <c r="I939" s="31" t="str">
        <f t="shared" si="147"/>
        <v/>
      </c>
      <c r="J939" s="31" t="str">
        <f t="shared" ref="J939:K958" si="153">IF($A939&gt;0,IF((LEFT($A939,2)=LEFT($E$6,2)),($H939*($G939/2)),""),"")</f>
        <v/>
      </c>
      <c r="K939" s="31" t="str">
        <f t="shared" si="153"/>
        <v/>
      </c>
      <c r="L939" s="30"/>
      <c r="M939" s="34"/>
      <c r="N939" s="60" t="str">
        <f t="shared" si="148"/>
        <v/>
      </c>
      <c r="O939" s="60" t="str">
        <f t="shared" ref="O939:P958" si="154">IF(LEFT($A939,2)=LEFT(gstin,2),IF($M939="Yes",$H939*1%,""),"")</f>
        <v/>
      </c>
      <c r="P939" s="60" t="str">
        <f t="shared" si="154"/>
        <v/>
      </c>
    </row>
    <row r="940" spans="1:16">
      <c r="A940" s="34"/>
      <c r="B940" s="60" t="str">
        <f t="shared" si="150"/>
        <v/>
      </c>
      <c r="C940" s="34"/>
      <c r="D940" s="35"/>
      <c r="E940" s="36"/>
      <c r="F940" s="33">
        <f t="shared" si="149"/>
        <v>0</v>
      </c>
      <c r="G940" s="32"/>
      <c r="H940" s="17"/>
      <c r="I940" s="31" t="str">
        <f t="shared" si="147"/>
        <v/>
      </c>
      <c r="J940" s="31" t="str">
        <f t="shared" si="153"/>
        <v/>
      </c>
      <c r="K940" s="31" t="str">
        <f t="shared" si="153"/>
        <v/>
      </c>
      <c r="L940" s="30"/>
      <c r="M940" s="34"/>
      <c r="N940" s="60" t="str">
        <f t="shared" si="148"/>
        <v/>
      </c>
      <c r="O940" s="60" t="str">
        <f t="shared" si="154"/>
        <v/>
      </c>
      <c r="P940" s="60" t="str">
        <f t="shared" si="154"/>
        <v/>
      </c>
    </row>
    <row r="941" spans="1:16">
      <c r="A941" s="34"/>
      <c r="B941" s="60" t="str">
        <f t="shared" si="150"/>
        <v/>
      </c>
      <c r="C941" s="34"/>
      <c r="D941" s="35"/>
      <c r="E941" s="36"/>
      <c r="F941" s="33">
        <f t="shared" si="149"/>
        <v>0</v>
      </c>
      <c r="G941" s="32"/>
      <c r="H941" s="17"/>
      <c r="I941" s="31" t="str">
        <f t="shared" si="147"/>
        <v/>
      </c>
      <c r="J941" s="31" t="str">
        <f t="shared" si="153"/>
        <v/>
      </c>
      <c r="K941" s="31" t="str">
        <f t="shared" si="153"/>
        <v/>
      </c>
      <c r="L941" s="30"/>
      <c r="M941" s="34"/>
      <c r="N941" s="60" t="str">
        <f t="shared" si="148"/>
        <v/>
      </c>
      <c r="O941" s="60" t="str">
        <f t="shared" si="154"/>
        <v/>
      </c>
      <c r="P941" s="60" t="str">
        <f t="shared" si="154"/>
        <v/>
      </c>
    </row>
    <row r="942" spans="1:16">
      <c r="A942" s="34"/>
      <c r="B942" s="60" t="str">
        <f t="shared" si="150"/>
        <v/>
      </c>
      <c r="C942" s="34"/>
      <c r="D942" s="35"/>
      <c r="E942" s="36"/>
      <c r="F942" s="33">
        <f t="shared" si="149"/>
        <v>0</v>
      </c>
      <c r="G942" s="32"/>
      <c r="H942" s="17"/>
      <c r="I942" s="31" t="str">
        <f t="shared" si="147"/>
        <v/>
      </c>
      <c r="J942" s="31" t="str">
        <f t="shared" si="153"/>
        <v/>
      </c>
      <c r="K942" s="31" t="str">
        <f t="shared" si="153"/>
        <v/>
      </c>
      <c r="L942" s="30"/>
      <c r="M942" s="34"/>
      <c r="N942" s="60" t="str">
        <f t="shared" si="148"/>
        <v/>
      </c>
      <c r="O942" s="60" t="str">
        <f t="shared" si="154"/>
        <v/>
      </c>
      <c r="P942" s="60" t="str">
        <f t="shared" si="154"/>
        <v/>
      </c>
    </row>
    <row r="943" spans="1:16">
      <c r="A943" s="34"/>
      <c r="B943" s="60" t="str">
        <f t="shared" si="150"/>
        <v/>
      </c>
      <c r="C943" s="34"/>
      <c r="D943" s="35"/>
      <c r="E943" s="36"/>
      <c r="F943" s="33">
        <f t="shared" si="149"/>
        <v>0</v>
      </c>
      <c r="G943" s="32"/>
      <c r="H943" s="17"/>
      <c r="I943" s="31" t="str">
        <f t="shared" si="147"/>
        <v/>
      </c>
      <c r="J943" s="31" t="str">
        <f t="shared" si="153"/>
        <v/>
      </c>
      <c r="K943" s="31" t="str">
        <f t="shared" si="153"/>
        <v/>
      </c>
      <c r="L943" s="30"/>
      <c r="M943" s="34"/>
      <c r="N943" s="60" t="str">
        <f t="shared" si="148"/>
        <v/>
      </c>
      <c r="O943" s="60" t="str">
        <f t="shared" si="154"/>
        <v/>
      </c>
      <c r="P943" s="60" t="str">
        <f t="shared" si="154"/>
        <v/>
      </c>
    </row>
    <row r="944" spans="1:16">
      <c r="A944" s="34"/>
      <c r="B944" s="60" t="str">
        <f t="shared" si="150"/>
        <v/>
      </c>
      <c r="C944" s="34"/>
      <c r="D944" s="35"/>
      <c r="E944" s="36"/>
      <c r="F944" s="33">
        <f t="shared" si="149"/>
        <v>0</v>
      </c>
      <c r="G944" s="32"/>
      <c r="H944" s="17"/>
      <c r="I944" s="31" t="str">
        <f t="shared" si="147"/>
        <v/>
      </c>
      <c r="J944" s="31" t="str">
        <f t="shared" si="153"/>
        <v/>
      </c>
      <c r="K944" s="31" t="str">
        <f t="shared" si="153"/>
        <v/>
      </c>
      <c r="L944" s="30"/>
      <c r="M944" s="34"/>
      <c r="N944" s="60" t="str">
        <f t="shared" si="148"/>
        <v/>
      </c>
      <c r="O944" s="60" t="str">
        <f t="shared" si="154"/>
        <v/>
      </c>
      <c r="P944" s="60" t="str">
        <f t="shared" si="154"/>
        <v/>
      </c>
    </row>
    <row r="945" spans="1:16">
      <c r="A945" s="34"/>
      <c r="B945" s="60" t="str">
        <f t="shared" si="150"/>
        <v/>
      </c>
      <c r="C945" s="34"/>
      <c r="D945" s="35"/>
      <c r="E945" s="36"/>
      <c r="F945" s="33">
        <f t="shared" si="149"/>
        <v>0</v>
      </c>
      <c r="G945" s="32"/>
      <c r="H945" s="17"/>
      <c r="I945" s="31" t="str">
        <f t="shared" si="147"/>
        <v/>
      </c>
      <c r="J945" s="31" t="str">
        <f t="shared" si="153"/>
        <v/>
      </c>
      <c r="K945" s="31" t="str">
        <f t="shared" si="153"/>
        <v/>
      </c>
      <c r="L945" s="30"/>
      <c r="M945" s="34"/>
      <c r="N945" s="60" t="str">
        <f t="shared" si="148"/>
        <v/>
      </c>
      <c r="O945" s="60" t="str">
        <f t="shared" si="154"/>
        <v/>
      </c>
      <c r="P945" s="60" t="str">
        <f t="shared" si="154"/>
        <v/>
      </c>
    </row>
    <row r="946" spans="1:16">
      <c r="A946" s="34"/>
      <c r="B946" s="60" t="str">
        <f t="shared" si="150"/>
        <v/>
      </c>
      <c r="C946" s="34"/>
      <c r="D946" s="35"/>
      <c r="E946" s="36"/>
      <c r="F946" s="33">
        <f t="shared" si="149"/>
        <v>0</v>
      </c>
      <c r="G946" s="32"/>
      <c r="H946" s="17"/>
      <c r="I946" s="31" t="str">
        <f t="shared" si="147"/>
        <v/>
      </c>
      <c r="J946" s="31" t="str">
        <f t="shared" si="153"/>
        <v/>
      </c>
      <c r="K946" s="31" t="str">
        <f t="shared" si="153"/>
        <v/>
      </c>
      <c r="L946" s="30"/>
      <c r="M946" s="34"/>
      <c r="N946" s="60" t="str">
        <f t="shared" si="148"/>
        <v/>
      </c>
      <c r="O946" s="60" t="str">
        <f t="shared" si="154"/>
        <v/>
      </c>
      <c r="P946" s="60" t="str">
        <f t="shared" si="154"/>
        <v/>
      </c>
    </row>
    <row r="947" spans="1:16">
      <c r="A947" s="34"/>
      <c r="B947" s="60" t="str">
        <f t="shared" si="150"/>
        <v/>
      </c>
      <c r="C947" s="34"/>
      <c r="D947" s="35"/>
      <c r="E947" s="36"/>
      <c r="F947" s="33">
        <f t="shared" si="149"/>
        <v>0</v>
      </c>
      <c r="G947" s="32"/>
      <c r="H947" s="17"/>
      <c r="I947" s="31" t="str">
        <f t="shared" si="147"/>
        <v/>
      </c>
      <c r="J947" s="31" t="str">
        <f t="shared" si="153"/>
        <v/>
      </c>
      <c r="K947" s="31" t="str">
        <f t="shared" si="153"/>
        <v/>
      </c>
      <c r="L947" s="30"/>
      <c r="M947" s="34"/>
      <c r="N947" s="60" t="str">
        <f t="shared" si="148"/>
        <v/>
      </c>
      <c r="O947" s="60" t="str">
        <f t="shared" si="154"/>
        <v/>
      </c>
      <c r="P947" s="60" t="str">
        <f t="shared" si="154"/>
        <v/>
      </c>
    </row>
    <row r="948" spans="1:16">
      <c r="A948" s="34"/>
      <c r="B948" s="60" t="str">
        <f t="shared" si="150"/>
        <v/>
      </c>
      <c r="C948" s="34"/>
      <c r="D948" s="35"/>
      <c r="E948" s="36"/>
      <c r="F948" s="33">
        <f t="shared" si="149"/>
        <v>0</v>
      </c>
      <c r="G948" s="32"/>
      <c r="H948" s="17"/>
      <c r="I948" s="31" t="str">
        <f t="shared" si="147"/>
        <v/>
      </c>
      <c r="J948" s="31" t="str">
        <f t="shared" si="153"/>
        <v/>
      </c>
      <c r="K948" s="31" t="str">
        <f t="shared" si="153"/>
        <v/>
      </c>
      <c r="L948" s="30"/>
      <c r="M948" s="34"/>
      <c r="N948" s="60" t="str">
        <f t="shared" si="148"/>
        <v/>
      </c>
      <c r="O948" s="60" t="str">
        <f t="shared" si="154"/>
        <v/>
      </c>
      <c r="P948" s="60" t="str">
        <f t="shared" si="154"/>
        <v/>
      </c>
    </row>
    <row r="949" spans="1:16">
      <c r="A949" s="34"/>
      <c r="B949" s="60" t="str">
        <f t="shared" si="150"/>
        <v/>
      </c>
      <c r="C949" s="34"/>
      <c r="D949" s="35"/>
      <c r="E949" s="36"/>
      <c r="F949" s="33">
        <f t="shared" si="149"/>
        <v>0</v>
      </c>
      <c r="G949" s="32"/>
      <c r="H949" s="17"/>
      <c r="I949" s="31" t="str">
        <f t="shared" si="147"/>
        <v/>
      </c>
      <c r="J949" s="31" t="str">
        <f t="shared" si="153"/>
        <v/>
      </c>
      <c r="K949" s="31" t="str">
        <f t="shared" si="153"/>
        <v/>
      </c>
      <c r="L949" s="30"/>
      <c r="M949" s="34"/>
      <c r="N949" s="60" t="str">
        <f t="shared" si="148"/>
        <v/>
      </c>
      <c r="O949" s="60" t="str">
        <f t="shared" si="154"/>
        <v/>
      </c>
      <c r="P949" s="60" t="str">
        <f t="shared" si="154"/>
        <v/>
      </c>
    </row>
    <row r="950" spans="1:16">
      <c r="A950" s="34"/>
      <c r="B950" s="60" t="str">
        <f t="shared" si="150"/>
        <v/>
      </c>
      <c r="C950" s="34"/>
      <c r="D950" s="35"/>
      <c r="E950" s="36"/>
      <c r="F950" s="33">
        <f t="shared" si="149"/>
        <v>0</v>
      </c>
      <c r="G950" s="32"/>
      <c r="H950" s="17"/>
      <c r="I950" s="31" t="str">
        <f t="shared" si="147"/>
        <v/>
      </c>
      <c r="J950" s="31" t="str">
        <f t="shared" si="153"/>
        <v/>
      </c>
      <c r="K950" s="31" t="str">
        <f t="shared" si="153"/>
        <v/>
      </c>
      <c r="L950" s="30"/>
      <c r="M950" s="34"/>
      <c r="N950" s="60" t="str">
        <f t="shared" si="148"/>
        <v/>
      </c>
      <c r="O950" s="60" t="str">
        <f t="shared" si="154"/>
        <v/>
      </c>
      <c r="P950" s="60" t="str">
        <f t="shared" si="154"/>
        <v/>
      </c>
    </row>
    <row r="951" spans="1:16">
      <c r="A951" s="34"/>
      <c r="B951" s="60" t="str">
        <f t="shared" si="150"/>
        <v/>
      </c>
      <c r="C951" s="34"/>
      <c r="D951" s="35"/>
      <c r="E951" s="36"/>
      <c r="F951" s="33">
        <f t="shared" si="149"/>
        <v>0</v>
      </c>
      <c r="G951" s="32"/>
      <c r="H951" s="17"/>
      <c r="I951" s="31" t="str">
        <f t="shared" si="147"/>
        <v/>
      </c>
      <c r="J951" s="31" t="str">
        <f t="shared" si="153"/>
        <v/>
      </c>
      <c r="K951" s="31" t="str">
        <f t="shared" si="153"/>
        <v/>
      </c>
      <c r="L951" s="30"/>
      <c r="M951" s="34"/>
      <c r="N951" s="60" t="str">
        <f t="shared" si="148"/>
        <v/>
      </c>
      <c r="O951" s="60" t="str">
        <f t="shared" si="154"/>
        <v/>
      </c>
      <c r="P951" s="60" t="str">
        <f t="shared" si="154"/>
        <v/>
      </c>
    </row>
    <row r="952" spans="1:16">
      <c r="A952" s="34"/>
      <c r="B952" s="60" t="str">
        <f t="shared" si="150"/>
        <v/>
      </c>
      <c r="C952" s="34"/>
      <c r="D952" s="35"/>
      <c r="E952" s="36"/>
      <c r="F952" s="33">
        <f t="shared" si="149"/>
        <v>0</v>
      </c>
      <c r="G952" s="32"/>
      <c r="H952" s="17"/>
      <c r="I952" s="31" t="str">
        <f t="shared" si="147"/>
        <v/>
      </c>
      <c r="J952" s="31" t="str">
        <f t="shared" si="153"/>
        <v/>
      </c>
      <c r="K952" s="31" t="str">
        <f t="shared" si="153"/>
        <v/>
      </c>
      <c r="L952" s="30"/>
      <c r="M952" s="34"/>
      <c r="N952" s="60" t="str">
        <f t="shared" si="148"/>
        <v/>
      </c>
      <c r="O952" s="60" t="str">
        <f t="shared" si="154"/>
        <v/>
      </c>
      <c r="P952" s="60" t="str">
        <f t="shared" si="154"/>
        <v/>
      </c>
    </row>
    <row r="953" spans="1:16">
      <c r="A953" s="34"/>
      <c r="B953" s="60" t="str">
        <f t="shared" si="150"/>
        <v/>
      </c>
      <c r="C953" s="34"/>
      <c r="D953" s="35"/>
      <c r="E953" s="36"/>
      <c r="F953" s="33">
        <f t="shared" si="149"/>
        <v>0</v>
      </c>
      <c r="G953" s="32"/>
      <c r="H953" s="17"/>
      <c r="I953" s="31" t="str">
        <f t="shared" si="147"/>
        <v/>
      </c>
      <c r="J953" s="31" t="str">
        <f t="shared" si="153"/>
        <v/>
      </c>
      <c r="K953" s="31" t="str">
        <f t="shared" si="153"/>
        <v/>
      </c>
      <c r="L953" s="30"/>
      <c r="M953" s="34"/>
      <c r="N953" s="60" t="str">
        <f t="shared" si="148"/>
        <v/>
      </c>
      <c r="O953" s="60" t="str">
        <f t="shared" si="154"/>
        <v/>
      </c>
      <c r="P953" s="60" t="str">
        <f t="shared" si="154"/>
        <v/>
      </c>
    </row>
    <row r="954" spans="1:16">
      <c r="A954" s="34"/>
      <c r="B954" s="60" t="str">
        <f t="shared" si="150"/>
        <v/>
      </c>
      <c r="C954" s="34"/>
      <c r="D954" s="35"/>
      <c r="E954" s="36"/>
      <c r="F954" s="33">
        <f t="shared" si="149"/>
        <v>0</v>
      </c>
      <c r="G954" s="32"/>
      <c r="H954" s="17"/>
      <c r="I954" s="31" t="str">
        <f t="shared" si="147"/>
        <v/>
      </c>
      <c r="J954" s="31" t="str">
        <f t="shared" si="153"/>
        <v/>
      </c>
      <c r="K954" s="31" t="str">
        <f t="shared" si="153"/>
        <v/>
      </c>
      <c r="L954" s="30"/>
      <c r="M954" s="34"/>
      <c r="N954" s="60" t="str">
        <f t="shared" si="148"/>
        <v/>
      </c>
      <c r="O954" s="60" t="str">
        <f t="shared" si="154"/>
        <v/>
      </c>
      <c r="P954" s="60" t="str">
        <f t="shared" si="154"/>
        <v/>
      </c>
    </row>
    <row r="955" spans="1:16">
      <c r="A955" s="34"/>
      <c r="B955" s="60" t="str">
        <f t="shared" si="150"/>
        <v/>
      </c>
      <c r="C955" s="34"/>
      <c r="D955" s="35"/>
      <c r="E955" s="36"/>
      <c r="F955" s="33">
        <f t="shared" si="149"/>
        <v>0</v>
      </c>
      <c r="G955" s="32"/>
      <c r="H955" s="17"/>
      <c r="I955" s="31" t="str">
        <f t="shared" si="147"/>
        <v/>
      </c>
      <c r="J955" s="31" t="str">
        <f t="shared" si="153"/>
        <v/>
      </c>
      <c r="K955" s="31" t="str">
        <f t="shared" si="153"/>
        <v/>
      </c>
      <c r="L955" s="30"/>
      <c r="M955" s="34"/>
      <c r="N955" s="60" t="str">
        <f t="shared" si="148"/>
        <v/>
      </c>
      <c r="O955" s="60" t="str">
        <f t="shared" si="154"/>
        <v/>
      </c>
      <c r="P955" s="60" t="str">
        <f t="shared" si="154"/>
        <v/>
      </c>
    </row>
    <row r="956" spans="1:16">
      <c r="A956" s="34"/>
      <c r="B956" s="60" t="str">
        <f t="shared" si="150"/>
        <v/>
      </c>
      <c r="C956" s="34"/>
      <c r="D956" s="35"/>
      <c r="E956" s="36"/>
      <c r="F956" s="33">
        <f t="shared" si="149"/>
        <v>0</v>
      </c>
      <c r="G956" s="32"/>
      <c r="H956" s="17"/>
      <c r="I956" s="31" t="str">
        <f t="shared" si="147"/>
        <v/>
      </c>
      <c r="J956" s="31" t="str">
        <f t="shared" si="153"/>
        <v/>
      </c>
      <c r="K956" s="31" t="str">
        <f t="shared" si="153"/>
        <v/>
      </c>
      <c r="L956" s="30"/>
      <c r="M956" s="34"/>
      <c r="N956" s="60" t="str">
        <f t="shared" si="148"/>
        <v/>
      </c>
      <c r="O956" s="60" t="str">
        <f t="shared" si="154"/>
        <v/>
      </c>
      <c r="P956" s="60" t="str">
        <f t="shared" si="154"/>
        <v/>
      </c>
    </row>
    <row r="957" spans="1:16">
      <c r="A957" s="34"/>
      <c r="B957" s="60" t="str">
        <f t="shared" si="150"/>
        <v/>
      </c>
      <c r="C957" s="34"/>
      <c r="D957" s="35"/>
      <c r="E957" s="36"/>
      <c r="F957" s="33">
        <f t="shared" si="149"/>
        <v>0</v>
      </c>
      <c r="G957" s="32"/>
      <c r="H957" s="17"/>
      <c r="I957" s="31" t="str">
        <f t="shared" si="147"/>
        <v/>
      </c>
      <c r="J957" s="31" t="str">
        <f t="shared" si="153"/>
        <v/>
      </c>
      <c r="K957" s="31" t="str">
        <f t="shared" si="153"/>
        <v/>
      </c>
      <c r="L957" s="30"/>
      <c r="M957" s="34"/>
      <c r="N957" s="60" t="str">
        <f t="shared" si="148"/>
        <v/>
      </c>
      <c r="O957" s="60" t="str">
        <f t="shared" si="154"/>
        <v/>
      </c>
      <c r="P957" s="60" t="str">
        <f t="shared" si="154"/>
        <v/>
      </c>
    </row>
    <row r="958" spans="1:16">
      <c r="A958" s="34"/>
      <c r="B958" s="60" t="str">
        <f t="shared" si="150"/>
        <v/>
      </c>
      <c r="C958" s="34"/>
      <c r="D958" s="35"/>
      <c r="E958" s="36"/>
      <c r="F958" s="33">
        <f t="shared" si="149"/>
        <v>0</v>
      </c>
      <c r="G958" s="32"/>
      <c r="H958" s="17"/>
      <c r="I958" s="31" t="str">
        <f t="shared" si="147"/>
        <v/>
      </c>
      <c r="J958" s="31" t="str">
        <f t="shared" si="153"/>
        <v/>
      </c>
      <c r="K958" s="31" t="str">
        <f t="shared" si="153"/>
        <v/>
      </c>
      <c r="L958" s="30"/>
      <c r="M958" s="34"/>
      <c r="N958" s="60" t="str">
        <f t="shared" si="148"/>
        <v/>
      </c>
      <c r="O958" s="60" t="str">
        <f t="shared" si="154"/>
        <v/>
      </c>
      <c r="P958" s="60" t="str">
        <f t="shared" si="154"/>
        <v/>
      </c>
    </row>
    <row r="959" spans="1:16">
      <c r="A959" s="34"/>
      <c r="B959" s="60" t="str">
        <f t="shared" si="150"/>
        <v/>
      </c>
      <c r="C959" s="34"/>
      <c r="D959" s="35"/>
      <c r="E959" s="36"/>
      <c r="F959" s="33">
        <f t="shared" si="149"/>
        <v>0</v>
      </c>
      <c r="G959" s="32"/>
      <c r="H959" s="17"/>
      <c r="I959" s="31" t="str">
        <f t="shared" si="147"/>
        <v/>
      </c>
      <c r="J959" s="31" t="str">
        <f t="shared" ref="J959:K978" si="155">IF($A959&gt;0,IF((LEFT($A959,2)=LEFT($E$6,2)),($H959*($G959/2)),""),"")</f>
        <v/>
      </c>
      <c r="K959" s="31" t="str">
        <f t="shared" si="155"/>
        <v/>
      </c>
      <c r="L959" s="30"/>
      <c r="M959" s="34"/>
      <c r="N959" s="60" t="str">
        <f t="shared" si="148"/>
        <v/>
      </c>
      <c r="O959" s="60" t="str">
        <f t="shared" ref="O959:P978" si="156">IF(LEFT($A959,2)=LEFT(gstin,2),IF($M959="Yes",$H959*1%,""),"")</f>
        <v/>
      </c>
      <c r="P959" s="60" t="str">
        <f t="shared" si="156"/>
        <v/>
      </c>
    </row>
    <row r="960" spans="1:16">
      <c r="A960" s="34"/>
      <c r="B960" s="60" t="str">
        <f t="shared" si="150"/>
        <v/>
      </c>
      <c r="C960" s="34"/>
      <c r="D960" s="35"/>
      <c r="E960" s="36"/>
      <c r="F960" s="33">
        <f t="shared" si="149"/>
        <v>0</v>
      </c>
      <c r="G960" s="32"/>
      <c r="H960" s="17"/>
      <c r="I960" s="31" t="str">
        <f t="shared" si="147"/>
        <v/>
      </c>
      <c r="J960" s="31" t="str">
        <f t="shared" si="155"/>
        <v/>
      </c>
      <c r="K960" s="31" t="str">
        <f t="shared" si="155"/>
        <v/>
      </c>
      <c r="L960" s="30"/>
      <c r="M960" s="34"/>
      <c r="N960" s="60" t="str">
        <f t="shared" si="148"/>
        <v/>
      </c>
      <c r="O960" s="60" t="str">
        <f t="shared" si="156"/>
        <v/>
      </c>
      <c r="P960" s="60" t="str">
        <f t="shared" si="156"/>
        <v/>
      </c>
    </row>
    <row r="961" spans="1:16">
      <c r="A961" s="34"/>
      <c r="B961" s="60" t="str">
        <f t="shared" si="150"/>
        <v/>
      </c>
      <c r="C961" s="34"/>
      <c r="D961" s="35"/>
      <c r="E961" s="36"/>
      <c r="F961" s="33">
        <f t="shared" si="149"/>
        <v>0</v>
      </c>
      <c r="G961" s="32"/>
      <c r="H961" s="17"/>
      <c r="I961" s="31" t="str">
        <f t="shared" si="147"/>
        <v/>
      </c>
      <c r="J961" s="31" t="str">
        <f t="shared" si="155"/>
        <v/>
      </c>
      <c r="K961" s="31" t="str">
        <f t="shared" si="155"/>
        <v/>
      </c>
      <c r="L961" s="30"/>
      <c r="M961" s="34"/>
      <c r="N961" s="60" t="str">
        <f t="shared" si="148"/>
        <v/>
      </c>
      <c r="O961" s="60" t="str">
        <f t="shared" si="156"/>
        <v/>
      </c>
      <c r="P961" s="60" t="str">
        <f t="shared" si="156"/>
        <v/>
      </c>
    </row>
    <row r="962" spans="1:16">
      <c r="A962" s="34"/>
      <c r="B962" s="60" t="str">
        <f t="shared" si="150"/>
        <v/>
      </c>
      <c r="C962" s="34"/>
      <c r="D962" s="35"/>
      <c r="E962" s="36"/>
      <c r="F962" s="33">
        <f t="shared" si="149"/>
        <v>0</v>
      </c>
      <c r="G962" s="32"/>
      <c r="H962" s="17"/>
      <c r="I962" s="31" t="str">
        <f t="shared" si="147"/>
        <v/>
      </c>
      <c r="J962" s="31" t="str">
        <f t="shared" si="155"/>
        <v/>
      </c>
      <c r="K962" s="31" t="str">
        <f t="shared" si="155"/>
        <v/>
      </c>
      <c r="L962" s="30"/>
      <c r="M962" s="34"/>
      <c r="N962" s="60" t="str">
        <f t="shared" si="148"/>
        <v/>
      </c>
      <c r="O962" s="60" t="str">
        <f t="shared" si="156"/>
        <v/>
      </c>
      <c r="P962" s="60" t="str">
        <f t="shared" si="156"/>
        <v/>
      </c>
    </row>
    <row r="963" spans="1:16">
      <c r="A963" s="34"/>
      <c r="B963" s="60" t="str">
        <f t="shared" si="150"/>
        <v/>
      </c>
      <c r="C963" s="34"/>
      <c r="D963" s="35"/>
      <c r="E963" s="36"/>
      <c r="F963" s="33">
        <f t="shared" si="149"/>
        <v>0</v>
      </c>
      <c r="G963" s="32"/>
      <c r="H963" s="17"/>
      <c r="I963" s="31" t="str">
        <f t="shared" si="147"/>
        <v/>
      </c>
      <c r="J963" s="31" t="str">
        <f t="shared" si="155"/>
        <v/>
      </c>
      <c r="K963" s="31" t="str">
        <f t="shared" si="155"/>
        <v/>
      </c>
      <c r="L963" s="30"/>
      <c r="M963" s="34"/>
      <c r="N963" s="60" t="str">
        <f t="shared" si="148"/>
        <v/>
      </c>
      <c r="O963" s="60" t="str">
        <f t="shared" si="156"/>
        <v/>
      </c>
      <c r="P963" s="60" t="str">
        <f t="shared" si="156"/>
        <v/>
      </c>
    </row>
    <row r="964" spans="1:16">
      <c r="A964" s="34"/>
      <c r="B964" s="60" t="str">
        <f t="shared" si="150"/>
        <v/>
      </c>
      <c r="C964" s="34"/>
      <c r="D964" s="35"/>
      <c r="E964" s="36"/>
      <c r="F964" s="33">
        <f t="shared" si="149"/>
        <v>0</v>
      </c>
      <c r="G964" s="32"/>
      <c r="H964" s="17"/>
      <c r="I964" s="31" t="str">
        <f t="shared" si="147"/>
        <v/>
      </c>
      <c r="J964" s="31" t="str">
        <f t="shared" si="155"/>
        <v/>
      </c>
      <c r="K964" s="31" t="str">
        <f t="shared" si="155"/>
        <v/>
      </c>
      <c r="L964" s="30"/>
      <c r="M964" s="34"/>
      <c r="N964" s="60" t="str">
        <f t="shared" si="148"/>
        <v/>
      </c>
      <c r="O964" s="60" t="str">
        <f t="shared" si="156"/>
        <v/>
      </c>
      <c r="P964" s="60" t="str">
        <f t="shared" si="156"/>
        <v/>
      </c>
    </row>
    <row r="965" spans="1:16">
      <c r="A965" s="34"/>
      <c r="B965" s="60" t="str">
        <f t="shared" si="150"/>
        <v/>
      </c>
      <c r="C965" s="34"/>
      <c r="D965" s="35"/>
      <c r="E965" s="36"/>
      <c r="F965" s="33">
        <f t="shared" si="149"/>
        <v>0</v>
      </c>
      <c r="G965" s="32"/>
      <c r="H965" s="17"/>
      <c r="I965" s="31" t="str">
        <f t="shared" si="147"/>
        <v/>
      </c>
      <c r="J965" s="31" t="str">
        <f t="shared" si="155"/>
        <v/>
      </c>
      <c r="K965" s="31" t="str">
        <f t="shared" si="155"/>
        <v/>
      </c>
      <c r="L965" s="30"/>
      <c r="M965" s="34"/>
      <c r="N965" s="60" t="str">
        <f t="shared" si="148"/>
        <v/>
      </c>
      <c r="O965" s="60" t="str">
        <f t="shared" si="156"/>
        <v/>
      </c>
      <c r="P965" s="60" t="str">
        <f t="shared" si="156"/>
        <v/>
      </c>
    </row>
    <row r="966" spans="1:16">
      <c r="A966" s="34"/>
      <c r="B966" s="60" t="str">
        <f t="shared" si="150"/>
        <v/>
      </c>
      <c r="C966" s="34"/>
      <c r="D966" s="35"/>
      <c r="E966" s="36"/>
      <c r="F966" s="33">
        <f t="shared" si="149"/>
        <v>0</v>
      </c>
      <c r="G966" s="32"/>
      <c r="H966" s="17"/>
      <c r="I966" s="31" t="str">
        <f t="shared" si="147"/>
        <v/>
      </c>
      <c r="J966" s="31" t="str">
        <f t="shared" si="155"/>
        <v/>
      </c>
      <c r="K966" s="31" t="str">
        <f t="shared" si="155"/>
        <v/>
      </c>
      <c r="L966" s="30"/>
      <c r="M966" s="34"/>
      <c r="N966" s="60" t="str">
        <f t="shared" si="148"/>
        <v/>
      </c>
      <c r="O966" s="60" t="str">
        <f t="shared" si="156"/>
        <v/>
      </c>
      <c r="P966" s="60" t="str">
        <f t="shared" si="156"/>
        <v/>
      </c>
    </row>
    <row r="967" spans="1:16">
      <c r="A967" s="34"/>
      <c r="B967" s="60" t="str">
        <f t="shared" si="150"/>
        <v/>
      </c>
      <c r="C967" s="34"/>
      <c r="D967" s="35"/>
      <c r="E967" s="36"/>
      <c r="F967" s="33">
        <f t="shared" si="149"/>
        <v>0</v>
      </c>
      <c r="G967" s="32"/>
      <c r="H967" s="17"/>
      <c r="I967" s="31" t="str">
        <f t="shared" si="147"/>
        <v/>
      </c>
      <c r="J967" s="31" t="str">
        <f t="shared" si="155"/>
        <v/>
      </c>
      <c r="K967" s="31" t="str">
        <f t="shared" si="155"/>
        <v/>
      </c>
      <c r="L967" s="30"/>
      <c r="M967" s="34"/>
      <c r="N967" s="60" t="str">
        <f t="shared" si="148"/>
        <v/>
      </c>
      <c r="O967" s="60" t="str">
        <f t="shared" si="156"/>
        <v/>
      </c>
      <c r="P967" s="60" t="str">
        <f t="shared" si="156"/>
        <v/>
      </c>
    </row>
    <row r="968" spans="1:16">
      <c r="A968" s="34"/>
      <c r="B968" s="60" t="str">
        <f t="shared" si="150"/>
        <v/>
      </c>
      <c r="C968" s="34"/>
      <c r="D968" s="35"/>
      <c r="E968" s="36"/>
      <c r="F968" s="33">
        <f t="shared" si="149"/>
        <v>0</v>
      </c>
      <c r="G968" s="32"/>
      <c r="H968" s="17"/>
      <c r="I968" s="31" t="str">
        <f t="shared" si="147"/>
        <v/>
      </c>
      <c r="J968" s="31" t="str">
        <f t="shared" si="155"/>
        <v/>
      </c>
      <c r="K968" s="31" t="str">
        <f t="shared" si="155"/>
        <v/>
      </c>
      <c r="L968" s="30"/>
      <c r="M968" s="34"/>
      <c r="N968" s="60" t="str">
        <f t="shared" si="148"/>
        <v/>
      </c>
      <c r="O968" s="60" t="str">
        <f t="shared" si="156"/>
        <v/>
      </c>
      <c r="P968" s="60" t="str">
        <f t="shared" si="156"/>
        <v/>
      </c>
    </row>
    <row r="969" spans="1:16">
      <c r="A969" s="34"/>
      <c r="B969" s="60" t="str">
        <f t="shared" si="150"/>
        <v/>
      </c>
      <c r="C969" s="34"/>
      <c r="D969" s="35"/>
      <c r="E969" s="36"/>
      <c r="F969" s="33">
        <f t="shared" si="149"/>
        <v>0</v>
      </c>
      <c r="G969" s="32"/>
      <c r="H969" s="17"/>
      <c r="I969" s="31" t="str">
        <f t="shared" si="147"/>
        <v/>
      </c>
      <c r="J969" s="31" t="str">
        <f t="shared" si="155"/>
        <v/>
      </c>
      <c r="K969" s="31" t="str">
        <f t="shared" si="155"/>
        <v/>
      </c>
      <c r="L969" s="30"/>
      <c r="M969" s="34"/>
      <c r="N969" s="60" t="str">
        <f t="shared" si="148"/>
        <v/>
      </c>
      <c r="O969" s="60" t="str">
        <f t="shared" si="156"/>
        <v/>
      </c>
      <c r="P969" s="60" t="str">
        <f t="shared" si="156"/>
        <v/>
      </c>
    </row>
    <row r="970" spans="1:16">
      <c r="A970" s="34"/>
      <c r="B970" s="60" t="str">
        <f t="shared" si="150"/>
        <v/>
      </c>
      <c r="C970" s="34"/>
      <c r="D970" s="35"/>
      <c r="E970" s="36"/>
      <c r="F970" s="33">
        <f t="shared" si="149"/>
        <v>0</v>
      </c>
      <c r="G970" s="32"/>
      <c r="H970" s="17"/>
      <c r="I970" s="31" t="str">
        <f t="shared" si="147"/>
        <v/>
      </c>
      <c r="J970" s="31" t="str">
        <f t="shared" si="155"/>
        <v/>
      </c>
      <c r="K970" s="31" t="str">
        <f t="shared" si="155"/>
        <v/>
      </c>
      <c r="L970" s="30"/>
      <c r="M970" s="34"/>
      <c r="N970" s="60" t="str">
        <f t="shared" si="148"/>
        <v/>
      </c>
      <c r="O970" s="60" t="str">
        <f t="shared" si="156"/>
        <v/>
      </c>
      <c r="P970" s="60" t="str">
        <f t="shared" si="156"/>
        <v/>
      </c>
    </row>
    <row r="971" spans="1:16">
      <c r="A971" s="34"/>
      <c r="B971" s="60" t="str">
        <f t="shared" si="150"/>
        <v/>
      </c>
      <c r="C971" s="34"/>
      <c r="D971" s="35"/>
      <c r="E971" s="36"/>
      <c r="F971" s="33">
        <f t="shared" si="149"/>
        <v>0</v>
      </c>
      <c r="G971" s="32"/>
      <c r="H971" s="17"/>
      <c r="I971" s="31" t="str">
        <f t="shared" si="147"/>
        <v/>
      </c>
      <c r="J971" s="31" t="str">
        <f t="shared" si="155"/>
        <v/>
      </c>
      <c r="K971" s="31" t="str">
        <f t="shared" si="155"/>
        <v/>
      </c>
      <c r="L971" s="30"/>
      <c r="M971" s="34"/>
      <c r="N971" s="60" t="str">
        <f t="shared" si="148"/>
        <v/>
      </c>
      <c r="O971" s="60" t="str">
        <f t="shared" si="156"/>
        <v/>
      </c>
      <c r="P971" s="60" t="str">
        <f t="shared" si="156"/>
        <v/>
      </c>
    </row>
    <row r="972" spans="1:16">
      <c r="A972" s="34"/>
      <c r="B972" s="60" t="str">
        <f t="shared" si="150"/>
        <v/>
      </c>
      <c r="C972" s="34"/>
      <c r="D972" s="35"/>
      <c r="E972" s="36"/>
      <c r="F972" s="33">
        <f t="shared" si="149"/>
        <v>0</v>
      </c>
      <c r="G972" s="32"/>
      <c r="H972" s="17"/>
      <c r="I972" s="31" t="str">
        <f t="shared" si="147"/>
        <v/>
      </c>
      <c r="J972" s="31" t="str">
        <f t="shared" si="155"/>
        <v/>
      </c>
      <c r="K972" s="31" t="str">
        <f t="shared" si="155"/>
        <v/>
      </c>
      <c r="L972" s="30"/>
      <c r="M972" s="34"/>
      <c r="N972" s="60" t="str">
        <f t="shared" si="148"/>
        <v/>
      </c>
      <c r="O972" s="60" t="str">
        <f t="shared" si="156"/>
        <v/>
      </c>
      <c r="P972" s="60" t="str">
        <f t="shared" si="156"/>
        <v/>
      </c>
    </row>
    <row r="973" spans="1:16">
      <c r="A973" s="34"/>
      <c r="B973" s="60" t="str">
        <f t="shared" si="150"/>
        <v/>
      </c>
      <c r="C973" s="34"/>
      <c r="D973" s="35"/>
      <c r="E973" s="36"/>
      <c r="F973" s="33">
        <f t="shared" si="149"/>
        <v>0</v>
      </c>
      <c r="G973" s="32"/>
      <c r="H973" s="17"/>
      <c r="I973" s="31" t="str">
        <f t="shared" si="147"/>
        <v/>
      </c>
      <c r="J973" s="31" t="str">
        <f t="shared" si="155"/>
        <v/>
      </c>
      <c r="K973" s="31" t="str">
        <f t="shared" si="155"/>
        <v/>
      </c>
      <c r="L973" s="30"/>
      <c r="M973" s="34"/>
      <c r="N973" s="60" t="str">
        <f t="shared" si="148"/>
        <v/>
      </c>
      <c r="O973" s="60" t="str">
        <f t="shared" si="156"/>
        <v/>
      </c>
      <c r="P973" s="60" t="str">
        <f t="shared" si="156"/>
        <v/>
      </c>
    </row>
    <row r="974" spans="1:16">
      <c r="A974" s="34"/>
      <c r="B974" s="60" t="str">
        <f t="shared" si="150"/>
        <v/>
      </c>
      <c r="C974" s="34"/>
      <c r="D974" s="35"/>
      <c r="E974" s="36"/>
      <c r="F974" s="33">
        <f t="shared" si="149"/>
        <v>0</v>
      </c>
      <c r="G974" s="32"/>
      <c r="H974" s="17"/>
      <c r="I974" s="31" t="str">
        <f t="shared" si="147"/>
        <v/>
      </c>
      <c r="J974" s="31" t="str">
        <f t="shared" si="155"/>
        <v/>
      </c>
      <c r="K974" s="31" t="str">
        <f t="shared" si="155"/>
        <v/>
      </c>
      <c r="L974" s="30"/>
      <c r="M974" s="34"/>
      <c r="N974" s="60" t="str">
        <f t="shared" si="148"/>
        <v/>
      </c>
      <c r="O974" s="60" t="str">
        <f t="shared" si="156"/>
        <v/>
      </c>
      <c r="P974" s="60" t="str">
        <f t="shared" si="156"/>
        <v/>
      </c>
    </row>
    <row r="975" spans="1:16">
      <c r="A975" s="34"/>
      <c r="B975" s="60" t="str">
        <f t="shared" si="150"/>
        <v/>
      </c>
      <c r="C975" s="34"/>
      <c r="D975" s="35"/>
      <c r="E975" s="36"/>
      <c r="F975" s="33">
        <f t="shared" si="149"/>
        <v>0</v>
      </c>
      <c r="G975" s="32"/>
      <c r="H975" s="17"/>
      <c r="I975" s="31" t="str">
        <f t="shared" si="147"/>
        <v/>
      </c>
      <c r="J975" s="31" t="str">
        <f t="shared" si="155"/>
        <v/>
      </c>
      <c r="K975" s="31" t="str">
        <f t="shared" si="155"/>
        <v/>
      </c>
      <c r="L975" s="30"/>
      <c r="M975" s="34"/>
      <c r="N975" s="60" t="str">
        <f t="shared" si="148"/>
        <v/>
      </c>
      <c r="O975" s="60" t="str">
        <f t="shared" si="156"/>
        <v/>
      </c>
      <c r="P975" s="60" t="str">
        <f t="shared" si="156"/>
        <v/>
      </c>
    </row>
    <row r="976" spans="1:16">
      <c r="A976" s="34"/>
      <c r="B976" s="60" t="str">
        <f t="shared" si="150"/>
        <v/>
      </c>
      <c r="C976" s="34"/>
      <c r="D976" s="35"/>
      <c r="E976" s="36"/>
      <c r="F976" s="33">
        <f t="shared" si="149"/>
        <v>0</v>
      </c>
      <c r="G976" s="32"/>
      <c r="H976" s="17"/>
      <c r="I976" s="31" t="str">
        <f t="shared" si="147"/>
        <v/>
      </c>
      <c r="J976" s="31" t="str">
        <f t="shared" si="155"/>
        <v/>
      </c>
      <c r="K976" s="31" t="str">
        <f t="shared" si="155"/>
        <v/>
      </c>
      <c r="L976" s="30"/>
      <c r="M976" s="34"/>
      <c r="N976" s="60" t="str">
        <f t="shared" si="148"/>
        <v/>
      </c>
      <c r="O976" s="60" t="str">
        <f t="shared" si="156"/>
        <v/>
      </c>
      <c r="P976" s="60" t="str">
        <f t="shared" si="156"/>
        <v/>
      </c>
    </row>
    <row r="977" spans="1:16">
      <c r="A977" s="34"/>
      <c r="B977" s="60" t="str">
        <f t="shared" si="150"/>
        <v/>
      </c>
      <c r="C977" s="34"/>
      <c r="D977" s="35"/>
      <c r="E977" s="36"/>
      <c r="F977" s="33">
        <f t="shared" si="149"/>
        <v>0</v>
      </c>
      <c r="G977" s="32"/>
      <c r="H977" s="17"/>
      <c r="I977" s="31" t="str">
        <f t="shared" si="147"/>
        <v/>
      </c>
      <c r="J977" s="31" t="str">
        <f t="shared" si="155"/>
        <v/>
      </c>
      <c r="K977" s="31" t="str">
        <f t="shared" si="155"/>
        <v/>
      </c>
      <c r="L977" s="30"/>
      <c r="M977" s="34"/>
      <c r="N977" s="60" t="str">
        <f t="shared" si="148"/>
        <v/>
      </c>
      <c r="O977" s="60" t="str">
        <f t="shared" si="156"/>
        <v/>
      </c>
      <c r="P977" s="60" t="str">
        <f t="shared" si="156"/>
        <v/>
      </c>
    </row>
    <row r="978" spans="1:16">
      <c r="A978" s="34"/>
      <c r="B978" s="60" t="str">
        <f t="shared" si="150"/>
        <v/>
      </c>
      <c r="C978" s="34"/>
      <c r="D978" s="35"/>
      <c r="E978" s="36"/>
      <c r="F978" s="33">
        <f t="shared" si="149"/>
        <v>0</v>
      </c>
      <c r="G978" s="32"/>
      <c r="H978" s="17"/>
      <c r="I978" s="31" t="str">
        <f t="shared" si="147"/>
        <v/>
      </c>
      <c r="J978" s="31" t="str">
        <f t="shared" si="155"/>
        <v/>
      </c>
      <c r="K978" s="31" t="str">
        <f t="shared" si="155"/>
        <v/>
      </c>
      <c r="L978" s="30"/>
      <c r="M978" s="34"/>
      <c r="N978" s="60" t="str">
        <f t="shared" si="148"/>
        <v/>
      </c>
      <c r="O978" s="60" t="str">
        <f t="shared" si="156"/>
        <v/>
      </c>
      <c r="P978" s="60" t="str">
        <f t="shared" si="156"/>
        <v/>
      </c>
    </row>
    <row r="979" spans="1:16">
      <c r="A979" s="34"/>
      <c r="B979" s="60" t="str">
        <f t="shared" si="150"/>
        <v/>
      </c>
      <c r="C979" s="34"/>
      <c r="D979" s="35"/>
      <c r="E979" s="36"/>
      <c r="F979" s="33">
        <f t="shared" si="149"/>
        <v>0</v>
      </c>
      <c r="G979" s="32"/>
      <c r="H979" s="17"/>
      <c r="I979" s="31" t="str">
        <f t="shared" ref="I979:I1019" si="157">IF($A979&gt;0,IF((LEFT($A979,2)&lt;&gt;LEFT($E$6,2)),($H979*$G979),""),"")</f>
        <v/>
      </c>
      <c r="J979" s="31" t="str">
        <f t="shared" ref="J979:K998" si="158">IF($A979&gt;0,IF((LEFT($A979,2)=LEFT($E$6,2)),($H979*($G979/2)),""),"")</f>
        <v/>
      </c>
      <c r="K979" s="31" t="str">
        <f t="shared" si="158"/>
        <v/>
      </c>
      <c r="L979" s="30"/>
      <c r="M979" s="34"/>
      <c r="N979" s="60" t="str">
        <f t="shared" ref="N979:N1019" si="159">IF(LEFT($A979,2)&lt;&gt;LEFT(gstin,2),IF($M979="Yes",$H979*2%,""),"")</f>
        <v/>
      </c>
      <c r="O979" s="60" t="str">
        <f t="shared" ref="O979:P998" si="160">IF(LEFT($A979,2)=LEFT(gstin,2),IF($M979="Yes",$H979*1%,""),"")</f>
        <v/>
      </c>
      <c r="P979" s="60" t="str">
        <f t="shared" si="160"/>
        <v/>
      </c>
    </row>
    <row r="980" spans="1:16">
      <c r="A980" s="34"/>
      <c r="B980" s="60" t="str">
        <f t="shared" si="150"/>
        <v/>
      </c>
      <c r="C980" s="34"/>
      <c r="D980" s="35"/>
      <c r="E980" s="36"/>
      <c r="F980" s="33">
        <f t="shared" ref="F980:F1001" si="161">ROUND(SUM(H980:L980),0)</f>
        <v>0</v>
      </c>
      <c r="G980" s="32"/>
      <c r="H980" s="17"/>
      <c r="I980" s="31" t="str">
        <f t="shared" si="157"/>
        <v/>
      </c>
      <c r="J980" s="31" t="str">
        <f t="shared" si="158"/>
        <v/>
      </c>
      <c r="K980" s="31" t="str">
        <f t="shared" si="158"/>
        <v/>
      </c>
      <c r="L980" s="30"/>
      <c r="M980" s="34"/>
      <c r="N980" s="60" t="str">
        <f t="shared" si="159"/>
        <v/>
      </c>
      <c r="O980" s="60" t="str">
        <f t="shared" si="160"/>
        <v/>
      </c>
      <c r="P980" s="60" t="str">
        <f t="shared" si="160"/>
        <v/>
      </c>
    </row>
    <row r="981" spans="1:16">
      <c r="A981" s="34"/>
      <c r="B981" s="60" t="str">
        <f t="shared" ref="B981:B1019" si="162">IF(A981&lt;&gt;"",(VLOOKUP(LEFT($A981,2),$A$5000:$B$5037,2,TRUE)),(""))</f>
        <v/>
      </c>
      <c r="C981" s="34"/>
      <c r="D981" s="35"/>
      <c r="E981" s="36"/>
      <c r="F981" s="33">
        <f t="shared" si="161"/>
        <v>0</v>
      </c>
      <c r="G981" s="32"/>
      <c r="H981" s="17"/>
      <c r="I981" s="31" t="str">
        <f t="shared" si="157"/>
        <v/>
      </c>
      <c r="J981" s="31" t="str">
        <f t="shared" si="158"/>
        <v/>
      </c>
      <c r="K981" s="31" t="str">
        <f t="shared" si="158"/>
        <v/>
      </c>
      <c r="L981" s="30"/>
      <c r="M981" s="34"/>
      <c r="N981" s="60" t="str">
        <f t="shared" si="159"/>
        <v/>
      </c>
      <c r="O981" s="60" t="str">
        <f t="shared" si="160"/>
        <v/>
      </c>
      <c r="P981" s="60" t="str">
        <f t="shared" si="160"/>
        <v/>
      </c>
    </row>
    <row r="982" spans="1:16">
      <c r="A982" s="34"/>
      <c r="B982" s="60" t="str">
        <f t="shared" si="162"/>
        <v/>
      </c>
      <c r="C982" s="34"/>
      <c r="D982" s="35"/>
      <c r="E982" s="36"/>
      <c r="F982" s="33">
        <f t="shared" si="161"/>
        <v>0</v>
      </c>
      <c r="G982" s="32"/>
      <c r="H982" s="17"/>
      <c r="I982" s="31" t="str">
        <f t="shared" si="157"/>
        <v/>
      </c>
      <c r="J982" s="31" t="str">
        <f t="shared" si="158"/>
        <v/>
      </c>
      <c r="K982" s="31" t="str">
        <f t="shared" si="158"/>
        <v/>
      </c>
      <c r="L982" s="30"/>
      <c r="M982" s="34"/>
      <c r="N982" s="60" t="str">
        <f t="shared" si="159"/>
        <v/>
      </c>
      <c r="O982" s="60" t="str">
        <f t="shared" si="160"/>
        <v/>
      </c>
      <c r="P982" s="60" t="str">
        <f t="shared" si="160"/>
        <v/>
      </c>
    </row>
    <row r="983" spans="1:16">
      <c r="A983" s="34"/>
      <c r="B983" s="60" t="str">
        <f t="shared" si="162"/>
        <v/>
      </c>
      <c r="C983" s="34"/>
      <c r="D983" s="35"/>
      <c r="E983" s="36"/>
      <c r="F983" s="33">
        <f t="shared" si="161"/>
        <v>0</v>
      </c>
      <c r="G983" s="32"/>
      <c r="H983" s="17"/>
      <c r="I983" s="31" t="str">
        <f t="shared" si="157"/>
        <v/>
      </c>
      <c r="J983" s="31" t="str">
        <f t="shared" si="158"/>
        <v/>
      </c>
      <c r="K983" s="31" t="str">
        <f t="shared" si="158"/>
        <v/>
      </c>
      <c r="L983" s="30"/>
      <c r="M983" s="34"/>
      <c r="N983" s="60" t="str">
        <f t="shared" si="159"/>
        <v/>
      </c>
      <c r="O983" s="60" t="str">
        <f t="shared" si="160"/>
        <v/>
      </c>
      <c r="P983" s="60" t="str">
        <f t="shared" si="160"/>
        <v/>
      </c>
    </row>
    <row r="984" spans="1:16">
      <c r="A984" s="34"/>
      <c r="B984" s="60" t="str">
        <f t="shared" si="162"/>
        <v/>
      </c>
      <c r="C984" s="34"/>
      <c r="D984" s="35"/>
      <c r="E984" s="36"/>
      <c r="F984" s="33">
        <f t="shared" si="161"/>
        <v>0</v>
      </c>
      <c r="G984" s="32"/>
      <c r="H984" s="17"/>
      <c r="I984" s="31" t="str">
        <f t="shared" si="157"/>
        <v/>
      </c>
      <c r="J984" s="31" t="str">
        <f t="shared" si="158"/>
        <v/>
      </c>
      <c r="K984" s="31" t="str">
        <f t="shared" si="158"/>
        <v/>
      </c>
      <c r="L984" s="30"/>
      <c r="M984" s="34"/>
      <c r="N984" s="60" t="str">
        <f t="shared" si="159"/>
        <v/>
      </c>
      <c r="O984" s="60" t="str">
        <f t="shared" si="160"/>
        <v/>
      </c>
      <c r="P984" s="60" t="str">
        <f t="shared" si="160"/>
        <v/>
      </c>
    </row>
    <row r="985" spans="1:16">
      <c r="A985" s="34"/>
      <c r="B985" s="60" t="str">
        <f t="shared" si="162"/>
        <v/>
      </c>
      <c r="C985" s="34"/>
      <c r="D985" s="35"/>
      <c r="E985" s="36"/>
      <c r="F985" s="33">
        <f t="shared" si="161"/>
        <v>0</v>
      </c>
      <c r="G985" s="32"/>
      <c r="H985" s="17"/>
      <c r="I985" s="31" t="str">
        <f t="shared" si="157"/>
        <v/>
      </c>
      <c r="J985" s="31" t="str">
        <f t="shared" si="158"/>
        <v/>
      </c>
      <c r="K985" s="31" t="str">
        <f t="shared" si="158"/>
        <v/>
      </c>
      <c r="L985" s="30"/>
      <c r="M985" s="34"/>
      <c r="N985" s="60" t="str">
        <f t="shared" si="159"/>
        <v/>
      </c>
      <c r="O985" s="60" t="str">
        <f t="shared" si="160"/>
        <v/>
      </c>
      <c r="P985" s="60" t="str">
        <f t="shared" si="160"/>
        <v/>
      </c>
    </row>
    <row r="986" spans="1:16">
      <c r="A986" s="34"/>
      <c r="B986" s="60" t="str">
        <f t="shared" si="162"/>
        <v/>
      </c>
      <c r="C986" s="34"/>
      <c r="D986" s="35"/>
      <c r="E986" s="36"/>
      <c r="F986" s="33">
        <f t="shared" si="161"/>
        <v>0</v>
      </c>
      <c r="G986" s="32"/>
      <c r="H986" s="17"/>
      <c r="I986" s="31" t="str">
        <f t="shared" si="157"/>
        <v/>
      </c>
      <c r="J986" s="31" t="str">
        <f t="shared" si="158"/>
        <v/>
      </c>
      <c r="K986" s="31" t="str">
        <f t="shared" si="158"/>
        <v/>
      </c>
      <c r="L986" s="30"/>
      <c r="M986" s="34"/>
      <c r="N986" s="60" t="str">
        <f t="shared" si="159"/>
        <v/>
      </c>
      <c r="O986" s="60" t="str">
        <f t="shared" si="160"/>
        <v/>
      </c>
      <c r="P986" s="60" t="str">
        <f t="shared" si="160"/>
        <v/>
      </c>
    </row>
    <row r="987" spans="1:16">
      <c r="A987" s="34"/>
      <c r="B987" s="60" t="str">
        <f t="shared" si="162"/>
        <v/>
      </c>
      <c r="C987" s="34"/>
      <c r="D987" s="35"/>
      <c r="E987" s="36"/>
      <c r="F987" s="33">
        <f t="shared" si="161"/>
        <v>0</v>
      </c>
      <c r="G987" s="32"/>
      <c r="H987" s="17"/>
      <c r="I987" s="31" t="str">
        <f t="shared" si="157"/>
        <v/>
      </c>
      <c r="J987" s="31" t="str">
        <f t="shared" si="158"/>
        <v/>
      </c>
      <c r="K987" s="31" t="str">
        <f t="shared" si="158"/>
        <v/>
      </c>
      <c r="L987" s="30"/>
      <c r="M987" s="34"/>
      <c r="N987" s="60" t="str">
        <f t="shared" si="159"/>
        <v/>
      </c>
      <c r="O987" s="60" t="str">
        <f t="shared" si="160"/>
        <v/>
      </c>
      <c r="P987" s="60" t="str">
        <f t="shared" si="160"/>
        <v/>
      </c>
    </row>
    <row r="988" spans="1:16">
      <c r="A988" s="34"/>
      <c r="B988" s="60" t="str">
        <f t="shared" si="162"/>
        <v/>
      </c>
      <c r="C988" s="34"/>
      <c r="D988" s="35"/>
      <c r="E988" s="36"/>
      <c r="F988" s="33">
        <f t="shared" si="161"/>
        <v>0</v>
      </c>
      <c r="G988" s="32"/>
      <c r="H988" s="17"/>
      <c r="I988" s="31" t="str">
        <f t="shared" si="157"/>
        <v/>
      </c>
      <c r="J988" s="31" t="str">
        <f t="shared" si="158"/>
        <v/>
      </c>
      <c r="K988" s="31" t="str">
        <f t="shared" si="158"/>
        <v/>
      </c>
      <c r="L988" s="30"/>
      <c r="M988" s="34"/>
      <c r="N988" s="60" t="str">
        <f t="shared" si="159"/>
        <v/>
      </c>
      <c r="O988" s="60" t="str">
        <f t="shared" si="160"/>
        <v/>
      </c>
      <c r="P988" s="60" t="str">
        <f t="shared" si="160"/>
        <v/>
      </c>
    </row>
    <row r="989" spans="1:16">
      <c r="A989" s="34"/>
      <c r="B989" s="60" t="str">
        <f t="shared" si="162"/>
        <v/>
      </c>
      <c r="C989" s="34"/>
      <c r="D989" s="35"/>
      <c r="E989" s="36"/>
      <c r="F989" s="33">
        <f t="shared" si="161"/>
        <v>0</v>
      </c>
      <c r="G989" s="32"/>
      <c r="H989" s="17"/>
      <c r="I989" s="31" t="str">
        <f t="shared" si="157"/>
        <v/>
      </c>
      <c r="J989" s="31" t="str">
        <f t="shared" si="158"/>
        <v/>
      </c>
      <c r="K989" s="31" t="str">
        <f t="shared" si="158"/>
        <v/>
      </c>
      <c r="L989" s="30"/>
      <c r="M989" s="34"/>
      <c r="N989" s="60" t="str">
        <f t="shared" si="159"/>
        <v/>
      </c>
      <c r="O989" s="60" t="str">
        <f t="shared" si="160"/>
        <v/>
      </c>
      <c r="P989" s="60" t="str">
        <f t="shared" si="160"/>
        <v/>
      </c>
    </row>
    <row r="990" spans="1:16">
      <c r="A990" s="34"/>
      <c r="B990" s="60" t="str">
        <f t="shared" si="162"/>
        <v/>
      </c>
      <c r="C990" s="34"/>
      <c r="D990" s="35"/>
      <c r="E990" s="36"/>
      <c r="F990" s="33">
        <f t="shared" si="161"/>
        <v>0</v>
      </c>
      <c r="G990" s="32"/>
      <c r="H990" s="17"/>
      <c r="I990" s="31" t="str">
        <f t="shared" si="157"/>
        <v/>
      </c>
      <c r="J990" s="31" t="str">
        <f t="shared" si="158"/>
        <v/>
      </c>
      <c r="K990" s="31" t="str">
        <f t="shared" si="158"/>
        <v/>
      </c>
      <c r="L990" s="30"/>
      <c r="M990" s="34"/>
      <c r="N990" s="60" t="str">
        <f t="shared" si="159"/>
        <v/>
      </c>
      <c r="O990" s="60" t="str">
        <f t="shared" si="160"/>
        <v/>
      </c>
      <c r="P990" s="60" t="str">
        <f t="shared" si="160"/>
        <v/>
      </c>
    </row>
    <row r="991" spans="1:16">
      <c r="A991" s="34"/>
      <c r="B991" s="60" t="str">
        <f t="shared" si="162"/>
        <v/>
      </c>
      <c r="C991" s="34"/>
      <c r="D991" s="35"/>
      <c r="E991" s="36"/>
      <c r="F991" s="33">
        <f t="shared" si="161"/>
        <v>0</v>
      </c>
      <c r="G991" s="32"/>
      <c r="H991" s="17"/>
      <c r="I991" s="31" t="str">
        <f t="shared" si="157"/>
        <v/>
      </c>
      <c r="J991" s="31" t="str">
        <f t="shared" si="158"/>
        <v/>
      </c>
      <c r="K991" s="31" t="str">
        <f t="shared" si="158"/>
        <v/>
      </c>
      <c r="L991" s="30"/>
      <c r="M991" s="34"/>
      <c r="N991" s="60" t="str">
        <f t="shared" si="159"/>
        <v/>
      </c>
      <c r="O991" s="60" t="str">
        <f t="shared" si="160"/>
        <v/>
      </c>
      <c r="P991" s="60" t="str">
        <f t="shared" si="160"/>
        <v/>
      </c>
    </row>
    <row r="992" spans="1:16">
      <c r="A992" s="34"/>
      <c r="B992" s="60" t="str">
        <f t="shared" si="162"/>
        <v/>
      </c>
      <c r="C992" s="34"/>
      <c r="D992" s="35"/>
      <c r="E992" s="36"/>
      <c r="F992" s="33">
        <f t="shared" si="161"/>
        <v>0</v>
      </c>
      <c r="G992" s="32"/>
      <c r="H992" s="17"/>
      <c r="I992" s="31" t="str">
        <f t="shared" si="157"/>
        <v/>
      </c>
      <c r="J992" s="31" t="str">
        <f t="shared" si="158"/>
        <v/>
      </c>
      <c r="K992" s="31" t="str">
        <f t="shared" si="158"/>
        <v/>
      </c>
      <c r="L992" s="30"/>
      <c r="M992" s="34"/>
      <c r="N992" s="60" t="str">
        <f t="shared" si="159"/>
        <v/>
      </c>
      <c r="O992" s="60" t="str">
        <f t="shared" si="160"/>
        <v/>
      </c>
      <c r="P992" s="60" t="str">
        <f t="shared" si="160"/>
        <v/>
      </c>
    </row>
    <row r="993" spans="1:16">
      <c r="A993" s="34"/>
      <c r="B993" s="60" t="str">
        <f t="shared" si="162"/>
        <v/>
      </c>
      <c r="C993" s="34"/>
      <c r="D993" s="35"/>
      <c r="E993" s="36"/>
      <c r="F993" s="33">
        <f t="shared" si="161"/>
        <v>0</v>
      </c>
      <c r="G993" s="32"/>
      <c r="H993" s="17"/>
      <c r="I993" s="31" t="str">
        <f t="shared" si="157"/>
        <v/>
      </c>
      <c r="J993" s="31" t="str">
        <f t="shared" si="158"/>
        <v/>
      </c>
      <c r="K993" s="31" t="str">
        <f t="shared" si="158"/>
        <v/>
      </c>
      <c r="L993" s="30"/>
      <c r="M993" s="34"/>
      <c r="N993" s="60" t="str">
        <f t="shared" si="159"/>
        <v/>
      </c>
      <c r="O993" s="60" t="str">
        <f t="shared" si="160"/>
        <v/>
      </c>
      <c r="P993" s="60" t="str">
        <f t="shared" si="160"/>
        <v/>
      </c>
    </row>
    <row r="994" spans="1:16">
      <c r="A994" s="34"/>
      <c r="B994" s="60" t="str">
        <f t="shared" si="162"/>
        <v/>
      </c>
      <c r="C994" s="34"/>
      <c r="D994" s="35"/>
      <c r="E994" s="36"/>
      <c r="F994" s="33">
        <f t="shared" si="161"/>
        <v>0</v>
      </c>
      <c r="G994" s="32"/>
      <c r="H994" s="17"/>
      <c r="I994" s="31" t="str">
        <f t="shared" si="157"/>
        <v/>
      </c>
      <c r="J994" s="31" t="str">
        <f t="shared" si="158"/>
        <v/>
      </c>
      <c r="K994" s="31" t="str">
        <f t="shared" si="158"/>
        <v/>
      </c>
      <c r="L994" s="30"/>
      <c r="M994" s="34"/>
      <c r="N994" s="60" t="str">
        <f t="shared" si="159"/>
        <v/>
      </c>
      <c r="O994" s="60" t="str">
        <f t="shared" si="160"/>
        <v/>
      </c>
      <c r="P994" s="60" t="str">
        <f t="shared" si="160"/>
        <v/>
      </c>
    </row>
    <row r="995" spans="1:16">
      <c r="A995" s="34"/>
      <c r="B995" s="60" t="str">
        <f t="shared" si="162"/>
        <v/>
      </c>
      <c r="C995" s="34"/>
      <c r="D995" s="35"/>
      <c r="E995" s="36"/>
      <c r="F995" s="33">
        <f t="shared" si="161"/>
        <v>0</v>
      </c>
      <c r="G995" s="32"/>
      <c r="H995" s="17"/>
      <c r="I995" s="31" t="str">
        <f t="shared" si="157"/>
        <v/>
      </c>
      <c r="J995" s="31" t="str">
        <f t="shared" si="158"/>
        <v/>
      </c>
      <c r="K995" s="31" t="str">
        <f t="shared" si="158"/>
        <v/>
      </c>
      <c r="L995" s="30"/>
      <c r="M995" s="34"/>
      <c r="N995" s="60" t="str">
        <f t="shared" si="159"/>
        <v/>
      </c>
      <c r="O995" s="60" t="str">
        <f t="shared" si="160"/>
        <v/>
      </c>
      <c r="P995" s="60" t="str">
        <f t="shared" si="160"/>
        <v/>
      </c>
    </row>
    <row r="996" spans="1:16">
      <c r="A996" s="34"/>
      <c r="B996" s="60" t="str">
        <f t="shared" si="162"/>
        <v/>
      </c>
      <c r="C996" s="34"/>
      <c r="D996" s="35"/>
      <c r="E996" s="36"/>
      <c r="F996" s="33">
        <f t="shared" si="161"/>
        <v>0</v>
      </c>
      <c r="G996" s="32"/>
      <c r="H996" s="17"/>
      <c r="I996" s="31" t="str">
        <f t="shared" si="157"/>
        <v/>
      </c>
      <c r="J996" s="31" t="str">
        <f t="shared" si="158"/>
        <v/>
      </c>
      <c r="K996" s="31" t="str">
        <f t="shared" si="158"/>
        <v/>
      </c>
      <c r="L996" s="30"/>
      <c r="M996" s="34"/>
      <c r="N996" s="60" t="str">
        <f t="shared" si="159"/>
        <v/>
      </c>
      <c r="O996" s="60" t="str">
        <f t="shared" si="160"/>
        <v/>
      </c>
      <c r="P996" s="60" t="str">
        <f t="shared" si="160"/>
        <v/>
      </c>
    </row>
    <row r="997" spans="1:16">
      <c r="A997" s="34"/>
      <c r="B997" s="60" t="str">
        <f t="shared" si="162"/>
        <v/>
      </c>
      <c r="C997" s="34"/>
      <c r="D997" s="35"/>
      <c r="E997" s="36"/>
      <c r="F997" s="33">
        <f t="shared" si="161"/>
        <v>0</v>
      </c>
      <c r="G997" s="32"/>
      <c r="H997" s="17"/>
      <c r="I997" s="31" t="str">
        <f t="shared" si="157"/>
        <v/>
      </c>
      <c r="J997" s="31" t="str">
        <f t="shared" si="158"/>
        <v/>
      </c>
      <c r="K997" s="31" t="str">
        <f t="shared" si="158"/>
        <v/>
      </c>
      <c r="L997" s="30"/>
      <c r="M997" s="34"/>
      <c r="N997" s="60" t="str">
        <f t="shared" si="159"/>
        <v/>
      </c>
      <c r="O997" s="60" t="str">
        <f t="shared" si="160"/>
        <v/>
      </c>
      <c r="P997" s="60" t="str">
        <f t="shared" si="160"/>
        <v/>
      </c>
    </row>
    <row r="998" spans="1:16">
      <c r="A998" s="34"/>
      <c r="B998" s="60" t="str">
        <f t="shared" si="162"/>
        <v/>
      </c>
      <c r="C998" s="34"/>
      <c r="D998" s="35"/>
      <c r="E998" s="36"/>
      <c r="F998" s="33">
        <f t="shared" si="161"/>
        <v>0</v>
      </c>
      <c r="G998" s="32"/>
      <c r="H998" s="17"/>
      <c r="I998" s="31" t="str">
        <f t="shared" si="157"/>
        <v/>
      </c>
      <c r="J998" s="31" t="str">
        <f t="shared" si="158"/>
        <v/>
      </c>
      <c r="K998" s="31" t="str">
        <f t="shared" si="158"/>
        <v/>
      </c>
      <c r="L998" s="30"/>
      <c r="M998" s="34"/>
      <c r="N998" s="60" t="str">
        <f t="shared" si="159"/>
        <v/>
      </c>
      <c r="O998" s="60" t="str">
        <f t="shared" si="160"/>
        <v/>
      </c>
      <c r="P998" s="60" t="str">
        <f t="shared" si="160"/>
        <v/>
      </c>
    </row>
    <row r="999" spans="1:16">
      <c r="A999" s="34"/>
      <c r="B999" s="60" t="str">
        <f t="shared" si="162"/>
        <v/>
      </c>
      <c r="C999" s="34"/>
      <c r="D999" s="35"/>
      <c r="E999" s="36"/>
      <c r="F999" s="33">
        <f t="shared" si="161"/>
        <v>0</v>
      </c>
      <c r="G999" s="32"/>
      <c r="H999" s="17"/>
      <c r="I999" s="31" t="str">
        <f t="shared" si="157"/>
        <v/>
      </c>
      <c r="J999" s="31" t="str">
        <f t="shared" ref="J999:K1019" si="163">IF($A999&gt;0,IF((LEFT($A999,2)=LEFT($E$6,2)),($H999*($G999/2)),""),"")</f>
        <v/>
      </c>
      <c r="K999" s="31" t="str">
        <f t="shared" si="163"/>
        <v/>
      </c>
      <c r="L999" s="30"/>
      <c r="M999" s="34"/>
      <c r="N999" s="60" t="str">
        <f t="shared" si="159"/>
        <v/>
      </c>
      <c r="O999" s="60" t="str">
        <f t="shared" ref="O999:P1019" si="164">IF(LEFT($A999,2)=LEFT(gstin,2),IF($M999="Yes",$H999*1%,""),"")</f>
        <v/>
      </c>
      <c r="P999" s="60" t="str">
        <f t="shared" si="164"/>
        <v/>
      </c>
    </row>
    <row r="1000" spans="1:16">
      <c r="A1000" s="34"/>
      <c r="B1000" s="60" t="str">
        <f t="shared" si="162"/>
        <v/>
      </c>
      <c r="C1000" s="34"/>
      <c r="D1000" s="35"/>
      <c r="E1000" s="36"/>
      <c r="F1000" s="33">
        <f t="shared" si="161"/>
        <v>0</v>
      </c>
      <c r="G1000" s="32"/>
      <c r="H1000" s="17"/>
      <c r="I1000" s="31" t="str">
        <f t="shared" si="157"/>
        <v/>
      </c>
      <c r="J1000" s="31" t="str">
        <f t="shared" si="163"/>
        <v/>
      </c>
      <c r="K1000" s="31" t="str">
        <f t="shared" si="163"/>
        <v/>
      </c>
      <c r="L1000" s="30"/>
      <c r="M1000" s="34"/>
      <c r="N1000" s="60" t="str">
        <f t="shared" si="159"/>
        <v/>
      </c>
      <c r="O1000" s="60" t="str">
        <f t="shared" si="164"/>
        <v/>
      </c>
      <c r="P1000" s="60" t="str">
        <f t="shared" si="164"/>
        <v/>
      </c>
    </row>
    <row r="1001" spans="1:16">
      <c r="A1001" s="34"/>
      <c r="B1001" s="60" t="str">
        <f t="shared" si="162"/>
        <v/>
      </c>
      <c r="C1001" s="34"/>
      <c r="D1001" s="35"/>
      <c r="E1001" s="36"/>
      <c r="F1001" s="33">
        <f t="shared" si="161"/>
        <v>0</v>
      </c>
      <c r="G1001" s="32"/>
      <c r="H1001" s="17"/>
      <c r="I1001" s="31" t="str">
        <f t="shared" si="157"/>
        <v/>
      </c>
      <c r="J1001" s="31" t="str">
        <f t="shared" si="163"/>
        <v/>
      </c>
      <c r="K1001" s="31" t="str">
        <f t="shared" si="163"/>
        <v/>
      </c>
      <c r="L1001" s="30"/>
      <c r="M1001" s="34"/>
      <c r="N1001" s="60" t="str">
        <f t="shared" si="159"/>
        <v/>
      </c>
      <c r="O1001" s="60" t="str">
        <f t="shared" si="164"/>
        <v/>
      </c>
      <c r="P1001" s="60" t="str">
        <f t="shared" si="164"/>
        <v/>
      </c>
    </row>
    <row r="1002" spans="1:16">
      <c r="A1002" s="34"/>
      <c r="B1002" s="60" t="str">
        <f t="shared" si="162"/>
        <v/>
      </c>
      <c r="C1002" s="34"/>
      <c r="D1002" s="35"/>
      <c r="E1002" s="36"/>
      <c r="F1002" s="33">
        <f t="shared" ref="F1002:F1019" si="165">ROUND(SUM(H1002:L1002),0)</f>
        <v>0</v>
      </c>
      <c r="G1002" s="32"/>
      <c r="H1002" s="17"/>
      <c r="I1002" s="31" t="str">
        <f t="shared" si="157"/>
        <v/>
      </c>
      <c r="J1002" s="31" t="str">
        <f t="shared" si="163"/>
        <v/>
      </c>
      <c r="K1002" s="31" t="str">
        <f t="shared" si="163"/>
        <v/>
      </c>
      <c r="L1002" s="30"/>
      <c r="M1002" s="34"/>
      <c r="N1002" s="60" t="str">
        <f t="shared" si="159"/>
        <v/>
      </c>
      <c r="O1002" s="60" t="str">
        <f t="shared" si="164"/>
        <v/>
      </c>
      <c r="P1002" s="60" t="str">
        <f t="shared" si="164"/>
        <v/>
      </c>
    </row>
    <row r="1003" spans="1:16">
      <c r="A1003" s="34"/>
      <c r="B1003" s="60" t="str">
        <f t="shared" si="162"/>
        <v/>
      </c>
      <c r="C1003" s="34"/>
      <c r="D1003" s="35"/>
      <c r="E1003" s="36"/>
      <c r="F1003" s="33">
        <f t="shared" si="165"/>
        <v>0</v>
      </c>
      <c r="G1003" s="32"/>
      <c r="H1003" s="17"/>
      <c r="I1003" s="31" t="str">
        <f t="shared" si="157"/>
        <v/>
      </c>
      <c r="J1003" s="31" t="str">
        <f t="shared" si="163"/>
        <v/>
      </c>
      <c r="K1003" s="31" t="str">
        <f t="shared" si="163"/>
        <v/>
      </c>
      <c r="L1003" s="30"/>
      <c r="M1003" s="34"/>
      <c r="N1003" s="60" t="str">
        <f t="shared" si="159"/>
        <v/>
      </c>
      <c r="O1003" s="60" t="str">
        <f t="shared" si="164"/>
        <v/>
      </c>
      <c r="P1003" s="60" t="str">
        <f t="shared" si="164"/>
        <v/>
      </c>
    </row>
    <row r="1004" spans="1:16">
      <c r="A1004" s="34"/>
      <c r="B1004" s="60" t="str">
        <f t="shared" si="162"/>
        <v/>
      </c>
      <c r="C1004" s="34"/>
      <c r="D1004" s="35"/>
      <c r="E1004" s="36"/>
      <c r="F1004" s="33">
        <f t="shared" si="165"/>
        <v>0</v>
      </c>
      <c r="G1004" s="32"/>
      <c r="H1004" s="17"/>
      <c r="I1004" s="31" t="str">
        <f t="shared" si="157"/>
        <v/>
      </c>
      <c r="J1004" s="31" t="str">
        <f t="shared" si="163"/>
        <v/>
      </c>
      <c r="K1004" s="31" t="str">
        <f t="shared" si="163"/>
        <v/>
      </c>
      <c r="L1004" s="30"/>
      <c r="M1004" s="34"/>
      <c r="N1004" s="60" t="str">
        <f t="shared" si="159"/>
        <v/>
      </c>
      <c r="O1004" s="60" t="str">
        <f t="shared" si="164"/>
        <v/>
      </c>
      <c r="P1004" s="60" t="str">
        <f t="shared" si="164"/>
        <v/>
      </c>
    </row>
    <row r="1005" spans="1:16">
      <c r="A1005" s="34"/>
      <c r="B1005" s="60" t="str">
        <f t="shared" si="162"/>
        <v/>
      </c>
      <c r="C1005" s="34"/>
      <c r="D1005" s="35"/>
      <c r="E1005" s="36"/>
      <c r="F1005" s="33">
        <f t="shared" si="165"/>
        <v>0</v>
      </c>
      <c r="G1005" s="32"/>
      <c r="H1005" s="17"/>
      <c r="I1005" s="31" t="str">
        <f t="shared" si="157"/>
        <v/>
      </c>
      <c r="J1005" s="31" t="str">
        <f t="shared" si="163"/>
        <v/>
      </c>
      <c r="K1005" s="31" t="str">
        <f t="shared" si="163"/>
        <v/>
      </c>
      <c r="L1005" s="30"/>
      <c r="M1005" s="34"/>
      <c r="N1005" s="60" t="str">
        <f t="shared" si="159"/>
        <v/>
      </c>
      <c r="O1005" s="60" t="str">
        <f t="shared" si="164"/>
        <v/>
      </c>
      <c r="P1005" s="60" t="str">
        <f t="shared" si="164"/>
        <v/>
      </c>
    </row>
    <row r="1006" spans="1:16">
      <c r="A1006" s="34"/>
      <c r="B1006" s="60" t="str">
        <f t="shared" si="162"/>
        <v/>
      </c>
      <c r="C1006" s="34"/>
      <c r="D1006" s="35"/>
      <c r="E1006" s="36"/>
      <c r="F1006" s="33">
        <f t="shared" si="165"/>
        <v>0</v>
      </c>
      <c r="G1006" s="32"/>
      <c r="H1006" s="17"/>
      <c r="I1006" s="31" t="str">
        <f t="shared" si="157"/>
        <v/>
      </c>
      <c r="J1006" s="31" t="str">
        <f t="shared" si="163"/>
        <v/>
      </c>
      <c r="K1006" s="31" t="str">
        <f t="shared" si="163"/>
        <v/>
      </c>
      <c r="L1006" s="30"/>
      <c r="M1006" s="34"/>
      <c r="N1006" s="60" t="str">
        <f t="shared" si="159"/>
        <v/>
      </c>
      <c r="O1006" s="60" t="str">
        <f t="shared" si="164"/>
        <v/>
      </c>
      <c r="P1006" s="60" t="str">
        <f t="shared" si="164"/>
        <v/>
      </c>
    </row>
    <row r="1007" spans="1:16">
      <c r="A1007" s="34"/>
      <c r="B1007" s="60" t="str">
        <f t="shared" si="162"/>
        <v/>
      </c>
      <c r="C1007" s="34"/>
      <c r="D1007" s="35"/>
      <c r="E1007" s="36"/>
      <c r="F1007" s="33">
        <f t="shared" si="165"/>
        <v>0</v>
      </c>
      <c r="G1007" s="32"/>
      <c r="H1007" s="17"/>
      <c r="I1007" s="31" t="str">
        <f t="shared" si="157"/>
        <v/>
      </c>
      <c r="J1007" s="31" t="str">
        <f t="shared" si="163"/>
        <v/>
      </c>
      <c r="K1007" s="31" t="str">
        <f t="shared" si="163"/>
        <v/>
      </c>
      <c r="L1007" s="30"/>
      <c r="M1007" s="34"/>
      <c r="N1007" s="60" t="str">
        <f t="shared" si="159"/>
        <v/>
      </c>
      <c r="O1007" s="60" t="str">
        <f t="shared" si="164"/>
        <v/>
      </c>
      <c r="P1007" s="60" t="str">
        <f t="shared" si="164"/>
        <v/>
      </c>
    </row>
    <row r="1008" spans="1:16">
      <c r="A1008" s="34"/>
      <c r="B1008" s="60" t="str">
        <f t="shared" si="162"/>
        <v/>
      </c>
      <c r="C1008" s="34"/>
      <c r="D1008" s="35"/>
      <c r="E1008" s="36"/>
      <c r="F1008" s="33">
        <f t="shared" si="165"/>
        <v>0</v>
      </c>
      <c r="G1008" s="32"/>
      <c r="H1008" s="17"/>
      <c r="I1008" s="31" t="str">
        <f t="shared" si="157"/>
        <v/>
      </c>
      <c r="J1008" s="31" t="str">
        <f t="shared" si="163"/>
        <v/>
      </c>
      <c r="K1008" s="31" t="str">
        <f t="shared" si="163"/>
        <v/>
      </c>
      <c r="L1008" s="30"/>
      <c r="M1008" s="34"/>
      <c r="N1008" s="60" t="str">
        <f t="shared" si="159"/>
        <v/>
      </c>
      <c r="O1008" s="60" t="str">
        <f t="shared" si="164"/>
        <v/>
      </c>
      <c r="P1008" s="60" t="str">
        <f t="shared" si="164"/>
        <v/>
      </c>
    </row>
    <row r="1009" spans="1:16">
      <c r="A1009" s="34"/>
      <c r="B1009" s="60" t="str">
        <f t="shared" si="162"/>
        <v/>
      </c>
      <c r="C1009" s="34"/>
      <c r="D1009" s="35"/>
      <c r="E1009" s="36"/>
      <c r="F1009" s="33">
        <f t="shared" si="165"/>
        <v>0</v>
      </c>
      <c r="G1009" s="32"/>
      <c r="H1009" s="17"/>
      <c r="I1009" s="31" t="str">
        <f t="shared" si="157"/>
        <v/>
      </c>
      <c r="J1009" s="31" t="str">
        <f t="shared" si="163"/>
        <v/>
      </c>
      <c r="K1009" s="31" t="str">
        <f t="shared" si="163"/>
        <v/>
      </c>
      <c r="L1009" s="30"/>
      <c r="M1009" s="34"/>
      <c r="N1009" s="60" t="str">
        <f t="shared" si="159"/>
        <v/>
      </c>
      <c r="O1009" s="60" t="str">
        <f t="shared" si="164"/>
        <v/>
      </c>
      <c r="P1009" s="60" t="str">
        <f t="shared" si="164"/>
        <v/>
      </c>
    </row>
    <row r="1010" spans="1:16">
      <c r="A1010" s="34"/>
      <c r="B1010" s="60" t="str">
        <f t="shared" si="162"/>
        <v/>
      </c>
      <c r="C1010" s="34"/>
      <c r="D1010" s="35"/>
      <c r="E1010" s="36"/>
      <c r="F1010" s="33">
        <f t="shared" si="165"/>
        <v>0</v>
      </c>
      <c r="G1010" s="32"/>
      <c r="H1010" s="17"/>
      <c r="I1010" s="31" t="str">
        <f t="shared" si="157"/>
        <v/>
      </c>
      <c r="J1010" s="31" t="str">
        <f t="shared" si="163"/>
        <v/>
      </c>
      <c r="K1010" s="31" t="str">
        <f t="shared" si="163"/>
        <v/>
      </c>
      <c r="L1010" s="30"/>
      <c r="M1010" s="34"/>
      <c r="N1010" s="60" t="str">
        <f t="shared" si="159"/>
        <v/>
      </c>
      <c r="O1010" s="60" t="str">
        <f t="shared" si="164"/>
        <v/>
      </c>
      <c r="P1010" s="60" t="str">
        <f t="shared" si="164"/>
        <v/>
      </c>
    </row>
    <row r="1011" spans="1:16">
      <c r="A1011" s="34"/>
      <c r="B1011" s="60" t="str">
        <f t="shared" si="162"/>
        <v/>
      </c>
      <c r="C1011" s="34"/>
      <c r="D1011" s="35"/>
      <c r="E1011" s="36"/>
      <c r="F1011" s="33">
        <f t="shared" si="165"/>
        <v>0</v>
      </c>
      <c r="G1011" s="32"/>
      <c r="H1011" s="17"/>
      <c r="I1011" s="31" t="str">
        <f t="shared" si="157"/>
        <v/>
      </c>
      <c r="J1011" s="31" t="str">
        <f t="shared" si="163"/>
        <v/>
      </c>
      <c r="K1011" s="31" t="str">
        <f t="shared" si="163"/>
        <v/>
      </c>
      <c r="L1011" s="30"/>
      <c r="M1011" s="34"/>
      <c r="N1011" s="60" t="str">
        <f t="shared" si="159"/>
        <v/>
      </c>
      <c r="O1011" s="60" t="str">
        <f t="shared" si="164"/>
        <v/>
      </c>
      <c r="P1011" s="60" t="str">
        <f t="shared" si="164"/>
        <v/>
      </c>
    </row>
    <row r="1012" spans="1:16">
      <c r="A1012" s="34"/>
      <c r="B1012" s="60" t="str">
        <f t="shared" si="162"/>
        <v/>
      </c>
      <c r="C1012" s="34"/>
      <c r="D1012" s="35"/>
      <c r="E1012" s="36"/>
      <c r="F1012" s="33">
        <f t="shared" si="165"/>
        <v>0</v>
      </c>
      <c r="G1012" s="32"/>
      <c r="H1012" s="17"/>
      <c r="I1012" s="31" t="str">
        <f t="shared" si="157"/>
        <v/>
      </c>
      <c r="J1012" s="31" t="str">
        <f t="shared" si="163"/>
        <v/>
      </c>
      <c r="K1012" s="31" t="str">
        <f t="shared" si="163"/>
        <v/>
      </c>
      <c r="L1012" s="30"/>
      <c r="M1012" s="34"/>
      <c r="N1012" s="60" t="str">
        <f t="shared" si="159"/>
        <v/>
      </c>
      <c r="O1012" s="60" t="str">
        <f t="shared" si="164"/>
        <v/>
      </c>
      <c r="P1012" s="60" t="str">
        <f t="shared" si="164"/>
        <v/>
      </c>
    </row>
    <row r="1013" spans="1:16">
      <c r="A1013" s="34"/>
      <c r="B1013" s="60" t="str">
        <f t="shared" si="162"/>
        <v/>
      </c>
      <c r="C1013" s="34"/>
      <c r="D1013" s="35"/>
      <c r="E1013" s="36"/>
      <c r="F1013" s="33">
        <f t="shared" si="165"/>
        <v>0</v>
      </c>
      <c r="G1013" s="32"/>
      <c r="H1013" s="17"/>
      <c r="I1013" s="31" t="str">
        <f t="shared" si="157"/>
        <v/>
      </c>
      <c r="J1013" s="31" t="str">
        <f t="shared" si="163"/>
        <v/>
      </c>
      <c r="K1013" s="31" t="str">
        <f t="shared" si="163"/>
        <v/>
      </c>
      <c r="L1013" s="30"/>
      <c r="M1013" s="34"/>
      <c r="N1013" s="60" t="str">
        <f t="shared" si="159"/>
        <v/>
      </c>
      <c r="O1013" s="60" t="str">
        <f t="shared" si="164"/>
        <v/>
      </c>
      <c r="P1013" s="60" t="str">
        <f t="shared" si="164"/>
        <v/>
      </c>
    </row>
    <row r="1014" spans="1:16">
      <c r="A1014" s="34"/>
      <c r="B1014" s="60" t="str">
        <f t="shared" si="162"/>
        <v/>
      </c>
      <c r="C1014" s="34"/>
      <c r="D1014" s="35"/>
      <c r="E1014" s="36"/>
      <c r="F1014" s="33">
        <f t="shared" si="165"/>
        <v>0</v>
      </c>
      <c r="G1014" s="32"/>
      <c r="H1014" s="17"/>
      <c r="I1014" s="31" t="str">
        <f t="shared" si="157"/>
        <v/>
      </c>
      <c r="J1014" s="31" t="str">
        <f t="shared" si="163"/>
        <v/>
      </c>
      <c r="K1014" s="31" t="str">
        <f t="shared" si="163"/>
        <v/>
      </c>
      <c r="L1014" s="30"/>
      <c r="M1014" s="34"/>
      <c r="N1014" s="60" t="str">
        <f t="shared" si="159"/>
        <v/>
      </c>
      <c r="O1014" s="60" t="str">
        <f t="shared" si="164"/>
        <v/>
      </c>
      <c r="P1014" s="60" t="str">
        <f t="shared" si="164"/>
        <v/>
      </c>
    </row>
    <row r="1015" spans="1:16">
      <c r="A1015" s="34"/>
      <c r="B1015" s="60" t="str">
        <f t="shared" si="162"/>
        <v/>
      </c>
      <c r="C1015" s="34"/>
      <c r="D1015" s="35"/>
      <c r="E1015" s="36"/>
      <c r="F1015" s="33">
        <f t="shared" si="165"/>
        <v>0</v>
      </c>
      <c r="G1015" s="32"/>
      <c r="H1015" s="17"/>
      <c r="I1015" s="31" t="str">
        <f t="shared" si="157"/>
        <v/>
      </c>
      <c r="J1015" s="31" t="str">
        <f t="shared" si="163"/>
        <v/>
      </c>
      <c r="K1015" s="31" t="str">
        <f t="shared" si="163"/>
        <v/>
      </c>
      <c r="L1015" s="30"/>
      <c r="M1015" s="34"/>
      <c r="N1015" s="60" t="str">
        <f t="shared" si="159"/>
        <v/>
      </c>
      <c r="O1015" s="60" t="str">
        <f t="shared" si="164"/>
        <v/>
      </c>
      <c r="P1015" s="60" t="str">
        <f t="shared" si="164"/>
        <v/>
      </c>
    </row>
    <row r="1016" spans="1:16">
      <c r="A1016" s="34"/>
      <c r="B1016" s="60" t="str">
        <f t="shared" si="162"/>
        <v/>
      </c>
      <c r="C1016" s="34"/>
      <c r="D1016" s="35"/>
      <c r="E1016" s="36"/>
      <c r="F1016" s="33">
        <f t="shared" si="165"/>
        <v>0</v>
      </c>
      <c r="G1016" s="32"/>
      <c r="H1016" s="17"/>
      <c r="I1016" s="31" t="str">
        <f t="shared" si="157"/>
        <v/>
      </c>
      <c r="J1016" s="31" t="str">
        <f t="shared" si="163"/>
        <v/>
      </c>
      <c r="K1016" s="31" t="str">
        <f t="shared" si="163"/>
        <v/>
      </c>
      <c r="L1016" s="30"/>
      <c r="M1016" s="34"/>
      <c r="N1016" s="60" t="str">
        <f t="shared" si="159"/>
        <v/>
      </c>
      <c r="O1016" s="60" t="str">
        <f t="shared" si="164"/>
        <v/>
      </c>
      <c r="P1016" s="60" t="str">
        <f t="shared" si="164"/>
        <v/>
      </c>
    </row>
    <row r="1017" spans="1:16">
      <c r="A1017" s="34"/>
      <c r="B1017" s="60" t="str">
        <f t="shared" si="162"/>
        <v/>
      </c>
      <c r="C1017" s="34"/>
      <c r="D1017" s="35"/>
      <c r="E1017" s="36"/>
      <c r="F1017" s="33">
        <f t="shared" si="165"/>
        <v>0</v>
      </c>
      <c r="G1017" s="32"/>
      <c r="H1017" s="17"/>
      <c r="I1017" s="31" t="str">
        <f t="shared" si="157"/>
        <v/>
      </c>
      <c r="J1017" s="31" t="str">
        <f t="shared" si="163"/>
        <v/>
      </c>
      <c r="K1017" s="31" t="str">
        <f t="shared" si="163"/>
        <v/>
      </c>
      <c r="L1017" s="30"/>
      <c r="M1017" s="34"/>
      <c r="N1017" s="60" t="str">
        <f t="shared" si="159"/>
        <v/>
      </c>
      <c r="O1017" s="60" t="str">
        <f t="shared" si="164"/>
        <v/>
      </c>
      <c r="P1017" s="60" t="str">
        <f t="shared" si="164"/>
        <v/>
      </c>
    </row>
    <row r="1018" spans="1:16">
      <c r="A1018" s="34"/>
      <c r="B1018" s="60" t="str">
        <f t="shared" si="162"/>
        <v/>
      </c>
      <c r="C1018" s="34"/>
      <c r="D1018" s="35"/>
      <c r="E1018" s="36"/>
      <c r="F1018" s="33">
        <f t="shared" si="165"/>
        <v>0</v>
      </c>
      <c r="G1018" s="32"/>
      <c r="H1018" s="17"/>
      <c r="I1018" s="31" t="str">
        <f t="shared" si="157"/>
        <v/>
      </c>
      <c r="J1018" s="31" t="str">
        <f t="shared" si="163"/>
        <v/>
      </c>
      <c r="K1018" s="31" t="str">
        <f t="shared" si="163"/>
        <v/>
      </c>
      <c r="L1018" s="30"/>
      <c r="M1018" s="34"/>
      <c r="N1018" s="60" t="str">
        <f t="shared" si="159"/>
        <v/>
      </c>
      <c r="O1018" s="60" t="str">
        <f t="shared" si="164"/>
        <v/>
      </c>
      <c r="P1018" s="60" t="str">
        <f t="shared" si="164"/>
        <v/>
      </c>
    </row>
    <row r="1019" spans="1:16">
      <c r="A1019" s="34"/>
      <c r="B1019" s="60" t="str">
        <f t="shared" si="162"/>
        <v/>
      </c>
      <c r="C1019" s="34"/>
      <c r="D1019" s="35"/>
      <c r="E1019" s="36"/>
      <c r="F1019" s="33">
        <f t="shared" si="165"/>
        <v>0</v>
      </c>
      <c r="G1019" s="32"/>
      <c r="H1019" s="17"/>
      <c r="I1019" s="31" t="str">
        <f t="shared" si="157"/>
        <v/>
      </c>
      <c r="J1019" s="31" t="str">
        <f t="shared" si="163"/>
        <v/>
      </c>
      <c r="K1019" s="31" t="str">
        <f t="shared" si="163"/>
        <v/>
      </c>
      <c r="L1019" s="30"/>
      <c r="M1019" s="34"/>
      <c r="N1019" s="60" t="str">
        <f t="shared" si="159"/>
        <v/>
      </c>
      <c r="O1019" s="60" t="str">
        <f t="shared" si="164"/>
        <v/>
      </c>
      <c r="P1019" s="60" t="str">
        <f t="shared" si="164"/>
        <v/>
      </c>
    </row>
    <row r="5001" spans="1:2">
      <c r="A5001" t="str">
        <f>LEFT(B5001,2)</f>
        <v>01</v>
      </c>
      <c r="B5001" s="27" t="s">
        <v>164</v>
      </c>
    </row>
    <row r="5002" spans="1:2">
      <c r="A5002" t="str">
        <f t="shared" ref="A5002:A5037" si="166">LEFT(B5002,2)</f>
        <v>02</v>
      </c>
      <c r="B5002" s="27" t="s">
        <v>165</v>
      </c>
    </row>
    <row r="5003" spans="1:2">
      <c r="A5003" t="str">
        <f t="shared" si="166"/>
        <v>03</v>
      </c>
      <c r="B5003" s="27" t="s">
        <v>166</v>
      </c>
    </row>
    <row r="5004" spans="1:2">
      <c r="A5004" t="str">
        <f t="shared" si="166"/>
        <v>04</v>
      </c>
      <c r="B5004" s="27" t="s">
        <v>167</v>
      </c>
    </row>
    <row r="5005" spans="1:2">
      <c r="A5005" t="str">
        <f t="shared" si="166"/>
        <v>05</v>
      </c>
      <c r="B5005" s="27" t="s">
        <v>168</v>
      </c>
    </row>
    <row r="5006" spans="1:2">
      <c r="A5006" t="str">
        <f t="shared" si="166"/>
        <v>06</v>
      </c>
      <c r="B5006" s="27" t="s">
        <v>169</v>
      </c>
    </row>
    <row r="5007" spans="1:2">
      <c r="A5007" t="str">
        <f t="shared" si="166"/>
        <v>07</v>
      </c>
      <c r="B5007" s="27" t="s">
        <v>170</v>
      </c>
    </row>
    <row r="5008" spans="1:2">
      <c r="A5008" t="str">
        <f t="shared" si="166"/>
        <v>08</v>
      </c>
      <c r="B5008" s="27" t="s">
        <v>171</v>
      </c>
    </row>
    <row r="5009" spans="1:2">
      <c r="A5009" t="str">
        <f t="shared" si="166"/>
        <v>09</v>
      </c>
      <c r="B5009" s="27" t="s">
        <v>172</v>
      </c>
    </row>
    <row r="5010" spans="1:2">
      <c r="A5010" t="str">
        <f t="shared" si="166"/>
        <v>10</v>
      </c>
      <c r="B5010" s="27" t="s">
        <v>173</v>
      </c>
    </row>
    <row r="5011" spans="1:2">
      <c r="A5011" t="str">
        <f t="shared" si="166"/>
        <v>11</v>
      </c>
      <c r="B5011" s="27" t="s">
        <v>174</v>
      </c>
    </row>
    <row r="5012" spans="1:2">
      <c r="A5012" t="str">
        <f t="shared" si="166"/>
        <v>12</v>
      </c>
      <c r="B5012" s="27" t="s">
        <v>175</v>
      </c>
    </row>
    <row r="5013" spans="1:2">
      <c r="A5013" t="str">
        <f t="shared" si="166"/>
        <v>13</v>
      </c>
      <c r="B5013" s="27" t="s">
        <v>176</v>
      </c>
    </row>
    <row r="5014" spans="1:2">
      <c r="A5014" t="str">
        <f t="shared" si="166"/>
        <v>14</v>
      </c>
      <c r="B5014" s="27" t="s">
        <v>177</v>
      </c>
    </row>
    <row r="5015" spans="1:2">
      <c r="A5015" t="str">
        <f t="shared" si="166"/>
        <v>15</v>
      </c>
      <c r="B5015" s="27" t="s">
        <v>178</v>
      </c>
    </row>
    <row r="5016" spans="1:2">
      <c r="A5016" t="str">
        <f t="shared" si="166"/>
        <v>16</v>
      </c>
      <c r="B5016" s="27" t="s">
        <v>179</v>
      </c>
    </row>
    <row r="5017" spans="1:2">
      <c r="A5017" t="str">
        <f t="shared" si="166"/>
        <v>17</v>
      </c>
      <c r="B5017" s="27" t="s">
        <v>180</v>
      </c>
    </row>
    <row r="5018" spans="1:2">
      <c r="A5018" t="str">
        <f t="shared" si="166"/>
        <v>18</v>
      </c>
      <c r="B5018" s="27" t="s">
        <v>181</v>
      </c>
    </row>
    <row r="5019" spans="1:2">
      <c r="A5019" t="str">
        <f t="shared" si="166"/>
        <v>19</v>
      </c>
      <c r="B5019" s="27" t="s">
        <v>182</v>
      </c>
    </row>
    <row r="5020" spans="1:2">
      <c r="A5020" t="str">
        <f t="shared" si="166"/>
        <v>20</v>
      </c>
      <c r="B5020" s="27" t="s">
        <v>183</v>
      </c>
    </row>
    <row r="5021" spans="1:2">
      <c r="A5021" t="str">
        <f t="shared" si="166"/>
        <v>21</v>
      </c>
      <c r="B5021" s="27" t="s">
        <v>184</v>
      </c>
    </row>
    <row r="5022" spans="1:2">
      <c r="A5022" t="str">
        <f t="shared" si="166"/>
        <v>22</v>
      </c>
      <c r="B5022" s="27" t="s">
        <v>185</v>
      </c>
    </row>
    <row r="5023" spans="1:2">
      <c r="A5023" t="str">
        <f t="shared" si="166"/>
        <v>23</v>
      </c>
      <c r="B5023" s="27" t="s">
        <v>186</v>
      </c>
    </row>
    <row r="5024" spans="1:2">
      <c r="A5024" t="str">
        <f t="shared" si="166"/>
        <v>24</v>
      </c>
      <c r="B5024" s="27" t="s">
        <v>187</v>
      </c>
    </row>
    <row r="5025" spans="1:2">
      <c r="A5025" t="str">
        <f t="shared" si="166"/>
        <v>25</v>
      </c>
      <c r="B5025" s="27" t="s">
        <v>188</v>
      </c>
    </row>
    <row r="5026" spans="1:2">
      <c r="A5026" t="str">
        <f t="shared" si="166"/>
        <v>26</v>
      </c>
      <c r="B5026" s="29" t="s">
        <v>189</v>
      </c>
    </row>
    <row r="5027" spans="1:2">
      <c r="A5027" t="str">
        <f t="shared" si="166"/>
        <v>27</v>
      </c>
      <c r="B5027" s="27" t="s">
        <v>190</v>
      </c>
    </row>
    <row r="5028" spans="1:2">
      <c r="A5028" t="str">
        <f t="shared" si="166"/>
        <v>29</v>
      </c>
      <c r="B5028" s="27" t="s">
        <v>191</v>
      </c>
    </row>
    <row r="5029" spans="1:2">
      <c r="A5029" t="str">
        <f t="shared" si="166"/>
        <v>30</v>
      </c>
      <c r="B5029" s="27" t="s">
        <v>192</v>
      </c>
    </row>
    <row r="5030" spans="1:2">
      <c r="A5030" t="str">
        <f t="shared" si="166"/>
        <v>31</v>
      </c>
      <c r="B5030" s="27" t="s">
        <v>193</v>
      </c>
    </row>
    <row r="5031" spans="1:2">
      <c r="A5031" t="str">
        <f t="shared" si="166"/>
        <v>32</v>
      </c>
      <c r="B5031" s="27" t="s">
        <v>194</v>
      </c>
    </row>
    <row r="5032" spans="1:2">
      <c r="A5032" t="str">
        <f t="shared" si="166"/>
        <v>33</v>
      </c>
      <c r="B5032" s="27" t="s">
        <v>195</v>
      </c>
    </row>
    <row r="5033" spans="1:2">
      <c r="A5033" t="str">
        <f t="shared" si="166"/>
        <v>34</v>
      </c>
      <c r="B5033" s="27" t="s">
        <v>196</v>
      </c>
    </row>
    <row r="5034" spans="1:2" ht="30">
      <c r="A5034" t="str">
        <f t="shared" si="166"/>
        <v>35</v>
      </c>
      <c r="B5034" s="27" t="s">
        <v>197</v>
      </c>
    </row>
    <row r="5035" spans="1:2">
      <c r="A5035" t="str">
        <f t="shared" si="166"/>
        <v>36</v>
      </c>
      <c r="B5035" s="27" t="s">
        <v>198</v>
      </c>
    </row>
    <row r="5036" spans="1:2">
      <c r="A5036" t="str">
        <f t="shared" si="166"/>
        <v>37</v>
      </c>
      <c r="B5036" s="27" t="s">
        <v>199</v>
      </c>
    </row>
    <row r="5037" spans="1:2">
      <c r="A5037" t="str">
        <f t="shared" si="166"/>
        <v>98</v>
      </c>
      <c r="B5037" s="28" t="s">
        <v>200</v>
      </c>
    </row>
  </sheetData>
  <sheetProtection password="CA12" sheet="1" objects="1" scenarios="1"/>
  <mergeCells count="24">
    <mergeCell ref="A6:D6"/>
    <mergeCell ref="E7:L7"/>
    <mergeCell ref="E6:L6"/>
    <mergeCell ref="M16:P16"/>
    <mergeCell ref="C16:F16"/>
    <mergeCell ref="I16:L16"/>
    <mergeCell ref="G16:G17"/>
    <mergeCell ref="H16:H17"/>
    <mergeCell ref="A7:D7"/>
    <mergeCell ref="A16:A17"/>
    <mergeCell ref="B16:B17"/>
    <mergeCell ref="A1:L1"/>
    <mergeCell ref="A2:L2"/>
    <mergeCell ref="A3:L3"/>
    <mergeCell ref="A10:D10"/>
    <mergeCell ref="A11:D11"/>
    <mergeCell ref="A8:D8"/>
    <mergeCell ref="E8:L8"/>
    <mergeCell ref="A9:D9"/>
    <mergeCell ref="E9:L9"/>
    <mergeCell ref="E10:L10"/>
    <mergeCell ref="E11:L11"/>
    <mergeCell ref="K4:L4"/>
    <mergeCell ref="K5:L5"/>
  </mergeCells>
  <dataValidations count="7">
    <dataValidation type="list" allowBlank="1" showInputMessage="1" showErrorMessage="1" sqref="K5:L5">
      <formula1>"January,February,March,April,May,June,July,August,September,October,November,December"</formula1>
    </dataValidation>
    <dataValidation type="list" allowBlank="1" showInputMessage="1" showErrorMessage="1" sqref="K4:L4">
      <formula1>"2019-20,2020-21,2021-22"</formula1>
    </dataValidation>
    <dataValidation type="list" allowBlank="1" showInputMessage="1" showErrorMessage="1" sqref="C19:C1019">
      <formula1>"Tax Invoice,Dr Note,Cr Note,Bill of supply,Bill of entry"</formula1>
    </dataValidation>
    <dataValidation type="list" allowBlank="1" showInputMessage="1" showErrorMessage="1" sqref="G19:G1019">
      <formula1>"0.1%,0.25%,3%,5%,12%,18%,28%,65%"</formula1>
    </dataValidation>
    <dataValidation type="textLength" operator="lessThanOrEqual" allowBlank="1" showInputMessage="1" showErrorMessage="1" promptTitle="Tax Invoice" prompt="a consecutive serial number not exceeding sixteen characters in one or multiple series, containing alphabets or numerals or special characters hyphen or dash and slash  and any combination thereof, unique for a financial year&#10;" sqref="D19:D1019">
      <formula1>16</formula1>
    </dataValidation>
    <dataValidation type="textLength" operator="equal" allowBlank="1" showInputMessage="1" showErrorMessage="1" errorTitle="Please Enter a Valid GSTIN" error="State-wise PAN-based 15-digit Goods and Services Taxpayer Identification Number (GSTIN)." promptTitle="GSTIN" prompt="State-wise PAN-based 15-digit Goods and Services Taxpayer Identification Number (GSTIN)." sqref="A19:A1019">
      <formula1>15</formula1>
    </dataValidation>
    <dataValidation type="list" allowBlank="1" showInputMessage="1" showErrorMessage="1" sqref="M19:M1019">
      <formula1>"Yes,No"</formula1>
    </dataValidation>
  </dataValidations>
  <pageMargins left="0.11811023622047245" right="7.874015748031496E-2" top="0.31496062992125984" bottom="0.23622047244094491" header="0.31496062992125984" footer="0.19685039370078741"/>
  <pageSetup scale="85" orientation="landscape" blackAndWhite="1" r:id="rId1"/>
  <ignoredErrors>
    <ignoredError sqref="L15 H15" formulaRange="1"/>
  </ignoredErrors>
</worksheet>
</file>

<file path=xl/worksheets/sheet5.xml><?xml version="1.0" encoding="utf-8"?>
<worksheet xmlns="http://schemas.openxmlformats.org/spreadsheetml/2006/main" xmlns:r="http://schemas.openxmlformats.org/officeDocument/2006/relationships">
  <sheetPr codeName="Sheet5"/>
  <dimension ref="A1:N5036"/>
  <sheetViews>
    <sheetView workbookViewId="0">
      <selection activeCell="O109" sqref="O109"/>
    </sheetView>
  </sheetViews>
  <sheetFormatPr defaultRowHeight="15"/>
  <cols>
    <col min="5" max="5" width="10.42578125" bestFit="1" customWidth="1"/>
    <col min="6" max="6" width="9.5703125" bestFit="1" customWidth="1"/>
    <col min="7" max="7" width="10" customWidth="1"/>
    <col min="8" max="9" width="9.5703125" bestFit="1" customWidth="1"/>
  </cols>
  <sheetData>
    <row r="1" spans="1:12">
      <c r="A1" s="107" t="s">
        <v>150</v>
      </c>
      <c r="B1" s="107"/>
      <c r="C1" s="107"/>
      <c r="D1" s="107"/>
      <c r="E1" s="107"/>
      <c r="F1" s="107"/>
      <c r="G1" s="107"/>
      <c r="H1" s="107"/>
      <c r="I1" s="107"/>
      <c r="J1" s="107"/>
      <c r="K1" s="107"/>
      <c r="L1" s="107"/>
    </row>
    <row r="2" spans="1:12">
      <c r="A2" s="107" t="s">
        <v>151</v>
      </c>
      <c r="B2" s="107"/>
      <c r="C2" s="107"/>
      <c r="D2" s="107"/>
      <c r="E2" s="107"/>
      <c r="F2" s="107"/>
      <c r="G2" s="107"/>
      <c r="H2" s="107"/>
      <c r="I2" s="107"/>
      <c r="J2" s="107"/>
      <c r="K2" s="107"/>
      <c r="L2" s="107"/>
    </row>
    <row r="3" spans="1:12">
      <c r="A3" s="107" t="s">
        <v>152</v>
      </c>
      <c r="B3" s="107"/>
      <c r="C3" s="107"/>
      <c r="D3" s="107"/>
      <c r="E3" s="107"/>
      <c r="F3" s="107"/>
      <c r="G3" s="107"/>
      <c r="H3" s="107"/>
      <c r="I3" s="107"/>
      <c r="J3" s="107"/>
      <c r="K3" s="107"/>
      <c r="L3" s="107"/>
    </row>
    <row r="4" spans="1:12">
      <c r="A4" s="10"/>
      <c r="B4" s="10"/>
      <c r="C4" s="10"/>
      <c r="D4" s="10"/>
      <c r="E4" s="10"/>
      <c r="F4" s="10"/>
      <c r="G4" s="3"/>
      <c r="I4" s="3" t="s">
        <v>20</v>
      </c>
      <c r="J4" s="44"/>
      <c r="K4" s="107"/>
      <c r="L4" s="107"/>
    </row>
    <row r="5" spans="1:12">
      <c r="A5" s="10"/>
      <c r="B5" s="10"/>
      <c r="C5" s="10"/>
      <c r="D5" s="10"/>
      <c r="E5" s="10"/>
      <c r="F5" s="10"/>
      <c r="G5" s="3"/>
      <c r="I5" s="3" t="s">
        <v>21</v>
      </c>
      <c r="J5" s="46"/>
      <c r="K5" s="147"/>
      <c r="L5" s="147"/>
    </row>
    <row r="6" spans="1:12">
      <c r="A6" s="137" t="s">
        <v>22</v>
      </c>
      <c r="B6" s="137"/>
      <c r="C6" s="137"/>
      <c r="D6" s="137"/>
      <c r="E6" s="136" t="str">
        <f>UPPER(gstin)</f>
        <v>33AAAAA0000A1ZA</v>
      </c>
      <c r="F6" s="136"/>
      <c r="G6" s="136"/>
      <c r="H6" s="136"/>
      <c r="I6" s="136"/>
      <c r="J6" s="136"/>
      <c r="K6" s="136"/>
      <c r="L6" s="136"/>
    </row>
    <row r="7" spans="1:12">
      <c r="A7" s="137" t="s">
        <v>23</v>
      </c>
      <c r="B7" s="137"/>
      <c r="C7" s="137"/>
      <c r="D7" s="137"/>
      <c r="E7" s="190" t="str">
        <f>PROPER(legal)</f>
        <v>Xxxxxxxxxxxxxx</v>
      </c>
      <c r="F7" s="185"/>
      <c r="G7" s="185"/>
      <c r="H7" s="185"/>
      <c r="I7" s="185"/>
      <c r="J7" s="185"/>
      <c r="K7" s="185"/>
      <c r="L7" s="186"/>
    </row>
    <row r="8" spans="1:12">
      <c r="A8" s="137" t="s">
        <v>24</v>
      </c>
      <c r="B8" s="137"/>
      <c r="C8" s="137"/>
      <c r="D8" s="137"/>
      <c r="E8" s="136" t="str">
        <f>PROPER(trade)</f>
        <v>Xxxxxxxxxxxxxx</v>
      </c>
      <c r="F8" s="136"/>
      <c r="G8" s="136"/>
      <c r="H8" s="136"/>
      <c r="I8" s="136"/>
      <c r="J8" s="136"/>
      <c r="K8" s="136"/>
      <c r="L8" s="136"/>
    </row>
    <row r="9" spans="1:12">
      <c r="A9" s="187"/>
      <c r="B9" s="187"/>
      <c r="C9" s="187"/>
      <c r="D9" s="187"/>
      <c r="E9" s="144"/>
      <c r="F9" s="145"/>
      <c r="G9" s="145"/>
      <c r="H9" s="145"/>
      <c r="I9" s="145"/>
      <c r="J9" s="145"/>
      <c r="K9" s="145"/>
      <c r="L9" s="146"/>
    </row>
    <row r="10" spans="1:12">
      <c r="A10" s="138" t="s">
        <v>25</v>
      </c>
      <c r="B10" s="139"/>
      <c r="C10" s="139"/>
      <c r="D10" s="140"/>
      <c r="E10" s="136"/>
      <c r="F10" s="136"/>
      <c r="G10" s="136"/>
      <c r="H10" s="136"/>
      <c r="I10" s="136"/>
      <c r="J10" s="136"/>
      <c r="K10" s="136"/>
      <c r="L10" s="136"/>
    </row>
    <row r="11" spans="1:12">
      <c r="A11" s="138" t="s">
        <v>26</v>
      </c>
      <c r="B11" s="185"/>
      <c r="C11" s="185"/>
      <c r="D11" s="186"/>
      <c r="E11" s="136"/>
      <c r="F11" s="136"/>
      <c r="G11" s="136"/>
      <c r="H11" s="136"/>
      <c r="I11" s="136"/>
      <c r="J11" s="136"/>
      <c r="K11" s="136"/>
      <c r="L11" s="136"/>
    </row>
    <row r="13" spans="1:12">
      <c r="A13" s="3" t="s">
        <v>153</v>
      </c>
      <c r="B13" s="3"/>
      <c r="C13" s="3"/>
      <c r="D13" s="3"/>
      <c r="E13" s="3"/>
    </row>
    <row r="14" spans="1:12">
      <c r="J14" s="3" t="s">
        <v>154</v>
      </c>
      <c r="K14" s="3"/>
      <c r="L14" s="3"/>
    </row>
    <row r="15" spans="1:12">
      <c r="A15" s="3" t="s">
        <v>202</v>
      </c>
      <c r="J15" s="3"/>
      <c r="K15" s="3"/>
      <c r="L15" s="3"/>
    </row>
    <row r="16" spans="1:12">
      <c r="A16" s="3"/>
      <c r="F16" s="56">
        <f>SUM(F20:F30)</f>
        <v>109400</v>
      </c>
      <c r="G16" s="57"/>
      <c r="H16" s="56">
        <f t="shared" ref="H16:L16" si="0">SUM(H20:H30)</f>
        <v>95000</v>
      </c>
      <c r="I16" s="56">
        <f t="shared" si="0"/>
        <v>5400</v>
      </c>
      <c r="J16" s="56">
        <f t="shared" si="0"/>
        <v>4500</v>
      </c>
      <c r="K16" s="56">
        <f t="shared" si="0"/>
        <v>4500</v>
      </c>
      <c r="L16" s="56">
        <f t="shared" si="0"/>
        <v>0</v>
      </c>
    </row>
    <row r="17" spans="1:12" ht="15" customHeight="1">
      <c r="A17" s="123" t="s">
        <v>163</v>
      </c>
      <c r="B17" s="125"/>
      <c r="C17" s="115" t="s">
        <v>156</v>
      </c>
      <c r="D17" s="115"/>
      <c r="E17" s="115"/>
      <c r="F17" s="115"/>
      <c r="G17" s="183" t="s">
        <v>160</v>
      </c>
      <c r="H17" s="183" t="s">
        <v>161</v>
      </c>
      <c r="I17" s="115" t="s">
        <v>31</v>
      </c>
      <c r="J17" s="115"/>
      <c r="K17" s="115"/>
      <c r="L17" s="115"/>
    </row>
    <row r="18" spans="1:12" ht="30">
      <c r="A18" s="166"/>
      <c r="B18" s="168"/>
      <c r="C18" s="212" t="s">
        <v>158</v>
      </c>
      <c r="D18" s="213"/>
      <c r="E18" s="4" t="s">
        <v>159</v>
      </c>
      <c r="F18" s="4" t="s">
        <v>30</v>
      </c>
      <c r="G18" s="183"/>
      <c r="H18" s="183"/>
      <c r="I18" s="4" t="s">
        <v>32</v>
      </c>
      <c r="J18" s="4" t="s">
        <v>33</v>
      </c>
      <c r="K18" s="4" t="s">
        <v>162</v>
      </c>
      <c r="L18" s="4" t="s">
        <v>35</v>
      </c>
    </row>
    <row r="19" spans="1:12">
      <c r="A19" s="210">
        <v>1</v>
      </c>
      <c r="B19" s="211"/>
      <c r="C19" s="210" t="s">
        <v>203</v>
      </c>
      <c r="D19" s="211"/>
      <c r="E19" s="26" t="s">
        <v>204</v>
      </c>
      <c r="F19" s="26" t="s">
        <v>205</v>
      </c>
      <c r="G19" s="26" t="s">
        <v>206</v>
      </c>
      <c r="H19" s="26" t="s">
        <v>207</v>
      </c>
      <c r="I19" s="26" t="s">
        <v>208</v>
      </c>
      <c r="J19" s="26" t="s">
        <v>209</v>
      </c>
      <c r="K19" s="26" t="s">
        <v>210</v>
      </c>
      <c r="L19" s="26" t="s">
        <v>211</v>
      </c>
    </row>
    <row r="20" spans="1:12">
      <c r="A20" s="206" t="s">
        <v>195</v>
      </c>
      <c r="B20" s="207"/>
      <c r="C20" s="208"/>
      <c r="D20" s="209"/>
      <c r="E20" s="36"/>
      <c r="F20" s="33">
        <f>ROUND(SUM(H20:L20),0)</f>
        <v>59000</v>
      </c>
      <c r="G20" s="32">
        <v>0.18</v>
      </c>
      <c r="H20" s="17">
        <v>50000</v>
      </c>
      <c r="I20" s="31" t="str">
        <f>IF($A20&gt;0,IF((LEFT($A20,2)&lt;&gt;LEFT($E$6,2)),($H20*$G20),""),"")</f>
        <v/>
      </c>
      <c r="J20" s="31">
        <f>IF($A20&gt;0,IF((LEFT($A20,2)=LEFT($E$6,2)),($H20*($G20/2)),""),"")</f>
        <v>4500</v>
      </c>
      <c r="K20" s="31">
        <f>IF($A20&gt;0,IF((LEFT($A20,2)=LEFT($E$6,2)),($H20*($G20/2)),""),"")</f>
        <v>4500</v>
      </c>
      <c r="L20" s="30"/>
    </row>
    <row r="21" spans="1:12">
      <c r="A21" s="206" t="s">
        <v>166</v>
      </c>
      <c r="B21" s="207"/>
      <c r="C21" s="208"/>
      <c r="D21" s="209"/>
      <c r="E21" s="36"/>
      <c r="F21" s="33">
        <f t="shared" ref="F21" si="1">ROUND(SUM(H21:L21),0)</f>
        <v>50400</v>
      </c>
      <c r="G21" s="32">
        <v>0.12</v>
      </c>
      <c r="H21" s="17">
        <v>45000</v>
      </c>
      <c r="I21" s="31">
        <f>IF($A21&gt;0,IF((LEFT($A21,2)&lt;&gt;LEFT($E$6,2)),($H21*$G21),""),"")</f>
        <v>5400</v>
      </c>
      <c r="J21" s="31" t="str">
        <f>IF($A21&gt;0,IF((LEFT($A21,2)=LEFT($E$6,2)),($H21*($G21/2)),""),"")</f>
        <v/>
      </c>
      <c r="K21" s="31" t="str">
        <f>IF($A21&gt;0,IF((LEFT($A21,2)=LEFT($E$6,2)),($H21*($G21/2)),""),"")</f>
        <v/>
      </c>
      <c r="L21" s="30"/>
    </row>
    <row r="22" spans="1:12">
      <c r="A22" s="206"/>
      <c r="B22" s="207"/>
      <c r="C22" s="208"/>
      <c r="D22" s="209"/>
      <c r="E22" s="36"/>
      <c r="F22" s="33">
        <f t="shared" ref="F22:F30" si="2">ROUND(SUM(H22:L22),0)</f>
        <v>0</v>
      </c>
      <c r="G22" s="32"/>
      <c r="H22" s="17"/>
      <c r="I22" s="31" t="str">
        <f t="shared" ref="I22:I30" si="3">IF($A22&gt;0,IF((LEFT($A22,2)&lt;&gt;LEFT($E$6,2)),($H22*$G22),""),"")</f>
        <v/>
      </c>
      <c r="J22" s="31" t="str">
        <f t="shared" ref="J22:K30" si="4">IF($A22&gt;0,IF((LEFT($A22,2)=LEFT($E$6,2)),($H22*($G22/2)),""),"")</f>
        <v/>
      </c>
      <c r="K22" s="31" t="str">
        <f t="shared" si="4"/>
        <v/>
      </c>
      <c r="L22" s="30"/>
    </row>
    <row r="23" spans="1:12">
      <c r="A23" s="206"/>
      <c r="B23" s="207"/>
      <c r="C23" s="208"/>
      <c r="D23" s="209"/>
      <c r="E23" s="36"/>
      <c r="F23" s="33">
        <f t="shared" si="2"/>
        <v>0</v>
      </c>
      <c r="G23" s="32"/>
      <c r="H23" s="17"/>
      <c r="I23" s="31" t="str">
        <f t="shared" si="3"/>
        <v/>
      </c>
      <c r="J23" s="31" t="str">
        <f t="shared" si="4"/>
        <v/>
      </c>
      <c r="K23" s="31" t="str">
        <f t="shared" si="4"/>
        <v/>
      </c>
      <c r="L23" s="30"/>
    </row>
    <row r="24" spans="1:12">
      <c r="A24" s="206"/>
      <c r="B24" s="207"/>
      <c r="C24" s="208"/>
      <c r="D24" s="209"/>
      <c r="E24" s="36"/>
      <c r="F24" s="33">
        <f t="shared" si="2"/>
        <v>0</v>
      </c>
      <c r="G24" s="32"/>
      <c r="H24" s="17"/>
      <c r="I24" s="31" t="str">
        <f t="shared" si="3"/>
        <v/>
      </c>
      <c r="J24" s="31" t="str">
        <f t="shared" si="4"/>
        <v/>
      </c>
      <c r="K24" s="31" t="str">
        <f t="shared" si="4"/>
        <v/>
      </c>
      <c r="L24" s="30"/>
    </row>
    <row r="25" spans="1:12">
      <c r="A25" s="206"/>
      <c r="B25" s="207"/>
      <c r="C25" s="208"/>
      <c r="D25" s="209"/>
      <c r="E25" s="36"/>
      <c r="F25" s="33">
        <f t="shared" si="2"/>
        <v>0</v>
      </c>
      <c r="G25" s="32"/>
      <c r="H25" s="17"/>
      <c r="I25" s="31" t="str">
        <f t="shared" si="3"/>
        <v/>
      </c>
      <c r="J25" s="31" t="str">
        <f t="shared" si="4"/>
        <v/>
      </c>
      <c r="K25" s="31" t="str">
        <f t="shared" si="4"/>
        <v/>
      </c>
      <c r="L25" s="30"/>
    </row>
    <row r="26" spans="1:12">
      <c r="A26" s="206"/>
      <c r="B26" s="207"/>
      <c r="C26" s="208"/>
      <c r="D26" s="209"/>
      <c r="E26" s="36"/>
      <c r="F26" s="33">
        <f t="shared" si="2"/>
        <v>0</v>
      </c>
      <c r="G26" s="32"/>
      <c r="H26" s="17"/>
      <c r="I26" s="31" t="str">
        <f t="shared" si="3"/>
        <v/>
      </c>
      <c r="J26" s="31" t="str">
        <f t="shared" si="4"/>
        <v/>
      </c>
      <c r="K26" s="31" t="str">
        <f t="shared" si="4"/>
        <v/>
      </c>
      <c r="L26" s="30"/>
    </row>
    <row r="27" spans="1:12">
      <c r="A27" s="206"/>
      <c r="B27" s="207"/>
      <c r="C27" s="208"/>
      <c r="D27" s="209"/>
      <c r="E27" s="36"/>
      <c r="F27" s="33">
        <f t="shared" si="2"/>
        <v>0</v>
      </c>
      <c r="G27" s="32"/>
      <c r="H27" s="17"/>
      <c r="I27" s="31" t="str">
        <f t="shared" si="3"/>
        <v/>
      </c>
      <c r="J27" s="31" t="str">
        <f t="shared" si="4"/>
        <v/>
      </c>
      <c r="K27" s="31" t="str">
        <f t="shared" si="4"/>
        <v/>
      </c>
      <c r="L27" s="30"/>
    </row>
    <row r="28" spans="1:12">
      <c r="A28" s="206"/>
      <c r="B28" s="207"/>
      <c r="C28" s="208"/>
      <c r="D28" s="209"/>
      <c r="E28" s="36"/>
      <c r="F28" s="33">
        <f t="shared" si="2"/>
        <v>0</v>
      </c>
      <c r="G28" s="32"/>
      <c r="H28" s="17"/>
      <c r="I28" s="31" t="str">
        <f t="shared" si="3"/>
        <v/>
      </c>
      <c r="J28" s="31" t="str">
        <f t="shared" si="4"/>
        <v/>
      </c>
      <c r="K28" s="31" t="str">
        <f t="shared" si="4"/>
        <v/>
      </c>
      <c r="L28" s="30"/>
    </row>
    <row r="29" spans="1:12">
      <c r="A29" s="206"/>
      <c r="B29" s="207"/>
      <c r="C29" s="208"/>
      <c r="D29" s="209"/>
      <c r="E29" s="36"/>
      <c r="F29" s="33">
        <f t="shared" si="2"/>
        <v>0</v>
      </c>
      <c r="G29" s="32"/>
      <c r="H29" s="17"/>
      <c r="I29" s="31" t="str">
        <f t="shared" si="3"/>
        <v/>
      </c>
      <c r="J29" s="31" t="str">
        <f t="shared" si="4"/>
        <v/>
      </c>
      <c r="K29" s="31" t="str">
        <f t="shared" si="4"/>
        <v/>
      </c>
      <c r="L29" s="30"/>
    </row>
    <row r="30" spans="1:12">
      <c r="A30" s="206"/>
      <c r="B30" s="207"/>
      <c r="C30" s="208"/>
      <c r="D30" s="209"/>
      <c r="E30" s="36"/>
      <c r="F30" s="33">
        <f t="shared" si="2"/>
        <v>0</v>
      </c>
      <c r="G30" s="32"/>
      <c r="H30" s="17"/>
      <c r="I30" s="31" t="str">
        <f t="shared" si="3"/>
        <v/>
      </c>
      <c r="J30" s="31" t="str">
        <f t="shared" si="4"/>
        <v/>
      </c>
      <c r="K30" s="31" t="str">
        <f t="shared" si="4"/>
        <v/>
      </c>
      <c r="L30" s="30"/>
    </row>
    <row r="32" spans="1:12">
      <c r="A32" s="3" t="s">
        <v>212</v>
      </c>
    </row>
    <row r="33" spans="1:12">
      <c r="A33" s="3"/>
      <c r="F33" s="56">
        <f>SUM(F37:F47)</f>
        <v>58080</v>
      </c>
      <c r="G33" s="57"/>
      <c r="H33" s="56">
        <f t="shared" ref="H33:L33" si="5">SUM(H37:H47)</f>
        <v>35200</v>
      </c>
      <c r="I33" s="56">
        <f t="shared" si="5"/>
        <v>22880</v>
      </c>
      <c r="J33" s="56"/>
      <c r="K33" s="56"/>
      <c r="L33" s="56">
        <f t="shared" si="5"/>
        <v>0</v>
      </c>
    </row>
    <row r="34" spans="1:12">
      <c r="A34" s="115" t="s">
        <v>156</v>
      </c>
      <c r="B34" s="115"/>
      <c r="C34" s="115"/>
      <c r="D34" s="115"/>
      <c r="E34" s="115"/>
      <c r="F34" s="115"/>
      <c r="G34" s="183" t="s">
        <v>160</v>
      </c>
      <c r="H34" s="183" t="s">
        <v>161</v>
      </c>
      <c r="I34" s="115" t="s">
        <v>31</v>
      </c>
      <c r="J34" s="115"/>
      <c r="K34" s="115"/>
      <c r="L34" s="115"/>
    </row>
    <row r="35" spans="1:12" ht="30">
      <c r="A35" s="214" t="s">
        <v>157</v>
      </c>
      <c r="B35" s="214"/>
      <c r="C35" s="214" t="s">
        <v>158</v>
      </c>
      <c r="D35" s="214"/>
      <c r="E35" s="4" t="s">
        <v>159</v>
      </c>
      <c r="F35" s="4" t="s">
        <v>30</v>
      </c>
      <c r="G35" s="183"/>
      <c r="H35" s="183"/>
      <c r="I35" s="4" t="s">
        <v>32</v>
      </c>
      <c r="J35" s="4" t="s">
        <v>33</v>
      </c>
      <c r="K35" s="4" t="s">
        <v>162</v>
      </c>
      <c r="L35" s="4" t="s">
        <v>35</v>
      </c>
    </row>
    <row r="36" spans="1:12">
      <c r="A36" s="210">
        <v>1</v>
      </c>
      <c r="B36" s="211"/>
      <c r="C36" s="210" t="s">
        <v>203</v>
      </c>
      <c r="D36" s="211"/>
      <c r="E36" s="26" t="s">
        <v>204</v>
      </c>
      <c r="F36" s="26" t="s">
        <v>205</v>
      </c>
      <c r="G36" s="26" t="s">
        <v>206</v>
      </c>
      <c r="H36" s="26" t="s">
        <v>207</v>
      </c>
      <c r="I36" s="26" t="s">
        <v>208</v>
      </c>
      <c r="J36" s="26"/>
      <c r="K36" s="26"/>
      <c r="L36" s="26" t="s">
        <v>210</v>
      </c>
    </row>
    <row r="37" spans="1:12">
      <c r="A37" s="206" t="s">
        <v>240</v>
      </c>
      <c r="B37" s="207"/>
      <c r="C37" s="208" t="s">
        <v>241</v>
      </c>
      <c r="D37" s="209"/>
      <c r="E37" s="36">
        <v>43560</v>
      </c>
      <c r="F37" s="33">
        <f>ROUND(SUM(H37:L37),0)</f>
        <v>58080</v>
      </c>
      <c r="G37" s="32">
        <v>0.65</v>
      </c>
      <c r="H37" s="17">
        <v>35200</v>
      </c>
      <c r="I37" s="31">
        <f>H37*G37</f>
        <v>22880</v>
      </c>
      <c r="J37" s="37"/>
      <c r="K37" s="37"/>
      <c r="L37" s="30"/>
    </row>
    <row r="38" spans="1:12">
      <c r="A38" s="206"/>
      <c r="B38" s="207"/>
      <c r="C38" s="208"/>
      <c r="D38" s="209"/>
      <c r="E38" s="36"/>
      <c r="F38" s="33">
        <f t="shared" ref="F38:F47" si="6">ROUND(SUM(H38:L38),0)</f>
        <v>0</v>
      </c>
      <c r="G38" s="32"/>
      <c r="H38" s="17"/>
      <c r="I38" s="31">
        <f t="shared" ref="I38:I47" si="7">H38*G38</f>
        <v>0</v>
      </c>
      <c r="J38" s="37"/>
      <c r="K38" s="37"/>
      <c r="L38" s="30"/>
    </row>
    <row r="39" spans="1:12">
      <c r="A39" s="206"/>
      <c r="B39" s="207"/>
      <c r="C39" s="208"/>
      <c r="D39" s="209"/>
      <c r="E39" s="36"/>
      <c r="F39" s="33">
        <f t="shared" si="6"/>
        <v>0</v>
      </c>
      <c r="G39" s="32"/>
      <c r="H39" s="17"/>
      <c r="I39" s="31">
        <f t="shared" si="7"/>
        <v>0</v>
      </c>
      <c r="J39" s="37"/>
      <c r="K39" s="37"/>
      <c r="L39" s="30"/>
    </row>
    <row r="40" spans="1:12">
      <c r="A40" s="206"/>
      <c r="B40" s="207"/>
      <c r="C40" s="208"/>
      <c r="D40" s="209"/>
      <c r="E40" s="36"/>
      <c r="F40" s="33">
        <f t="shared" si="6"/>
        <v>0</v>
      </c>
      <c r="G40" s="32"/>
      <c r="H40" s="17"/>
      <c r="I40" s="31">
        <f t="shared" si="7"/>
        <v>0</v>
      </c>
      <c r="J40" s="37"/>
      <c r="K40" s="37"/>
      <c r="L40" s="30"/>
    </row>
    <row r="41" spans="1:12">
      <c r="A41" s="206"/>
      <c r="B41" s="207"/>
      <c r="C41" s="208"/>
      <c r="D41" s="209"/>
      <c r="E41" s="36"/>
      <c r="F41" s="33">
        <f t="shared" si="6"/>
        <v>0</v>
      </c>
      <c r="G41" s="32"/>
      <c r="H41" s="17"/>
      <c r="I41" s="31">
        <f t="shared" si="7"/>
        <v>0</v>
      </c>
      <c r="J41" s="37"/>
      <c r="K41" s="37"/>
      <c r="L41" s="30"/>
    </row>
    <row r="42" spans="1:12">
      <c r="A42" s="206"/>
      <c r="B42" s="207"/>
      <c r="C42" s="208"/>
      <c r="D42" s="209"/>
      <c r="E42" s="36"/>
      <c r="F42" s="33">
        <f t="shared" si="6"/>
        <v>0</v>
      </c>
      <c r="G42" s="32"/>
      <c r="H42" s="17"/>
      <c r="I42" s="31">
        <f t="shared" si="7"/>
        <v>0</v>
      </c>
      <c r="J42" s="37"/>
      <c r="K42" s="37"/>
      <c r="L42" s="30"/>
    </row>
    <row r="43" spans="1:12">
      <c r="A43" s="206"/>
      <c r="B43" s="207"/>
      <c r="C43" s="208"/>
      <c r="D43" s="209"/>
      <c r="E43" s="36"/>
      <c r="F43" s="33">
        <f t="shared" si="6"/>
        <v>0</v>
      </c>
      <c r="G43" s="32"/>
      <c r="H43" s="17"/>
      <c r="I43" s="31">
        <f t="shared" si="7"/>
        <v>0</v>
      </c>
      <c r="J43" s="37"/>
      <c r="K43" s="37"/>
      <c r="L43" s="30"/>
    </row>
    <row r="44" spans="1:12">
      <c r="A44" s="206"/>
      <c r="B44" s="207"/>
      <c r="C44" s="208"/>
      <c r="D44" s="209"/>
      <c r="E44" s="36"/>
      <c r="F44" s="33">
        <f t="shared" si="6"/>
        <v>0</v>
      </c>
      <c r="G44" s="32"/>
      <c r="H44" s="17"/>
      <c r="I44" s="31">
        <f t="shared" si="7"/>
        <v>0</v>
      </c>
      <c r="J44" s="37"/>
      <c r="K44" s="37"/>
      <c r="L44" s="30"/>
    </row>
    <row r="45" spans="1:12">
      <c r="A45" s="206"/>
      <c r="B45" s="207"/>
      <c r="C45" s="208"/>
      <c r="D45" s="209"/>
      <c r="E45" s="36"/>
      <c r="F45" s="33">
        <f t="shared" si="6"/>
        <v>0</v>
      </c>
      <c r="G45" s="32"/>
      <c r="H45" s="17"/>
      <c r="I45" s="31">
        <f t="shared" si="7"/>
        <v>0</v>
      </c>
      <c r="J45" s="37"/>
      <c r="K45" s="37"/>
      <c r="L45" s="30"/>
    </row>
    <row r="46" spans="1:12">
      <c r="A46" s="206"/>
      <c r="B46" s="207"/>
      <c r="C46" s="208"/>
      <c r="D46" s="209"/>
      <c r="E46" s="36"/>
      <c r="F46" s="33">
        <f t="shared" si="6"/>
        <v>0</v>
      </c>
      <c r="G46" s="32"/>
      <c r="H46" s="17"/>
      <c r="I46" s="31">
        <f t="shared" si="7"/>
        <v>0</v>
      </c>
      <c r="J46" s="37"/>
      <c r="K46" s="37"/>
      <c r="L46" s="30"/>
    </row>
    <row r="47" spans="1:12">
      <c r="A47" s="206"/>
      <c r="B47" s="207"/>
      <c r="C47" s="208"/>
      <c r="D47" s="209"/>
      <c r="E47" s="36"/>
      <c r="F47" s="33">
        <f t="shared" si="6"/>
        <v>0</v>
      </c>
      <c r="G47" s="32"/>
      <c r="H47" s="17"/>
      <c r="I47" s="31">
        <f t="shared" si="7"/>
        <v>0</v>
      </c>
      <c r="J47" s="37"/>
      <c r="K47" s="37"/>
      <c r="L47" s="30"/>
    </row>
    <row r="49" spans="1:12">
      <c r="A49" s="3" t="s">
        <v>213</v>
      </c>
    </row>
    <row r="50" spans="1:12">
      <c r="A50" s="3"/>
      <c r="F50" s="54">
        <f>SUM(F54:F64)</f>
        <v>32500</v>
      </c>
      <c r="G50" s="55"/>
      <c r="H50" s="54">
        <f>SUM(H54:H64)</f>
        <v>32500</v>
      </c>
    </row>
    <row r="51" spans="1:12">
      <c r="A51" s="115" t="s">
        <v>156</v>
      </c>
      <c r="B51" s="115"/>
      <c r="C51" s="115"/>
      <c r="D51" s="115"/>
      <c r="E51" s="115"/>
      <c r="F51" s="115"/>
      <c r="G51" s="183" t="s">
        <v>160</v>
      </c>
      <c r="H51" s="183" t="s">
        <v>161</v>
      </c>
      <c r="I51" s="115" t="s">
        <v>31</v>
      </c>
      <c r="J51" s="115"/>
      <c r="K51" s="115"/>
      <c r="L51" s="115"/>
    </row>
    <row r="52" spans="1:12" ht="30">
      <c r="A52" s="214" t="s">
        <v>157</v>
      </c>
      <c r="B52" s="214"/>
      <c r="C52" s="214" t="s">
        <v>158</v>
      </c>
      <c r="D52" s="214"/>
      <c r="E52" s="4" t="s">
        <v>159</v>
      </c>
      <c r="F52" s="4" t="s">
        <v>30</v>
      </c>
      <c r="G52" s="183"/>
      <c r="H52" s="183"/>
      <c r="I52" s="4" t="s">
        <v>32</v>
      </c>
      <c r="J52" s="4" t="s">
        <v>33</v>
      </c>
      <c r="K52" s="4" t="s">
        <v>162</v>
      </c>
      <c r="L52" s="4" t="s">
        <v>35</v>
      </c>
    </row>
    <row r="53" spans="1:12">
      <c r="A53" s="210">
        <v>1</v>
      </c>
      <c r="B53" s="211"/>
      <c r="C53" s="210" t="s">
        <v>203</v>
      </c>
      <c r="D53" s="211"/>
      <c r="E53" s="26" t="s">
        <v>204</v>
      </c>
      <c r="F53" s="26" t="s">
        <v>205</v>
      </c>
      <c r="G53" s="26" t="s">
        <v>206</v>
      </c>
      <c r="H53" s="26" t="s">
        <v>207</v>
      </c>
      <c r="I53" s="26" t="s">
        <v>208</v>
      </c>
      <c r="J53" s="26"/>
      <c r="K53" s="26"/>
      <c r="L53" s="26"/>
    </row>
    <row r="54" spans="1:12">
      <c r="A54" s="206" t="s">
        <v>240</v>
      </c>
      <c r="B54" s="207"/>
      <c r="C54" s="208" t="s">
        <v>242</v>
      </c>
      <c r="D54" s="209"/>
      <c r="E54" s="36">
        <v>43556</v>
      </c>
      <c r="F54" s="33">
        <f>ROUND(SUM(H54:L54),0)</f>
        <v>32500</v>
      </c>
      <c r="G54" s="58"/>
      <c r="H54" s="17">
        <v>32500</v>
      </c>
      <c r="I54" s="37"/>
      <c r="J54" s="37"/>
      <c r="K54" s="37"/>
      <c r="L54" s="37"/>
    </row>
    <row r="55" spans="1:12">
      <c r="A55" s="206"/>
      <c r="B55" s="207"/>
      <c r="C55" s="208"/>
      <c r="D55" s="209"/>
      <c r="E55" s="36"/>
      <c r="F55" s="33">
        <f t="shared" ref="F55:F64" si="8">ROUND(SUM(H55:L55),0)</f>
        <v>0</v>
      </c>
      <c r="G55" s="58"/>
      <c r="H55" s="17"/>
      <c r="I55" s="37"/>
      <c r="J55" s="37"/>
      <c r="K55" s="37"/>
      <c r="L55" s="37"/>
    </row>
    <row r="56" spans="1:12">
      <c r="A56" s="206"/>
      <c r="B56" s="207"/>
      <c r="C56" s="208"/>
      <c r="D56" s="209"/>
      <c r="E56" s="36"/>
      <c r="F56" s="33">
        <f t="shared" si="8"/>
        <v>0</v>
      </c>
      <c r="G56" s="58"/>
      <c r="H56" s="17"/>
      <c r="I56" s="37"/>
      <c r="J56" s="37"/>
      <c r="K56" s="37"/>
      <c r="L56" s="37"/>
    </row>
    <row r="57" spans="1:12">
      <c r="A57" s="206"/>
      <c r="B57" s="207"/>
      <c r="C57" s="208"/>
      <c r="D57" s="209"/>
      <c r="E57" s="36"/>
      <c r="F57" s="33">
        <f t="shared" si="8"/>
        <v>0</v>
      </c>
      <c r="G57" s="58"/>
      <c r="H57" s="17"/>
      <c r="I57" s="37"/>
      <c r="J57" s="37"/>
      <c r="K57" s="37"/>
      <c r="L57" s="37"/>
    </row>
    <row r="58" spans="1:12">
      <c r="A58" s="206"/>
      <c r="B58" s="207"/>
      <c r="C58" s="208"/>
      <c r="D58" s="209"/>
      <c r="E58" s="36"/>
      <c r="F58" s="33">
        <f t="shared" si="8"/>
        <v>0</v>
      </c>
      <c r="G58" s="58"/>
      <c r="H58" s="17"/>
      <c r="I58" s="37"/>
      <c r="J58" s="37"/>
      <c r="K58" s="37"/>
      <c r="L58" s="37"/>
    </row>
    <row r="59" spans="1:12">
      <c r="A59" s="206"/>
      <c r="B59" s="207"/>
      <c r="C59" s="208"/>
      <c r="D59" s="209"/>
      <c r="E59" s="36"/>
      <c r="F59" s="33">
        <f t="shared" si="8"/>
        <v>0</v>
      </c>
      <c r="G59" s="58"/>
      <c r="H59" s="17"/>
      <c r="I59" s="37"/>
      <c r="J59" s="37"/>
      <c r="K59" s="37"/>
      <c r="L59" s="37"/>
    </row>
    <row r="60" spans="1:12">
      <c r="A60" s="206"/>
      <c r="B60" s="207"/>
      <c r="C60" s="208"/>
      <c r="D60" s="209"/>
      <c r="E60" s="36"/>
      <c r="F60" s="33">
        <f t="shared" si="8"/>
        <v>0</v>
      </c>
      <c r="G60" s="58"/>
      <c r="H60" s="17"/>
      <c r="I60" s="37"/>
      <c r="J60" s="37"/>
      <c r="K60" s="37"/>
      <c r="L60" s="37"/>
    </row>
    <row r="61" spans="1:12">
      <c r="A61" s="206"/>
      <c r="B61" s="207"/>
      <c r="C61" s="208"/>
      <c r="D61" s="209"/>
      <c r="E61" s="36"/>
      <c r="F61" s="33">
        <f t="shared" si="8"/>
        <v>0</v>
      </c>
      <c r="G61" s="58"/>
      <c r="H61" s="17"/>
      <c r="I61" s="37"/>
      <c r="J61" s="37"/>
      <c r="K61" s="37"/>
      <c r="L61" s="37"/>
    </row>
    <row r="62" spans="1:12">
      <c r="A62" s="206"/>
      <c r="B62" s="207"/>
      <c r="C62" s="208"/>
      <c r="D62" s="209"/>
      <c r="E62" s="36"/>
      <c r="F62" s="33">
        <f t="shared" si="8"/>
        <v>0</v>
      </c>
      <c r="G62" s="58"/>
      <c r="H62" s="17"/>
      <c r="I62" s="37"/>
      <c r="J62" s="37"/>
      <c r="K62" s="37"/>
      <c r="L62" s="37"/>
    </row>
    <row r="63" spans="1:12">
      <c r="A63" s="206"/>
      <c r="B63" s="207"/>
      <c r="C63" s="208"/>
      <c r="D63" s="209"/>
      <c r="E63" s="36"/>
      <c r="F63" s="33">
        <f t="shared" si="8"/>
        <v>0</v>
      </c>
      <c r="G63" s="58"/>
      <c r="H63" s="17"/>
      <c r="I63" s="37"/>
      <c r="J63" s="37"/>
      <c r="K63" s="37"/>
      <c r="L63" s="37"/>
    </row>
    <row r="64" spans="1:12">
      <c r="A64" s="206"/>
      <c r="B64" s="207"/>
      <c r="C64" s="208"/>
      <c r="D64" s="209"/>
      <c r="E64" s="36"/>
      <c r="F64" s="33">
        <f t="shared" si="8"/>
        <v>0</v>
      </c>
      <c r="G64" s="58"/>
      <c r="H64" s="17"/>
      <c r="I64" s="37"/>
      <c r="J64" s="37"/>
      <c r="K64" s="37"/>
      <c r="L64" s="37"/>
    </row>
    <row r="66" spans="1:12">
      <c r="A66" s="3" t="s">
        <v>214</v>
      </c>
    </row>
    <row r="67" spans="1:12">
      <c r="A67" s="3"/>
      <c r="F67" s="54">
        <f>SUM(F71:F75)</f>
        <v>105000</v>
      </c>
      <c r="G67" s="55"/>
      <c r="H67" s="54">
        <f t="shared" ref="H67:L67" si="9">SUM(H71:H75)</f>
        <v>100000</v>
      </c>
      <c r="I67" s="54">
        <f t="shared" si="9"/>
        <v>5000</v>
      </c>
      <c r="J67" s="59"/>
      <c r="K67" s="59"/>
      <c r="L67" s="54">
        <f t="shared" si="9"/>
        <v>0</v>
      </c>
    </row>
    <row r="68" spans="1:12">
      <c r="A68" s="183" t="s">
        <v>155</v>
      </c>
      <c r="B68" s="183" t="s">
        <v>163</v>
      </c>
      <c r="C68" s="115" t="s">
        <v>156</v>
      </c>
      <c r="D68" s="115"/>
      <c r="E68" s="115"/>
      <c r="F68" s="115"/>
      <c r="G68" s="183" t="s">
        <v>160</v>
      </c>
      <c r="H68" s="183" t="s">
        <v>161</v>
      </c>
      <c r="I68" s="115" t="s">
        <v>31</v>
      </c>
      <c r="J68" s="115"/>
      <c r="K68" s="115"/>
      <c r="L68" s="115"/>
    </row>
    <row r="69" spans="1:12" ht="30">
      <c r="A69" s="183"/>
      <c r="B69" s="184"/>
      <c r="C69" s="4" t="s">
        <v>157</v>
      </c>
      <c r="D69" s="4" t="s">
        <v>158</v>
      </c>
      <c r="E69" s="4" t="s">
        <v>159</v>
      </c>
      <c r="F69" s="4" t="s">
        <v>30</v>
      </c>
      <c r="G69" s="183"/>
      <c r="H69" s="183"/>
      <c r="I69" s="4" t="s">
        <v>32</v>
      </c>
      <c r="J69" s="4" t="s">
        <v>33</v>
      </c>
      <c r="K69" s="4" t="s">
        <v>162</v>
      </c>
      <c r="L69" s="4" t="s">
        <v>35</v>
      </c>
    </row>
    <row r="70" spans="1:12">
      <c r="A70" s="26">
        <v>1</v>
      </c>
      <c r="B70" s="26">
        <v>2</v>
      </c>
      <c r="C70" s="26">
        <v>3</v>
      </c>
      <c r="D70" s="26">
        <v>4</v>
      </c>
      <c r="E70" s="26">
        <v>5</v>
      </c>
      <c r="F70" s="26">
        <v>6</v>
      </c>
      <c r="G70" s="26">
        <v>7</v>
      </c>
      <c r="H70" s="26">
        <v>8</v>
      </c>
      <c r="I70" s="26">
        <v>9</v>
      </c>
      <c r="J70" s="26">
        <v>10</v>
      </c>
      <c r="K70" s="26">
        <v>11</v>
      </c>
      <c r="L70" s="26">
        <v>12</v>
      </c>
    </row>
    <row r="71" spans="1:12">
      <c r="A71" s="34" t="s">
        <v>110</v>
      </c>
      <c r="B71" s="34"/>
      <c r="C71" s="34" t="s">
        <v>240</v>
      </c>
      <c r="D71" s="35" t="s">
        <v>243</v>
      </c>
      <c r="E71" s="36">
        <v>43563</v>
      </c>
      <c r="F71" s="33">
        <f>ROUND(SUM(H71:L71),0)</f>
        <v>105000</v>
      </c>
      <c r="G71" s="32">
        <v>0.05</v>
      </c>
      <c r="H71" s="17">
        <v>100000</v>
      </c>
      <c r="I71" s="31">
        <f>+H71*G71</f>
        <v>5000</v>
      </c>
      <c r="J71" s="37"/>
      <c r="K71" s="37"/>
      <c r="L71" s="30"/>
    </row>
    <row r="72" spans="1:12">
      <c r="A72" s="34"/>
      <c r="B72" s="34"/>
      <c r="C72" s="34"/>
      <c r="D72" s="35"/>
      <c r="E72" s="36"/>
      <c r="F72" s="33">
        <f t="shared" ref="F72:F75" si="10">ROUND(SUM(H72:L72),0)</f>
        <v>0</v>
      </c>
      <c r="G72" s="32"/>
      <c r="H72" s="17"/>
      <c r="I72" s="31">
        <f t="shared" ref="I72:I75" si="11">+H72*G72</f>
        <v>0</v>
      </c>
      <c r="J72" s="37"/>
      <c r="K72" s="37"/>
      <c r="L72" s="30"/>
    </row>
    <row r="73" spans="1:12">
      <c r="A73" s="34"/>
      <c r="B73" s="34"/>
      <c r="C73" s="34"/>
      <c r="D73" s="35"/>
      <c r="E73" s="36"/>
      <c r="F73" s="33">
        <f t="shared" si="10"/>
        <v>0</v>
      </c>
      <c r="G73" s="32"/>
      <c r="H73" s="17"/>
      <c r="I73" s="31">
        <f t="shared" si="11"/>
        <v>0</v>
      </c>
      <c r="J73" s="37"/>
      <c r="K73" s="37"/>
      <c r="L73" s="30"/>
    </row>
    <row r="74" spans="1:12">
      <c r="A74" s="34"/>
      <c r="B74" s="34"/>
      <c r="C74" s="34"/>
      <c r="D74" s="35"/>
      <c r="E74" s="36"/>
      <c r="F74" s="33">
        <f t="shared" si="10"/>
        <v>0</v>
      </c>
      <c r="G74" s="32"/>
      <c r="H74" s="17"/>
      <c r="I74" s="31">
        <f t="shared" si="11"/>
        <v>0</v>
      </c>
      <c r="J74" s="37"/>
      <c r="K74" s="37"/>
      <c r="L74" s="30"/>
    </row>
    <row r="75" spans="1:12">
      <c r="A75" s="34"/>
      <c r="B75" s="34"/>
      <c r="C75" s="34"/>
      <c r="D75" s="35"/>
      <c r="E75" s="36"/>
      <c r="F75" s="33">
        <f t="shared" si="10"/>
        <v>0</v>
      </c>
      <c r="G75" s="32"/>
      <c r="H75" s="17"/>
      <c r="I75" s="31">
        <f t="shared" si="11"/>
        <v>0</v>
      </c>
      <c r="J75" s="37"/>
      <c r="K75" s="37"/>
      <c r="L75" s="30"/>
    </row>
    <row r="77" spans="1:12">
      <c r="A77" s="3" t="s">
        <v>215</v>
      </c>
    </row>
    <row r="78" spans="1:12">
      <c r="A78" s="183" t="s">
        <v>155</v>
      </c>
      <c r="B78" s="183" t="s">
        <v>163</v>
      </c>
      <c r="C78" s="115" t="s">
        <v>156</v>
      </c>
      <c r="D78" s="115"/>
      <c r="E78" s="115"/>
      <c r="F78" s="115"/>
      <c r="G78" s="183" t="s">
        <v>160</v>
      </c>
      <c r="H78" s="183" t="s">
        <v>161</v>
      </c>
      <c r="I78" s="115" t="s">
        <v>31</v>
      </c>
      <c r="J78" s="115"/>
      <c r="K78" s="115"/>
      <c r="L78" s="115"/>
    </row>
    <row r="79" spans="1:12" ht="30">
      <c r="A79" s="183"/>
      <c r="B79" s="184"/>
      <c r="C79" s="4" t="s">
        <v>157</v>
      </c>
      <c r="D79" s="4" t="s">
        <v>158</v>
      </c>
      <c r="E79" s="4" t="s">
        <v>159</v>
      </c>
      <c r="F79" s="4" t="s">
        <v>30</v>
      </c>
      <c r="G79" s="183"/>
      <c r="H79" s="183"/>
      <c r="I79" s="4" t="s">
        <v>32</v>
      </c>
      <c r="J79" s="4" t="s">
        <v>33</v>
      </c>
      <c r="K79" s="4" t="s">
        <v>162</v>
      </c>
      <c r="L79" s="4" t="s">
        <v>35</v>
      </c>
    </row>
    <row r="80" spans="1:12">
      <c r="A80" s="26">
        <v>1</v>
      </c>
      <c r="B80" s="26">
        <v>2</v>
      </c>
      <c r="C80" s="26">
        <v>3</v>
      </c>
      <c r="D80" s="26">
        <v>4</v>
      </c>
      <c r="E80" s="26">
        <v>5</v>
      </c>
      <c r="F80" s="26">
        <v>6</v>
      </c>
      <c r="G80" s="26">
        <v>7</v>
      </c>
      <c r="H80" s="26">
        <v>8</v>
      </c>
      <c r="I80" s="26">
        <v>9</v>
      </c>
      <c r="J80" s="26">
        <v>10</v>
      </c>
      <c r="K80" s="26">
        <v>11</v>
      </c>
      <c r="L80" s="26">
        <v>12</v>
      </c>
    </row>
    <row r="81" spans="1:12">
      <c r="A81" s="34"/>
      <c r="B81" s="34"/>
      <c r="C81" s="34"/>
      <c r="D81" s="35"/>
      <c r="E81" s="36"/>
      <c r="F81" s="33">
        <f>H81</f>
        <v>0</v>
      </c>
      <c r="G81" s="32"/>
      <c r="H81" s="17"/>
      <c r="I81" s="37"/>
      <c r="J81" s="37"/>
      <c r="K81" s="37"/>
      <c r="L81" s="38"/>
    </row>
    <row r="82" spans="1:12">
      <c r="A82" s="34"/>
      <c r="B82" s="34"/>
      <c r="C82" s="34"/>
      <c r="D82" s="35"/>
      <c r="E82" s="36"/>
      <c r="F82" s="33">
        <f t="shared" ref="F82:F84" si="12">H82</f>
        <v>0</v>
      </c>
      <c r="G82" s="32"/>
      <c r="H82" s="17"/>
      <c r="I82" s="37"/>
      <c r="J82" s="37"/>
      <c r="K82" s="37"/>
      <c r="L82" s="38"/>
    </row>
    <row r="83" spans="1:12">
      <c r="A83" s="34"/>
      <c r="B83" s="34"/>
      <c r="C83" s="34"/>
      <c r="D83" s="35"/>
      <c r="E83" s="36"/>
      <c r="F83" s="33">
        <f t="shared" si="12"/>
        <v>0</v>
      </c>
      <c r="G83" s="32"/>
      <c r="H83" s="17"/>
      <c r="I83" s="37"/>
      <c r="J83" s="37"/>
      <c r="K83" s="37"/>
      <c r="L83" s="38"/>
    </row>
    <row r="84" spans="1:12">
      <c r="A84" s="34"/>
      <c r="B84" s="34"/>
      <c r="C84" s="34"/>
      <c r="D84" s="35"/>
      <c r="E84" s="36"/>
      <c r="F84" s="33">
        <f t="shared" si="12"/>
        <v>0</v>
      </c>
      <c r="G84" s="32"/>
      <c r="H84" s="17"/>
      <c r="I84" s="37"/>
      <c r="J84" s="37"/>
      <c r="K84" s="37"/>
      <c r="L84" s="38"/>
    </row>
    <row r="86" spans="1:12">
      <c r="A86" s="3" t="s">
        <v>216</v>
      </c>
    </row>
    <row r="87" spans="1:12">
      <c r="A87" s="3"/>
      <c r="F87" s="56">
        <f>SUM(F91:F94)</f>
        <v>50000</v>
      </c>
      <c r="G87" s="57"/>
      <c r="H87" s="56">
        <f>SUM(H91:H94)</f>
        <v>50000</v>
      </c>
    </row>
    <row r="88" spans="1:12">
      <c r="A88" s="183" t="s">
        <v>155</v>
      </c>
      <c r="B88" s="183" t="s">
        <v>163</v>
      </c>
      <c r="C88" s="115" t="s">
        <v>156</v>
      </c>
      <c r="D88" s="115"/>
      <c r="E88" s="115"/>
      <c r="F88" s="115"/>
      <c r="G88" s="183" t="s">
        <v>160</v>
      </c>
      <c r="H88" s="183" t="s">
        <v>161</v>
      </c>
      <c r="I88" s="115" t="s">
        <v>31</v>
      </c>
      <c r="J88" s="115"/>
      <c r="K88" s="115"/>
      <c r="L88" s="115"/>
    </row>
    <row r="89" spans="1:12" ht="30">
      <c r="A89" s="183"/>
      <c r="B89" s="184"/>
      <c r="C89" s="4" t="s">
        <v>157</v>
      </c>
      <c r="D89" s="4" t="s">
        <v>158</v>
      </c>
      <c r="E89" s="4" t="s">
        <v>159</v>
      </c>
      <c r="F89" s="4" t="s">
        <v>30</v>
      </c>
      <c r="G89" s="183"/>
      <c r="H89" s="183"/>
      <c r="I89" s="4" t="s">
        <v>32</v>
      </c>
      <c r="J89" s="4" t="s">
        <v>33</v>
      </c>
      <c r="K89" s="4" t="s">
        <v>162</v>
      </c>
      <c r="L89" s="4" t="s">
        <v>35</v>
      </c>
    </row>
    <row r="90" spans="1:12">
      <c r="A90" s="26">
        <v>1</v>
      </c>
      <c r="B90" s="26">
        <v>2</v>
      </c>
      <c r="C90" s="26">
        <v>3</v>
      </c>
      <c r="D90" s="26">
        <v>4</v>
      </c>
      <c r="E90" s="26">
        <v>5</v>
      </c>
      <c r="F90" s="26">
        <v>6</v>
      </c>
      <c r="G90" s="26">
        <v>7</v>
      </c>
      <c r="H90" s="26">
        <v>8</v>
      </c>
      <c r="I90" s="26">
        <v>9</v>
      </c>
      <c r="J90" s="26">
        <v>10</v>
      </c>
      <c r="K90" s="26">
        <v>11</v>
      </c>
      <c r="L90" s="26">
        <v>12</v>
      </c>
    </row>
    <row r="91" spans="1:12">
      <c r="A91" s="34"/>
      <c r="B91" s="34"/>
      <c r="C91" s="34"/>
      <c r="D91" s="35"/>
      <c r="E91" s="36"/>
      <c r="F91" s="33">
        <f>ROUND(SUM(H91:L91),0)</f>
        <v>50000</v>
      </c>
      <c r="G91" s="32"/>
      <c r="H91" s="17">
        <v>50000</v>
      </c>
      <c r="I91" s="37"/>
      <c r="J91" s="37"/>
      <c r="K91" s="37"/>
      <c r="L91" s="38"/>
    </row>
    <row r="92" spans="1:12">
      <c r="A92" s="34"/>
      <c r="B92" s="34"/>
      <c r="C92" s="34"/>
      <c r="D92" s="35"/>
      <c r="E92" s="36"/>
      <c r="F92" s="33">
        <f t="shared" ref="F92:F94" si="13">ROUND(SUM(H92:L92),0)</f>
        <v>0</v>
      </c>
      <c r="G92" s="32"/>
      <c r="H92" s="17"/>
      <c r="I92" s="37"/>
      <c r="J92" s="37"/>
      <c r="K92" s="37"/>
      <c r="L92" s="38"/>
    </row>
    <row r="93" spans="1:12">
      <c r="A93" s="34"/>
      <c r="B93" s="34"/>
      <c r="C93" s="34"/>
      <c r="D93" s="35"/>
      <c r="E93" s="36"/>
      <c r="F93" s="33">
        <f t="shared" si="13"/>
        <v>0</v>
      </c>
      <c r="G93" s="32"/>
      <c r="H93" s="17"/>
      <c r="I93" s="37"/>
      <c r="J93" s="37"/>
      <c r="K93" s="37"/>
      <c r="L93" s="38"/>
    </row>
    <row r="94" spans="1:12">
      <c r="A94" s="34"/>
      <c r="B94" s="34"/>
      <c r="C94" s="34"/>
      <c r="D94" s="35"/>
      <c r="E94" s="36"/>
      <c r="F94" s="33">
        <f t="shared" si="13"/>
        <v>0</v>
      </c>
      <c r="G94" s="32"/>
      <c r="H94" s="17"/>
      <c r="I94" s="37"/>
      <c r="J94" s="37"/>
      <c r="K94" s="37"/>
      <c r="L94" s="38"/>
    </row>
    <row r="96" spans="1:12">
      <c r="A96" s="3" t="s">
        <v>217</v>
      </c>
    </row>
    <row r="97" spans="1:14">
      <c r="A97" s="3"/>
      <c r="F97" s="56">
        <f>SUM(F101:F105)</f>
        <v>103120</v>
      </c>
      <c r="G97" s="57"/>
      <c r="H97" s="56">
        <f t="shared" ref="H97:L97" si="14">SUM(H101:H105)</f>
        <v>84600</v>
      </c>
      <c r="I97" s="56">
        <f t="shared" si="14"/>
        <v>3876</v>
      </c>
      <c r="J97" s="56">
        <f t="shared" si="14"/>
        <v>7322.0000000000009</v>
      </c>
      <c r="K97" s="56">
        <f t="shared" si="14"/>
        <v>7322.0000000000009</v>
      </c>
      <c r="L97" s="56">
        <f t="shared" si="14"/>
        <v>0</v>
      </c>
    </row>
    <row r="98" spans="1:14">
      <c r="A98" s="183" t="s">
        <v>155</v>
      </c>
      <c r="B98" s="183" t="s">
        <v>163</v>
      </c>
      <c r="C98" s="115" t="s">
        <v>156</v>
      </c>
      <c r="D98" s="115"/>
      <c r="E98" s="115"/>
      <c r="F98" s="115"/>
      <c r="G98" s="183" t="s">
        <v>160</v>
      </c>
      <c r="H98" s="183" t="s">
        <v>161</v>
      </c>
      <c r="I98" s="115" t="s">
        <v>31</v>
      </c>
      <c r="J98" s="115"/>
      <c r="K98" s="115"/>
      <c r="L98" s="115"/>
    </row>
    <row r="99" spans="1:14" ht="30">
      <c r="A99" s="183"/>
      <c r="B99" s="184"/>
      <c r="C99" s="4" t="s">
        <v>157</v>
      </c>
      <c r="D99" s="4" t="s">
        <v>158</v>
      </c>
      <c r="E99" s="4" t="s">
        <v>159</v>
      </c>
      <c r="F99" s="4" t="s">
        <v>30</v>
      </c>
      <c r="G99" s="183"/>
      <c r="H99" s="183"/>
      <c r="I99" s="4" t="s">
        <v>32</v>
      </c>
      <c r="J99" s="4" t="s">
        <v>33</v>
      </c>
      <c r="K99" s="4" t="s">
        <v>162</v>
      </c>
      <c r="L99" s="4" t="s">
        <v>35</v>
      </c>
    </row>
    <row r="100" spans="1:14">
      <c r="A100" s="26">
        <v>1</v>
      </c>
      <c r="B100" s="26">
        <v>2</v>
      </c>
      <c r="C100" s="26">
        <v>3</v>
      </c>
      <c r="D100" s="26">
        <v>4</v>
      </c>
      <c r="E100" s="26">
        <v>5</v>
      </c>
      <c r="F100" s="26">
        <v>6</v>
      </c>
      <c r="G100" s="26">
        <v>7</v>
      </c>
      <c r="H100" s="26">
        <v>8</v>
      </c>
      <c r="I100" s="26">
        <v>9</v>
      </c>
      <c r="J100" s="26">
        <v>10</v>
      </c>
      <c r="K100" s="26">
        <v>11</v>
      </c>
      <c r="L100" s="26">
        <v>12</v>
      </c>
    </row>
    <row r="101" spans="1:14">
      <c r="A101" s="34" t="s">
        <v>110</v>
      </c>
      <c r="B101" s="34"/>
      <c r="C101" s="39"/>
      <c r="D101" s="40"/>
      <c r="E101" s="41"/>
      <c r="F101" s="33">
        <f>ROUND(SUM(H101:L101),0)</f>
        <v>66944</v>
      </c>
      <c r="G101" s="32">
        <v>0.28000000000000003</v>
      </c>
      <c r="H101" s="17">
        <v>52300</v>
      </c>
      <c r="I101" s="31" t="str">
        <f>IF($A101&gt;0,IF((LEFT($A101,2)&lt;&gt;LEFT($E$6,2)),($H101*$G101),""),"")</f>
        <v/>
      </c>
      <c r="J101" s="31">
        <f>IF($A101&gt;0,IF((LEFT($A101,2)=LEFT($E$6,2)),($H101*($G101/2)),""),"")</f>
        <v>7322.0000000000009</v>
      </c>
      <c r="K101" s="31">
        <f>IF($A101&gt;0,IF((LEFT($A101,2)=LEFT($E$6,2)),($H101*($G101/2)),""),"")</f>
        <v>7322.0000000000009</v>
      </c>
      <c r="L101" s="30"/>
    </row>
    <row r="102" spans="1:14">
      <c r="A102" s="34" t="s">
        <v>244</v>
      </c>
      <c r="B102" s="34"/>
      <c r="C102" s="39"/>
      <c r="D102" s="40"/>
      <c r="E102" s="41"/>
      <c r="F102" s="33">
        <f t="shared" ref="F102:F105" si="15">ROUND(SUM(H102:L102),0)</f>
        <v>36176</v>
      </c>
      <c r="G102" s="32">
        <v>0.12</v>
      </c>
      <c r="H102" s="17">
        <v>32300</v>
      </c>
      <c r="I102" s="31">
        <f t="shared" ref="I102:I105" si="16">IF($A102&gt;0,IF((LEFT($A102,2)&lt;&gt;LEFT($E$6,2)),($H102*$G102),""),"")</f>
        <v>3876</v>
      </c>
      <c r="J102" s="31" t="str">
        <f t="shared" ref="J102:K105" si="17">IF($A102&gt;0,IF((LEFT($A102,2)=LEFT($E$6,2)),($H102*($G102/2)),""),"")</f>
        <v/>
      </c>
      <c r="K102" s="31" t="str">
        <f t="shared" si="17"/>
        <v/>
      </c>
      <c r="L102" s="30"/>
    </row>
    <row r="103" spans="1:14">
      <c r="A103" s="34"/>
      <c r="B103" s="34"/>
      <c r="C103" s="39"/>
      <c r="D103" s="40"/>
      <c r="E103" s="41"/>
      <c r="F103" s="33">
        <f t="shared" si="15"/>
        <v>0</v>
      </c>
      <c r="G103" s="32"/>
      <c r="H103" s="17"/>
      <c r="I103" s="31" t="str">
        <f t="shared" si="16"/>
        <v/>
      </c>
      <c r="J103" s="31" t="str">
        <f t="shared" si="17"/>
        <v/>
      </c>
      <c r="K103" s="31" t="str">
        <f t="shared" si="17"/>
        <v/>
      </c>
      <c r="L103" s="30"/>
    </row>
    <row r="104" spans="1:14">
      <c r="A104" s="34"/>
      <c r="B104" s="34"/>
      <c r="C104" s="39"/>
      <c r="D104" s="40"/>
      <c r="E104" s="41"/>
      <c r="F104" s="33">
        <f t="shared" si="15"/>
        <v>0</v>
      </c>
      <c r="G104" s="32"/>
      <c r="H104" s="17"/>
      <c r="I104" s="31" t="str">
        <f t="shared" si="16"/>
        <v/>
      </c>
      <c r="J104" s="31" t="str">
        <f t="shared" si="17"/>
        <v/>
      </c>
      <c r="K104" s="31" t="str">
        <f t="shared" si="17"/>
        <v/>
      </c>
      <c r="L104" s="30"/>
    </row>
    <row r="105" spans="1:14">
      <c r="A105" s="34"/>
      <c r="B105" s="34"/>
      <c r="C105" s="39"/>
      <c r="D105" s="40"/>
      <c r="E105" s="41"/>
      <c r="F105" s="33">
        <f t="shared" si="15"/>
        <v>0</v>
      </c>
      <c r="G105" s="32"/>
      <c r="H105" s="17"/>
      <c r="I105" s="31" t="str">
        <f t="shared" si="16"/>
        <v/>
      </c>
      <c r="J105" s="31" t="str">
        <f t="shared" si="17"/>
        <v/>
      </c>
      <c r="K105" s="31" t="str">
        <f t="shared" si="17"/>
        <v/>
      </c>
      <c r="L105" s="30"/>
    </row>
    <row r="107" spans="1:14">
      <c r="A107" s="3" t="s">
        <v>218</v>
      </c>
      <c r="H107" s="54">
        <f>SUM(H111:H115)</f>
        <v>32500</v>
      </c>
      <c r="I107" s="54">
        <f t="shared" ref="I107:L107" si="18">SUM(I111:I115)</f>
        <v>9100</v>
      </c>
      <c r="J107" s="105"/>
      <c r="K107" s="105"/>
      <c r="L107" s="54">
        <f t="shared" si="18"/>
        <v>0</v>
      </c>
    </row>
    <row r="108" spans="1:14">
      <c r="A108" s="123" t="s">
        <v>163</v>
      </c>
      <c r="B108" s="125"/>
      <c r="C108" s="115" t="s">
        <v>156</v>
      </c>
      <c r="D108" s="115"/>
      <c r="E108" s="115"/>
      <c r="F108" s="115"/>
      <c r="G108" s="183" t="s">
        <v>160</v>
      </c>
      <c r="H108" s="183" t="s">
        <v>161</v>
      </c>
      <c r="I108" s="115" t="s">
        <v>31</v>
      </c>
      <c r="J108" s="115"/>
      <c r="K108" s="115"/>
      <c r="L108" s="115"/>
    </row>
    <row r="109" spans="1:14" ht="30">
      <c r="A109" s="166"/>
      <c r="B109" s="168"/>
      <c r="C109" s="212" t="s">
        <v>158</v>
      </c>
      <c r="D109" s="213"/>
      <c r="E109" s="4" t="s">
        <v>159</v>
      </c>
      <c r="F109" s="4" t="s">
        <v>30</v>
      </c>
      <c r="G109" s="183"/>
      <c r="H109" s="183"/>
      <c r="I109" s="4" t="s">
        <v>32</v>
      </c>
      <c r="J109" s="4" t="s">
        <v>33</v>
      </c>
      <c r="K109" s="4" t="s">
        <v>162</v>
      </c>
      <c r="L109" s="4" t="s">
        <v>35</v>
      </c>
    </row>
    <row r="110" spans="1:14">
      <c r="A110" s="210">
        <v>1</v>
      </c>
      <c r="B110" s="211"/>
      <c r="C110" s="210" t="s">
        <v>203</v>
      </c>
      <c r="D110" s="211"/>
      <c r="E110" s="26" t="s">
        <v>204</v>
      </c>
      <c r="F110" s="26" t="s">
        <v>205</v>
      </c>
      <c r="G110" s="26" t="s">
        <v>206</v>
      </c>
      <c r="H110" s="26" t="s">
        <v>207</v>
      </c>
      <c r="I110" s="26" t="s">
        <v>208</v>
      </c>
      <c r="J110" s="26" t="s">
        <v>209</v>
      </c>
      <c r="K110" s="26" t="s">
        <v>210</v>
      </c>
      <c r="L110" s="26" t="s">
        <v>211</v>
      </c>
    </row>
    <row r="111" spans="1:14">
      <c r="A111" s="206" t="s">
        <v>200</v>
      </c>
      <c r="B111" s="207"/>
      <c r="C111" s="208" t="s">
        <v>353</v>
      </c>
      <c r="D111" s="209"/>
      <c r="E111" s="36">
        <v>43565</v>
      </c>
      <c r="F111" s="33">
        <f>ROUND(SUM(H111:L111),0)</f>
        <v>41600</v>
      </c>
      <c r="G111" s="32">
        <v>0.28000000000000003</v>
      </c>
      <c r="H111" s="17">
        <v>32500</v>
      </c>
      <c r="I111" s="31">
        <f>+H111*G111</f>
        <v>9100</v>
      </c>
      <c r="J111" s="37"/>
      <c r="K111" s="37"/>
      <c r="L111" s="30"/>
    </row>
    <row r="112" spans="1:14">
      <c r="A112" s="206"/>
      <c r="B112" s="207"/>
      <c r="C112" s="208"/>
      <c r="D112" s="209"/>
      <c r="E112" s="36"/>
      <c r="F112" s="33">
        <f t="shared" ref="F112:F113" si="19">ROUND(SUM(H112:L112),0)</f>
        <v>0</v>
      </c>
      <c r="G112" s="32"/>
      <c r="H112" s="17"/>
      <c r="I112" s="31">
        <f t="shared" ref="I112:I115" si="20">+H112*G112</f>
        <v>0</v>
      </c>
      <c r="J112" s="37"/>
      <c r="K112" s="37"/>
      <c r="L112" s="30"/>
      <c r="N112" t="s">
        <v>354</v>
      </c>
    </row>
    <row r="113" spans="1:12">
      <c r="A113" s="206"/>
      <c r="B113" s="207"/>
      <c r="C113" s="208"/>
      <c r="D113" s="209"/>
      <c r="E113" s="36"/>
      <c r="F113" s="33">
        <f t="shared" si="19"/>
        <v>0</v>
      </c>
      <c r="G113" s="32"/>
      <c r="H113" s="17"/>
      <c r="I113" s="31">
        <f t="shared" si="20"/>
        <v>0</v>
      </c>
      <c r="J113" s="37"/>
      <c r="K113" s="37"/>
      <c r="L113" s="30"/>
    </row>
    <row r="114" spans="1:12">
      <c r="A114" s="206"/>
      <c r="B114" s="207"/>
      <c r="C114" s="208"/>
      <c r="D114" s="209"/>
      <c r="E114" s="36"/>
      <c r="F114" s="33">
        <f t="shared" ref="F114:F115" si="21">ROUND(SUM(H114:L114),0)</f>
        <v>0</v>
      </c>
      <c r="G114" s="32"/>
      <c r="H114" s="17"/>
      <c r="I114" s="31">
        <f t="shared" si="20"/>
        <v>0</v>
      </c>
      <c r="J114" s="37"/>
      <c r="K114" s="37"/>
      <c r="L114" s="30"/>
    </row>
    <row r="115" spans="1:12">
      <c r="A115" s="206"/>
      <c r="B115" s="207"/>
      <c r="C115" s="208"/>
      <c r="D115" s="209"/>
      <c r="E115" s="36"/>
      <c r="F115" s="33">
        <f t="shared" si="21"/>
        <v>0</v>
      </c>
      <c r="G115" s="32"/>
      <c r="H115" s="17"/>
      <c r="I115" s="31">
        <f t="shared" si="20"/>
        <v>0</v>
      </c>
      <c r="J115" s="37"/>
      <c r="K115" s="37"/>
      <c r="L115" s="30"/>
    </row>
    <row r="117" spans="1:12">
      <c r="A117" s="3" t="s">
        <v>219</v>
      </c>
    </row>
    <row r="118" spans="1:12">
      <c r="A118" s="3"/>
      <c r="F118" s="56">
        <f>SUM(F122:F126)</f>
        <v>36400</v>
      </c>
      <c r="G118" s="57"/>
      <c r="H118" s="56">
        <f t="shared" ref="H118:L118" si="22">SUM(H122:H126)</f>
        <v>32500</v>
      </c>
      <c r="I118" s="56">
        <f t="shared" si="22"/>
        <v>3900</v>
      </c>
      <c r="J118" s="65"/>
      <c r="K118" s="65"/>
      <c r="L118" s="66">
        <f t="shared" si="22"/>
        <v>0</v>
      </c>
    </row>
    <row r="119" spans="1:12">
      <c r="A119" s="123" t="s">
        <v>163</v>
      </c>
      <c r="B119" s="125"/>
      <c r="C119" s="115" t="s">
        <v>156</v>
      </c>
      <c r="D119" s="115"/>
      <c r="E119" s="115"/>
      <c r="F119" s="115"/>
      <c r="G119" s="183" t="s">
        <v>160</v>
      </c>
      <c r="H119" s="183" t="s">
        <v>161</v>
      </c>
      <c r="I119" s="115" t="s">
        <v>31</v>
      </c>
      <c r="J119" s="115"/>
      <c r="K119" s="115"/>
      <c r="L119" s="115"/>
    </row>
    <row r="120" spans="1:12" ht="30">
      <c r="A120" s="166"/>
      <c r="B120" s="168"/>
      <c r="C120" s="212" t="s">
        <v>158</v>
      </c>
      <c r="D120" s="213"/>
      <c r="E120" s="4" t="s">
        <v>159</v>
      </c>
      <c r="F120" s="4" t="s">
        <v>30</v>
      </c>
      <c r="G120" s="183"/>
      <c r="H120" s="183"/>
      <c r="I120" s="4" t="s">
        <v>32</v>
      </c>
      <c r="J120" s="4" t="s">
        <v>33</v>
      </c>
      <c r="K120" s="4" t="s">
        <v>162</v>
      </c>
      <c r="L120" s="4" t="s">
        <v>35</v>
      </c>
    </row>
    <row r="121" spans="1:12">
      <c r="A121" s="210">
        <v>1</v>
      </c>
      <c r="B121" s="211"/>
      <c r="C121" s="210" t="s">
        <v>203</v>
      </c>
      <c r="D121" s="211"/>
      <c r="E121" s="26" t="s">
        <v>204</v>
      </c>
      <c r="F121" s="26" t="s">
        <v>205</v>
      </c>
      <c r="G121" s="26" t="s">
        <v>206</v>
      </c>
      <c r="H121" s="26" t="s">
        <v>207</v>
      </c>
      <c r="I121" s="26" t="s">
        <v>208</v>
      </c>
      <c r="J121" s="26" t="s">
        <v>209</v>
      </c>
      <c r="K121" s="26" t="s">
        <v>210</v>
      </c>
      <c r="L121" s="26" t="s">
        <v>211</v>
      </c>
    </row>
    <row r="122" spans="1:12">
      <c r="A122" s="206" t="s">
        <v>200</v>
      </c>
      <c r="B122" s="207"/>
      <c r="C122" s="208"/>
      <c r="D122" s="209"/>
      <c r="E122" s="36"/>
      <c r="F122" s="33">
        <f>ROUND(SUM(H122:L122),0)</f>
        <v>36400</v>
      </c>
      <c r="G122" s="32">
        <v>0.12</v>
      </c>
      <c r="H122" s="17">
        <v>32500</v>
      </c>
      <c r="I122" s="31">
        <f>H122*G122</f>
        <v>3900</v>
      </c>
      <c r="J122" s="37"/>
      <c r="K122" s="37"/>
      <c r="L122" s="30"/>
    </row>
    <row r="123" spans="1:12">
      <c r="A123" s="206"/>
      <c r="B123" s="207"/>
      <c r="C123" s="208"/>
      <c r="D123" s="209"/>
      <c r="E123" s="36"/>
      <c r="F123" s="33">
        <f t="shared" ref="F123:F126" si="23">ROUND(SUM(H123:L123),0)</f>
        <v>0</v>
      </c>
      <c r="G123" s="32"/>
      <c r="H123" s="17"/>
      <c r="I123" s="31">
        <f t="shared" ref="I123:I126" si="24">H123*G123</f>
        <v>0</v>
      </c>
      <c r="J123" s="37"/>
      <c r="K123" s="37"/>
      <c r="L123" s="30"/>
    </row>
    <row r="124" spans="1:12">
      <c r="A124" s="206"/>
      <c r="B124" s="207"/>
      <c r="C124" s="208"/>
      <c r="D124" s="209"/>
      <c r="E124" s="36"/>
      <c r="F124" s="33">
        <f t="shared" si="23"/>
        <v>0</v>
      </c>
      <c r="G124" s="32"/>
      <c r="H124" s="17"/>
      <c r="I124" s="31">
        <f t="shared" si="24"/>
        <v>0</v>
      </c>
      <c r="J124" s="37"/>
      <c r="K124" s="37"/>
      <c r="L124" s="30"/>
    </row>
    <row r="125" spans="1:12">
      <c r="A125" s="206"/>
      <c r="B125" s="207"/>
      <c r="C125" s="208"/>
      <c r="D125" s="209"/>
      <c r="E125" s="36"/>
      <c r="F125" s="33">
        <f t="shared" si="23"/>
        <v>0</v>
      </c>
      <c r="G125" s="32"/>
      <c r="H125" s="17"/>
      <c r="I125" s="31">
        <f t="shared" si="24"/>
        <v>0</v>
      </c>
      <c r="J125" s="37"/>
      <c r="K125" s="37"/>
      <c r="L125" s="30"/>
    </row>
    <row r="126" spans="1:12">
      <c r="A126" s="206"/>
      <c r="B126" s="207"/>
      <c r="C126" s="208"/>
      <c r="D126" s="209"/>
      <c r="E126" s="36"/>
      <c r="F126" s="33">
        <f t="shared" si="23"/>
        <v>0</v>
      </c>
      <c r="G126" s="32"/>
      <c r="H126" s="17"/>
      <c r="I126" s="31">
        <f t="shared" si="24"/>
        <v>0</v>
      </c>
      <c r="J126" s="37"/>
      <c r="K126" s="37"/>
      <c r="L126" s="30"/>
    </row>
    <row r="128" spans="1:12">
      <c r="A128" s="3" t="s">
        <v>220</v>
      </c>
    </row>
    <row r="129" spans="1:12">
      <c r="A129" s="183" t="s">
        <v>155</v>
      </c>
      <c r="B129" s="183" t="s">
        <v>163</v>
      </c>
      <c r="C129" s="115" t="s">
        <v>156</v>
      </c>
      <c r="D129" s="115"/>
      <c r="E129" s="115"/>
      <c r="F129" s="115"/>
      <c r="G129" s="183" t="s">
        <v>160</v>
      </c>
      <c r="H129" s="183" t="s">
        <v>161</v>
      </c>
      <c r="I129" s="115" t="s">
        <v>31</v>
      </c>
      <c r="J129" s="115"/>
      <c r="K129" s="115"/>
      <c r="L129" s="115"/>
    </row>
    <row r="130" spans="1:12" ht="30">
      <c r="A130" s="183"/>
      <c r="B130" s="184"/>
      <c r="C130" s="4" t="s">
        <v>157</v>
      </c>
      <c r="D130" s="4" t="s">
        <v>158</v>
      </c>
      <c r="E130" s="4" t="s">
        <v>159</v>
      </c>
      <c r="F130" s="4" t="s">
        <v>30</v>
      </c>
      <c r="G130" s="183"/>
      <c r="H130" s="183"/>
      <c r="I130" s="4" t="s">
        <v>32</v>
      </c>
      <c r="J130" s="4" t="s">
        <v>33</v>
      </c>
      <c r="K130" s="4" t="s">
        <v>162</v>
      </c>
      <c r="L130" s="4" t="s">
        <v>35</v>
      </c>
    </row>
    <row r="131" spans="1:12">
      <c r="A131" s="26">
        <v>1</v>
      </c>
      <c r="B131" s="26">
        <v>2</v>
      </c>
      <c r="C131" s="26">
        <v>3</v>
      </c>
      <c r="D131" s="26">
        <v>4</v>
      </c>
      <c r="E131" s="26">
        <v>5</v>
      </c>
      <c r="F131" s="26">
        <v>6</v>
      </c>
      <c r="G131" s="26">
        <v>7</v>
      </c>
      <c r="H131" s="26">
        <v>8</v>
      </c>
      <c r="I131" s="26">
        <v>9</v>
      </c>
      <c r="J131" s="26">
        <v>10</v>
      </c>
      <c r="K131" s="26">
        <v>11</v>
      </c>
      <c r="L131" s="26">
        <v>12</v>
      </c>
    </row>
    <row r="132" spans="1:12">
      <c r="A132" s="34"/>
      <c r="B132" s="34"/>
      <c r="C132" s="34"/>
      <c r="D132" s="35"/>
      <c r="E132" s="36"/>
      <c r="F132" s="33">
        <f>ROUND(SUM(H132:L132),0)</f>
        <v>0</v>
      </c>
      <c r="G132" s="32"/>
      <c r="H132" s="17"/>
      <c r="I132" s="31" t="str">
        <f>IF($A132&gt;0,IF((LEFT($A132,2)&lt;&gt;LEFT($E$6,2)),($H132*$G132),""),"")</f>
        <v/>
      </c>
      <c r="J132" s="31" t="str">
        <f>IF($A132&gt;0,IF((LEFT($A132,2)=LEFT($E$6,2)),($H132*($G132/2)),""),"")</f>
        <v/>
      </c>
      <c r="K132" s="31" t="str">
        <f>IF($A132&gt;0,IF((LEFT($A132,2)=LEFT($E$6,2)),($H132*($G132/2)),""),"")</f>
        <v/>
      </c>
      <c r="L132" s="30"/>
    </row>
    <row r="133" spans="1:12">
      <c r="A133" s="34"/>
      <c r="B133" s="34"/>
      <c r="C133" s="34"/>
      <c r="D133" s="35"/>
      <c r="E133" s="36"/>
      <c r="F133" s="33">
        <f t="shared" ref="F133:F136" si="25">ROUND(SUM(H133:L133),0)</f>
        <v>0</v>
      </c>
      <c r="G133" s="32"/>
      <c r="H133" s="17"/>
      <c r="I133" s="31" t="str">
        <f t="shared" ref="I133:I136" si="26">IF($A133&gt;0,IF((LEFT($A133,2)&lt;&gt;LEFT($E$6,2)),($H133*$G133),""),"")</f>
        <v/>
      </c>
      <c r="J133" s="31" t="str">
        <f t="shared" ref="J133:K136" si="27">IF($A133&gt;0,IF((LEFT($A133,2)=LEFT($E$6,2)),($H133*($G133/2)),""),"")</f>
        <v/>
      </c>
      <c r="K133" s="31" t="str">
        <f t="shared" si="27"/>
        <v/>
      </c>
      <c r="L133" s="30"/>
    </row>
    <row r="134" spans="1:12">
      <c r="A134" s="34"/>
      <c r="B134" s="34"/>
      <c r="C134" s="34"/>
      <c r="D134" s="35"/>
      <c r="E134" s="36"/>
      <c r="F134" s="33">
        <f t="shared" si="25"/>
        <v>0</v>
      </c>
      <c r="G134" s="32"/>
      <c r="H134" s="17"/>
      <c r="I134" s="31" t="str">
        <f t="shared" si="26"/>
        <v/>
      </c>
      <c r="J134" s="31" t="str">
        <f t="shared" si="27"/>
        <v/>
      </c>
      <c r="K134" s="31" t="str">
        <f t="shared" si="27"/>
        <v/>
      </c>
      <c r="L134" s="30"/>
    </row>
    <row r="135" spans="1:12">
      <c r="A135" s="34"/>
      <c r="B135" s="34"/>
      <c r="C135" s="34"/>
      <c r="D135" s="35"/>
      <c r="E135" s="36"/>
      <c r="F135" s="33">
        <f t="shared" si="25"/>
        <v>0</v>
      </c>
      <c r="G135" s="32"/>
      <c r="H135" s="17"/>
      <c r="I135" s="31" t="str">
        <f t="shared" si="26"/>
        <v/>
      </c>
      <c r="J135" s="31" t="str">
        <f t="shared" si="27"/>
        <v/>
      </c>
      <c r="K135" s="31" t="str">
        <f t="shared" si="27"/>
        <v/>
      </c>
      <c r="L135" s="30"/>
    </row>
    <row r="136" spans="1:12">
      <c r="A136" s="34"/>
      <c r="B136" s="34"/>
      <c r="C136" s="34"/>
      <c r="D136" s="35"/>
      <c r="E136" s="36"/>
      <c r="F136" s="33">
        <f t="shared" si="25"/>
        <v>0</v>
      </c>
      <c r="G136" s="32"/>
      <c r="H136" s="17"/>
      <c r="I136" s="31" t="str">
        <f t="shared" si="26"/>
        <v/>
      </c>
      <c r="J136" s="31" t="str">
        <f t="shared" si="27"/>
        <v/>
      </c>
      <c r="K136" s="31" t="str">
        <f t="shared" si="27"/>
        <v/>
      </c>
      <c r="L136" s="30"/>
    </row>
    <row r="138" spans="1:12" ht="29.25" customHeight="1">
      <c r="A138" s="205" t="s">
        <v>221</v>
      </c>
      <c r="B138" s="205"/>
      <c r="C138" s="205"/>
      <c r="D138" s="205"/>
      <c r="E138" s="205"/>
      <c r="F138" s="205"/>
      <c r="G138" s="205"/>
      <c r="H138" s="205"/>
      <c r="I138" s="205"/>
      <c r="J138" s="205"/>
      <c r="K138" s="205"/>
      <c r="L138" s="205"/>
    </row>
    <row r="139" spans="1:12">
      <c r="A139" s="183" t="s">
        <v>155</v>
      </c>
      <c r="B139" s="183" t="s">
        <v>163</v>
      </c>
      <c r="C139" s="115" t="s">
        <v>156</v>
      </c>
      <c r="D139" s="115"/>
      <c r="E139" s="115"/>
      <c r="F139" s="115"/>
      <c r="G139" s="183" t="s">
        <v>160</v>
      </c>
      <c r="H139" s="183" t="s">
        <v>161</v>
      </c>
      <c r="I139" s="115" t="s">
        <v>31</v>
      </c>
      <c r="J139" s="115"/>
      <c r="K139" s="115"/>
      <c r="L139" s="115"/>
    </row>
    <row r="140" spans="1:12" ht="30">
      <c r="A140" s="183"/>
      <c r="B140" s="184"/>
      <c r="C140" s="4" t="s">
        <v>157</v>
      </c>
      <c r="D140" s="4" t="s">
        <v>158</v>
      </c>
      <c r="E140" s="4" t="s">
        <v>159</v>
      </c>
      <c r="F140" s="4" t="s">
        <v>30</v>
      </c>
      <c r="G140" s="183"/>
      <c r="H140" s="183"/>
      <c r="I140" s="4" t="s">
        <v>32</v>
      </c>
      <c r="J140" s="4" t="s">
        <v>33</v>
      </c>
      <c r="K140" s="4" t="s">
        <v>162</v>
      </c>
      <c r="L140" s="4" t="s">
        <v>35</v>
      </c>
    </row>
    <row r="141" spans="1:12">
      <c r="A141" s="26">
        <v>1</v>
      </c>
      <c r="B141" s="26">
        <v>2</v>
      </c>
      <c r="C141" s="26">
        <v>3</v>
      </c>
      <c r="D141" s="26">
        <v>4</v>
      </c>
      <c r="E141" s="26">
        <v>5</v>
      </c>
      <c r="F141" s="26">
        <v>6</v>
      </c>
      <c r="G141" s="26">
        <v>7</v>
      </c>
      <c r="H141" s="26">
        <v>8</v>
      </c>
      <c r="I141" s="26">
        <v>9</v>
      </c>
      <c r="J141" s="26">
        <v>10</v>
      </c>
      <c r="K141" s="26">
        <v>11</v>
      </c>
      <c r="L141" s="26">
        <v>12</v>
      </c>
    </row>
    <row r="142" spans="1:12">
      <c r="A142" s="34"/>
      <c r="B142" s="34"/>
      <c r="C142" s="34"/>
      <c r="D142" s="35"/>
      <c r="E142" s="36"/>
      <c r="F142" s="33">
        <f>ROUND(SUM(H142:L142),0)</f>
        <v>0</v>
      </c>
      <c r="G142" s="32"/>
      <c r="H142" s="17"/>
      <c r="I142" s="31" t="str">
        <f>IF($A142&gt;0,IF((LEFT($A142,2)&lt;&gt;LEFT($E$6,2)),($H142*$G142),""),"")</f>
        <v/>
      </c>
      <c r="J142" s="31" t="str">
        <f>IF($A142&gt;0,IF((LEFT($A142,2)=LEFT($E$6,2)),($H142*($G142/2)),""),"")</f>
        <v/>
      </c>
      <c r="K142" s="31" t="str">
        <f>IF($A142&gt;0,IF((LEFT($A142,2)=LEFT($E$6,2)),($H142*($G142/2)),""),"")</f>
        <v/>
      </c>
      <c r="L142" s="30"/>
    </row>
    <row r="143" spans="1:12">
      <c r="A143" s="34"/>
      <c r="B143" s="34"/>
      <c r="C143" s="34"/>
      <c r="D143" s="35"/>
      <c r="E143" s="36"/>
      <c r="F143" s="33">
        <f t="shared" ref="F143:F146" si="28">ROUND(SUM(H143:L143),0)</f>
        <v>0</v>
      </c>
      <c r="G143" s="32"/>
      <c r="H143" s="17"/>
      <c r="I143" s="31" t="str">
        <f t="shared" ref="I143:I146" si="29">IF($A143&gt;0,IF((LEFT($A143,2)&lt;&gt;LEFT($E$6,2)),($H143*$G143),""),"")</f>
        <v/>
      </c>
      <c r="J143" s="31" t="str">
        <f t="shared" ref="J143:K146" si="30">IF($A143&gt;0,IF((LEFT($A143,2)=LEFT($E$6,2)),($H143*($G143/2)),""),"")</f>
        <v/>
      </c>
      <c r="K143" s="31" t="str">
        <f t="shared" si="30"/>
        <v/>
      </c>
      <c r="L143" s="30"/>
    </row>
    <row r="144" spans="1:12">
      <c r="A144" s="34"/>
      <c r="B144" s="34"/>
      <c r="C144" s="34"/>
      <c r="D144" s="35"/>
      <c r="E144" s="36"/>
      <c r="F144" s="33">
        <f t="shared" si="28"/>
        <v>0</v>
      </c>
      <c r="G144" s="32"/>
      <c r="H144" s="17"/>
      <c r="I144" s="31" t="str">
        <f t="shared" si="29"/>
        <v/>
      </c>
      <c r="J144" s="31" t="str">
        <f t="shared" si="30"/>
        <v/>
      </c>
      <c r="K144" s="31" t="str">
        <f t="shared" si="30"/>
        <v/>
      </c>
      <c r="L144" s="30"/>
    </row>
    <row r="145" spans="1:12">
      <c r="A145" s="34"/>
      <c r="B145" s="34"/>
      <c r="C145" s="34"/>
      <c r="D145" s="35"/>
      <c r="E145" s="36"/>
      <c r="F145" s="33">
        <f t="shared" si="28"/>
        <v>0</v>
      </c>
      <c r="G145" s="32"/>
      <c r="H145" s="17"/>
      <c r="I145" s="31" t="str">
        <f t="shared" si="29"/>
        <v/>
      </c>
      <c r="J145" s="31" t="str">
        <f t="shared" si="30"/>
        <v/>
      </c>
      <c r="K145" s="31" t="str">
        <f t="shared" si="30"/>
        <v/>
      </c>
      <c r="L145" s="30"/>
    </row>
    <row r="146" spans="1:12">
      <c r="A146" s="34"/>
      <c r="B146" s="34"/>
      <c r="C146" s="34"/>
      <c r="D146" s="35"/>
      <c r="E146" s="36"/>
      <c r="F146" s="33">
        <f t="shared" si="28"/>
        <v>0</v>
      </c>
      <c r="G146" s="32"/>
      <c r="H146" s="17"/>
      <c r="I146" s="31" t="str">
        <f t="shared" si="29"/>
        <v/>
      </c>
      <c r="J146" s="31" t="str">
        <f t="shared" si="30"/>
        <v/>
      </c>
      <c r="K146" s="31" t="str">
        <f t="shared" si="30"/>
        <v/>
      </c>
      <c r="L146" s="30"/>
    </row>
    <row r="148" spans="1:12" ht="29.25" customHeight="1">
      <c r="A148" s="196" t="s">
        <v>222</v>
      </c>
      <c r="B148" s="196"/>
      <c r="C148" s="196"/>
      <c r="D148" s="196"/>
      <c r="E148" s="196"/>
      <c r="F148" s="196"/>
      <c r="G148" s="196"/>
      <c r="H148" s="196"/>
      <c r="I148" s="196"/>
      <c r="J148" s="196"/>
      <c r="K148" s="196"/>
      <c r="L148" s="196"/>
    </row>
    <row r="149" spans="1:12" ht="15" customHeight="1">
      <c r="A149" s="194" t="s">
        <v>28</v>
      </c>
      <c r="B149" s="194" t="s">
        <v>223</v>
      </c>
      <c r="C149" s="194"/>
      <c r="D149" s="199" t="s">
        <v>224</v>
      </c>
      <c r="E149" s="200"/>
      <c r="F149" s="194" t="s">
        <v>225</v>
      </c>
      <c r="G149" s="194" t="s">
        <v>226</v>
      </c>
      <c r="H149" s="194" t="s">
        <v>335</v>
      </c>
      <c r="I149" s="197" t="s">
        <v>31</v>
      </c>
      <c r="J149" s="197"/>
      <c r="K149" s="197"/>
      <c r="L149" s="197"/>
    </row>
    <row r="150" spans="1:12" ht="30">
      <c r="A150" s="194"/>
      <c r="B150" s="194"/>
      <c r="C150" s="194"/>
      <c r="D150" s="201"/>
      <c r="E150" s="202"/>
      <c r="F150" s="194"/>
      <c r="G150" s="194"/>
      <c r="H150" s="194"/>
      <c r="I150" s="45" t="s">
        <v>32</v>
      </c>
      <c r="J150" s="45" t="s">
        <v>33</v>
      </c>
      <c r="K150" s="45" t="s">
        <v>162</v>
      </c>
      <c r="L150" s="45" t="s">
        <v>35</v>
      </c>
    </row>
    <row r="151" spans="1:12">
      <c r="A151" s="1">
        <v>1</v>
      </c>
      <c r="B151" s="187">
        <v>2</v>
      </c>
      <c r="C151" s="187"/>
      <c r="D151" s="187">
        <v>3</v>
      </c>
      <c r="E151" s="187"/>
      <c r="F151" s="84">
        <v>4</v>
      </c>
      <c r="G151" s="84">
        <v>5</v>
      </c>
      <c r="H151" s="84">
        <v>6</v>
      </c>
      <c r="I151" s="90">
        <v>7</v>
      </c>
      <c r="J151" s="90">
        <v>8</v>
      </c>
      <c r="K151" s="90">
        <v>9</v>
      </c>
      <c r="L151" s="90">
        <v>10</v>
      </c>
    </row>
    <row r="152" spans="1:12">
      <c r="A152" s="34"/>
      <c r="B152" s="198"/>
      <c r="C152" s="198"/>
      <c r="D152" s="195"/>
      <c r="E152" s="195"/>
      <c r="F152" s="17"/>
      <c r="G152" s="91">
        <f>D152-F152</f>
        <v>0</v>
      </c>
      <c r="H152" s="91"/>
      <c r="I152" s="92" t="str">
        <f>IF($B152&gt;0,IF((LEFT($B152,2)&lt;&gt;LEFT($E$6,2)),($G152*$H152),""),"")</f>
        <v/>
      </c>
      <c r="J152" s="92" t="str">
        <f>IF($B152&gt;0,IF((LEFT($B152,2)=LEFT($E$6,2)),($G152*($H152/2)),""),"")</f>
        <v/>
      </c>
      <c r="K152" s="92" t="str">
        <f>IF($B152&gt;0,IF((LEFT($B152,2)=LEFT($E$6,2)),($G152*($H152/2)),""),"")</f>
        <v/>
      </c>
      <c r="L152" s="93"/>
    </row>
    <row r="153" spans="1:12">
      <c r="A153" s="34"/>
      <c r="B153" s="203"/>
      <c r="C153" s="204"/>
      <c r="D153" s="195"/>
      <c r="E153" s="195"/>
      <c r="F153" s="17"/>
      <c r="G153" s="91">
        <f>D153-F153</f>
        <v>0</v>
      </c>
      <c r="H153" s="91"/>
      <c r="I153" s="92" t="str">
        <f t="shared" ref="I153:I156" si="31">IF($B153&gt;0,IF((LEFT($B153,2)&lt;&gt;LEFT($E$6,2)),($G153*$H153),""),"")</f>
        <v/>
      </c>
      <c r="J153" s="92" t="str">
        <f t="shared" ref="J153:K156" si="32">IF($B153&gt;0,IF((LEFT($B153,2)=LEFT($E$6,2)),($G153*($H153/2)),""),"")</f>
        <v/>
      </c>
      <c r="K153" s="92" t="str">
        <f t="shared" si="32"/>
        <v/>
      </c>
      <c r="L153" s="93"/>
    </row>
    <row r="154" spans="1:12">
      <c r="A154" s="34"/>
      <c r="B154" s="198"/>
      <c r="C154" s="198"/>
      <c r="D154" s="195"/>
      <c r="E154" s="195"/>
      <c r="F154" s="17"/>
      <c r="G154" s="91">
        <f>D154-F154</f>
        <v>0</v>
      </c>
      <c r="H154" s="91"/>
      <c r="I154" s="92" t="str">
        <f t="shared" si="31"/>
        <v/>
      </c>
      <c r="J154" s="92" t="str">
        <f t="shared" si="32"/>
        <v/>
      </c>
      <c r="K154" s="92" t="str">
        <f t="shared" si="32"/>
        <v/>
      </c>
      <c r="L154" s="93"/>
    </row>
    <row r="155" spans="1:12">
      <c r="A155" s="34"/>
      <c r="B155" s="198"/>
      <c r="C155" s="198"/>
      <c r="D155" s="195"/>
      <c r="E155" s="195"/>
      <c r="F155" s="17"/>
      <c r="G155" s="91">
        <f>D155-F155</f>
        <v>0</v>
      </c>
      <c r="H155" s="91"/>
      <c r="I155" s="92" t="str">
        <f t="shared" si="31"/>
        <v/>
      </c>
      <c r="J155" s="92" t="str">
        <f t="shared" si="32"/>
        <v/>
      </c>
      <c r="K155" s="92" t="str">
        <f t="shared" si="32"/>
        <v/>
      </c>
      <c r="L155" s="93"/>
    </row>
    <row r="156" spans="1:12">
      <c r="A156" s="34"/>
      <c r="B156" s="198"/>
      <c r="C156" s="198"/>
      <c r="D156" s="195"/>
      <c r="E156" s="195"/>
      <c r="F156" s="17"/>
      <c r="G156" s="91">
        <f>D156-F156</f>
        <v>0</v>
      </c>
      <c r="H156" s="91"/>
      <c r="I156" s="92" t="str">
        <f t="shared" si="31"/>
        <v/>
      </c>
      <c r="J156" s="92" t="str">
        <f t="shared" si="32"/>
        <v/>
      </c>
      <c r="K156" s="92" t="str">
        <f t="shared" si="32"/>
        <v/>
      </c>
      <c r="L156" s="93"/>
    </row>
    <row r="158" spans="1:12">
      <c r="A158" s="113" t="s">
        <v>227</v>
      </c>
      <c r="B158" s="113"/>
      <c r="C158" s="113"/>
      <c r="D158" s="113"/>
      <c r="E158" s="113"/>
      <c r="F158" s="113"/>
      <c r="G158" s="113"/>
      <c r="H158" s="113"/>
      <c r="I158" s="113"/>
      <c r="J158" s="113"/>
      <c r="K158" s="113"/>
      <c r="L158" s="113"/>
    </row>
    <row r="159" spans="1:12">
      <c r="A159" s="191" t="s">
        <v>28</v>
      </c>
      <c r="B159" s="183" t="s">
        <v>228</v>
      </c>
      <c r="C159" s="183"/>
      <c r="D159" s="183" t="s">
        <v>229</v>
      </c>
      <c r="E159" s="183" t="s">
        <v>230</v>
      </c>
      <c r="F159" s="183" t="s">
        <v>231</v>
      </c>
      <c r="G159" s="183" t="s">
        <v>160</v>
      </c>
      <c r="H159" s="183" t="s">
        <v>232</v>
      </c>
      <c r="I159" s="115" t="s">
        <v>31</v>
      </c>
      <c r="J159" s="115"/>
      <c r="K159" s="115"/>
      <c r="L159" s="115"/>
    </row>
    <row r="160" spans="1:12" ht="30">
      <c r="A160" s="191"/>
      <c r="B160" s="183"/>
      <c r="C160" s="183"/>
      <c r="D160" s="183"/>
      <c r="E160" s="183"/>
      <c r="F160" s="183"/>
      <c r="G160" s="183"/>
      <c r="H160" s="183"/>
      <c r="I160" s="4" t="s">
        <v>32</v>
      </c>
      <c r="J160" s="4" t="s">
        <v>33</v>
      </c>
      <c r="K160" s="4" t="s">
        <v>98</v>
      </c>
      <c r="L160" s="4" t="s">
        <v>35</v>
      </c>
    </row>
    <row r="161" spans="1:12">
      <c r="A161" s="1"/>
      <c r="B161" s="187"/>
      <c r="C161" s="187"/>
      <c r="D161" s="1"/>
      <c r="E161" s="1"/>
      <c r="F161" s="1"/>
      <c r="G161" s="32"/>
      <c r="H161" s="1"/>
      <c r="I161" s="1"/>
      <c r="J161" s="1"/>
      <c r="K161" s="1"/>
      <c r="L161" s="1"/>
    </row>
    <row r="162" spans="1:12">
      <c r="A162" s="1"/>
      <c r="B162" s="187"/>
      <c r="C162" s="187"/>
      <c r="D162" s="1"/>
      <c r="E162" s="1"/>
      <c r="F162" s="1"/>
      <c r="G162" s="32"/>
      <c r="H162" s="1"/>
      <c r="I162" s="1"/>
      <c r="J162" s="1"/>
      <c r="K162" s="1"/>
      <c r="L162" s="1"/>
    </row>
    <row r="163" spans="1:12">
      <c r="A163" s="1"/>
      <c r="B163" s="187"/>
      <c r="C163" s="187"/>
      <c r="D163" s="1"/>
      <c r="E163" s="1"/>
      <c r="F163" s="1"/>
      <c r="G163" s="32"/>
      <c r="H163" s="1"/>
      <c r="I163" s="1"/>
      <c r="J163" s="1"/>
      <c r="K163" s="1"/>
      <c r="L163" s="1"/>
    </row>
    <row r="164" spans="1:12">
      <c r="A164" s="1"/>
      <c r="B164" s="187"/>
      <c r="C164" s="187"/>
      <c r="D164" s="1"/>
      <c r="E164" s="1"/>
      <c r="F164" s="1"/>
      <c r="G164" s="32"/>
      <c r="H164" s="1"/>
      <c r="I164" s="1"/>
      <c r="J164" s="1"/>
      <c r="K164" s="1"/>
      <c r="L164" s="1"/>
    </row>
    <row r="165" spans="1:12">
      <c r="A165" s="1"/>
      <c r="B165" s="187"/>
      <c r="C165" s="187"/>
      <c r="D165" s="1"/>
      <c r="E165" s="1"/>
      <c r="F165" s="1"/>
      <c r="G165" s="32"/>
      <c r="H165" s="1"/>
      <c r="I165" s="1"/>
      <c r="J165" s="1"/>
      <c r="K165" s="1"/>
      <c r="L165" s="1"/>
    </row>
    <row r="166" spans="1:12">
      <c r="A166" s="1"/>
      <c r="B166" s="187"/>
      <c r="C166" s="187"/>
      <c r="D166" s="1"/>
      <c r="E166" s="1"/>
      <c r="F166" s="1"/>
      <c r="G166" s="32"/>
      <c r="H166" s="1"/>
      <c r="I166" s="1"/>
      <c r="J166" s="1"/>
      <c r="K166" s="1"/>
      <c r="L166" s="1"/>
    </row>
    <row r="167" spans="1:12">
      <c r="A167" s="1"/>
      <c r="B167" s="187"/>
      <c r="C167" s="187"/>
      <c r="D167" s="1"/>
      <c r="E167" s="1"/>
      <c r="F167" s="1"/>
      <c r="G167" s="32"/>
      <c r="H167" s="1"/>
      <c r="I167" s="1"/>
      <c r="J167" s="1"/>
      <c r="K167" s="1"/>
      <c r="L167" s="1"/>
    </row>
    <row r="168" spans="1:12">
      <c r="A168" s="1"/>
      <c r="B168" s="187"/>
      <c r="C168" s="187"/>
      <c r="D168" s="1"/>
      <c r="E168" s="1"/>
      <c r="F168" s="1"/>
      <c r="G168" s="32"/>
      <c r="H168" s="1"/>
      <c r="I168" s="1"/>
      <c r="J168" s="1"/>
      <c r="K168" s="1"/>
      <c r="L168" s="1"/>
    </row>
    <row r="169" spans="1:12">
      <c r="A169" s="1"/>
      <c r="B169" s="187"/>
      <c r="C169" s="187"/>
      <c r="D169" s="1"/>
      <c r="E169" s="1"/>
      <c r="F169" s="1"/>
      <c r="G169" s="32"/>
      <c r="H169" s="1"/>
      <c r="I169" s="1"/>
      <c r="J169" s="1"/>
      <c r="K169" s="1"/>
      <c r="L169" s="1"/>
    </row>
    <row r="170" spans="1:12">
      <c r="A170" s="1"/>
      <c r="B170" s="187"/>
      <c r="C170" s="187"/>
      <c r="D170" s="1"/>
      <c r="E170" s="1"/>
      <c r="F170" s="1"/>
      <c r="G170" s="32"/>
      <c r="H170" s="1"/>
      <c r="I170" s="1"/>
      <c r="J170" s="1"/>
      <c r="K170" s="1"/>
      <c r="L170" s="1"/>
    </row>
    <row r="171" spans="1:12">
      <c r="B171" s="193"/>
      <c r="C171" s="193"/>
    </row>
    <row r="172" spans="1:12">
      <c r="A172" s="3" t="s">
        <v>233</v>
      </c>
    </row>
    <row r="173" spans="1:12" ht="29.25" customHeight="1">
      <c r="A173" s="119" t="s">
        <v>234</v>
      </c>
      <c r="B173" s="119"/>
      <c r="C173" s="119"/>
      <c r="D173" s="119"/>
      <c r="E173" s="119"/>
      <c r="F173" s="119"/>
      <c r="G173" s="119"/>
      <c r="H173" s="119"/>
      <c r="I173" s="119"/>
      <c r="J173" s="119"/>
      <c r="K173" s="119"/>
      <c r="L173" s="119"/>
    </row>
    <row r="175" spans="1:12">
      <c r="A175" s="3" t="s">
        <v>235</v>
      </c>
      <c r="B175" s="108"/>
      <c r="C175" s="108"/>
      <c r="E175" s="3" t="s">
        <v>238</v>
      </c>
      <c r="H175" s="192"/>
      <c r="I175" s="192"/>
      <c r="J175" s="192"/>
      <c r="K175" s="192"/>
      <c r="L175" s="192"/>
    </row>
    <row r="176" spans="1:12">
      <c r="A176" s="3" t="s">
        <v>159</v>
      </c>
      <c r="B176" s="108" t="str">
        <f>TEXT(filedon,"dd/mm/yyyy")</f>
        <v>28/05/2019</v>
      </c>
      <c r="C176" s="108"/>
      <c r="E176" s="3" t="s">
        <v>236</v>
      </c>
      <c r="H176" s="192" t="str">
        <f>PROPER(legal)</f>
        <v>Xxxxxxxxxxxxxx</v>
      </c>
      <c r="I176" s="192"/>
      <c r="J176" s="192"/>
      <c r="K176" s="192"/>
      <c r="L176" s="192"/>
    </row>
    <row r="177" spans="5:12">
      <c r="E177" s="3" t="s">
        <v>237</v>
      </c>
      <c r="H177" s="192"/>
      <c r="I177" s="192"/>
      <c r="J177" s="192"/>
      <c r="K177" s="192"/>
      <c r="L177" s="192"/>
    </row>
    <row r="5000" spans="1:1" ht="60" hidden="1">
      <c r="A5000" s="27" t="s">
        <v>164</v>
      </c>
    </row>
    <row r="5001" spans="1:1" ht="45" hidden="1">
      <c r="A5001" s="27" t="s">
        <v>165</v>
      </c>
    </row>
    <row r="5002" spans="1:1" ht="30" hidden="1">
      <c r="A5002" s="27" t="s">
        <v>166</v>
      </c>
    </row>
    <row r="5003" spans="1:1" ht="45" hidden="1">
      <c r="A5003" s="27" t="s">
        <v>167</v>
      </c>
    </row>
    <row r="5004" spans="1:1" ht="45" hidden="1">
      <c r="A5004" s="27" t="s">
        <v>168</v>
      </c>
    </row>
    <row r="5005" spans="1:1" ht="30" hidden="1">
      <c r="A5005" s="27" t="s">
        <v>169</v>
      </c>
    </row>
    <row r="5006" spans="1:1" hidden="1">
      <c r="A5006" s="27" t="s">
        <v>170</v>
      </c>
    </row>
    <row r="5007" spans="1:1" ht="45" hidden="1">
      <c r="A5007" s="27" t="s">
        <v>171</v>
      </c>
    </row>
    <row r="5008" spans="1:1" ht="30" hidden="1">
      <c r="A5008" s="27" t="s">
        <v>172</v>
      </c>
    </row>
    <row r="5009" spans="1:1" hidden="1">
      <c r="A5009" s="27" t="s">
        <v>173</v>
      </c>
    </row>
    <row r="5010" spans="1:1" ht="30" hidden="1">
      <c r="A5010" s="27" t="s">
        <v>174</v>
      </c>
    </row>
    <row r="5011" spans="1:1" ht="60" hidden="1">
      <c r="A5011" s="27" t="s">
        <v>175</v>
      </c>
    </row>
    <row r="5012" spans="1:1" ht="30" hidden="1">
      <c r="A5012" s="27" t="s">
        <v>176</v>
      </c>
    </row>
    <row r="5013" spans="1:1" ht="30" hidden="1">
      <c r="A5013" s="27" t="s">
        <v>177</v>
      </c>
    </row>
    <row r="5014" spans="1:1" ht="30" hidden="1">
      <c r="A5014" s="27" t="s">
        <v>178</v>
      </c>
    </row>
    <row r="5015" spans="1:1" ht="30" hidden="1">
      <c r="A5015" s="27" t="s">
        <v>179</v>
      </c>
    </row>
    <row r="5016" spans="1:1" ht="45" hidden="1">
      <c r="A5016" s="27" t="s">
        <v>180</v>
      </c>
    </row>
    <row r="5017" spans="1:1" ht="30" hidden="1">
      <c r="A5017" s="27" t="s">
        <v>181</v>
      </c>
    </row>
    <row r="5018" spans="1:1" ht="30" hidden="1">
      <c r="A5018" s="27" t="s">
        <v>182</v>
      </c>
    </row>
    <row r="5019" spans="1:1" ht="45" hidden="1">
      <c r="A5019" s="27" t="s">
        <v>183</v>
      </c>
    </row>
    <row r="5020" spans="1:1" ht="30" hidden="1">
      <c r="A5020" s="27" t="s">
        <v>184</v>
      </c>
    </row>
    <row r="5021" spans="1:1" ht="45" hidden="1">
      <c r="A5021" s="27" t="s">
        <v>185</v>
      </c>
    </row>
    <row r="5022" spans="1:1" ht="45" hidden="1">
      <c r="A5022" s="27" t="s">
        <v>186</v>
      </c>
    </row>
    <row r="5023" spans="1:1" ht="30" hidden="1">
      <c r="A5023" s="27" t="s">
        <v>187</v>
      </c>
    </row>
    <row r="5024" spans="1:1" ht="45" hidden="1">
      <c r="A5024" s="27" t="s">
        <v>188</v>
      </c>
    </row>
    <row r="5025" spans="1:1" ht="45" hidden="1">
      <c r="A5025" s="27" t="s">
        <v>189</v>
      </c>
    </row>
    <row r="5026" spans="1:1" ht="45" hidden="1">
      <c r="A5026" s="27" t="s">
        <v>190</v>
      </c>
    </row>
    <row r="5027" spans="1:1" ht="45" hidden="1">
      <c r="A5027" s="27" t="s">
        <v>191</v>
      </c>
    </row>
    <row r="5028" spans="1:1" hidden="1">
      <c r="A5028" s="27" t="s">
        <v>192</v>
      </c>
    </row>
    <row r="5029" spans="1:1" ht="45" hidden="1">
      <c r="A5029" s="27" t="s">
        <v>193</v>
      </c>
    </row>
    <row r="5030" spans="1:1" ht="30" hidden="1">
      <c r="A5030" s="27" t="s">
        <v>194</v>
      </c>
    </row>
    <row r="5031" spans="1:1" ht="45" hidden="1">
      <c r="A5031" s="27" t="s">
        <v>195</v>
      </c>
    </row>
    <row r="5032" spans="1:1" ht="45" hidden="1">
      <c r="A5032" s="27" t="s">
        <v>196</v>
      </c>
    </row>
    <row r="5033" spans="1:1" ht="75" hidden="1">
      <c r="A5033" s="27" t="s">
        <v>197</v>
      </c>
    </row>
    <row r="5034" spans="1:1" ht="45" hidden="1">
      <c r="A5034" s="27" t="s">
        <v>198</v>
      </c>
    </row>
    <row r="5035" spans="1:1" ht="45" hidden="1">
      <c r="A5035" s="27" t="s">
        <v>199</v>
      </c>
    </row>
    <row r="5036" spans="1:1" hidden="1">
      <c r="A5036" s="28" t="s">
        <v>200</v>
      </c>
    </row>
  </sheetData>
  <mergeCells count="226">
    <mergeCell ref="A1:L1"/>
    <mergeCell ref="A2:L2"/>
    <mergeCell ref="A3:L3"/>
    <mergeCell ref="K4:L4"/>
    <mergeCell ref="K5:L5"/>
    <mergeCell ref="A6:D6"/>
    <mergeCell ref="E6:L6"/>
    <mergeCell ref="A10:D10"/>
    <mergeCell ref="E10:L10"/>
    <mergeCell ref="A11:D11"/>
    <mergeCell ref="E11:L11"/>
    <mergeCell ref="C17:F17"/>
    <mergeCell ref="G17:G18"/>
    <mergeCell ref="H17:H18"/>
    <mergeCell ref="I17:L17"/>
    <mergeCell ref="A7:D7"/>
    <mergeCell ref="E7:L7"/>
    <mergeCell ref="A8:D8"/>
    <mergeCell ref="E8:L8"/>
    <mergeCell ref="A9:D9"/>
    <mergeCell ref="E9:L9"/>
    <mergeCell ref="C22:D22"/>
    <mergeCell ref="A26:B26"/>
    <mergeCell ref="A27:B27"/>
    <mergeCell ref="A28:B28"/>
    <mergeCell ref="A29:B29"/>
    <mergeCell ref="A30:B30"/>
    <mergeCell ref="A17:B18"/>
    <mergeCell ref="A19:B19"/>
    <mergeCell ref="A20:B20"/>
    <mergeCell ref="A21:B21"/>
    <mergeCell ref="A22:B22"/>
    <mergeCell ref="A23:B23"/>
    <mergeCell ref="A24:B24"/>
    <mergeCell ref="A25:B25"/>
    <mergeCell ref="G34:G35"/>
    <mergeCell ref="H34:H35"/>
    <mergeCell ref="I34:L34"/>
    <mergeCell ref="A34:F34"/>
    <mergeCell ref="C30:D30"/>
    <mergeCell ref="C28:D28"/>
    <mergeCell ref="C29:D29"/>
    <mergeCell ref="C26:D26"/>
    <mergeCell ref="C27:D27"/>
    <mergeCell ref="C37:D37"/>
    <mergeCell ref="A41:B41"/>
    <mergeCell ref="A42:B42"/>
    <mergeCell ref="A43:B43"/>
    <mergeCell ref="A44:B44"/>
    <mergeCell ref="A45:B45"/>
    <mergeCell ref="C18:D18"/>
    <mergeCell ref="C19:D19"/>
    <mergeCell ref="C20:D20"/>
    <mergeCell ref="A40:B40"/>
    <mergeCell ref="C40:D40"/>
    <mergeCell ref="A39:B39"/>
    <mergeCell ref="C39:D39"/>
    <mergeCell ref="A38:B38"/>
    <mergeCell ref="C38:D38"/>
    <mergeCell ref="A37:B37"/>
    <mergeCell ref="A36:B36"/>
    <mergeCell ref="C36:D36"/>
    <mergeCell ref="A35:B35"/>
    <mergeCell ref="C35:D35"/>
    <mergeCell ref="C24:D24"/>
    <mergeCell ref="C25:D25"/>
    <mergeCell ref="C23:D23"/>
    <mergeCell ref="C21:D21"/>
    <mergeCell ref="I51:L51"/>
    <mergeCell ref="A52:B52"/>
    <mergeCell ref="C52:D52"/>
    <mergeCell ref="A46:B46"/>
    <mergeCell ref="A47:B47"/>
    <mergeCell ref="C41:D41"/>
    <mergeCell ref="C42:D42"/>
    <mergeCell ref="C43:D43"/>
    <mergeCell ref="C44:D44"/>
    <mergeCell ref="C45:D45"/>
    <mergeCell ref="C46:D46"/>
    <mergeCell ref="C47:D47"/>
    <mergeCell ref="A53:B53"/>
    <mergeCell ref="C53:D53"/>
    <mergeCell ref="A54:B54"/>
    <mergeCell ref="C54:D54"/>
    <mergeCell ref="A55:B55"/>
    <mergeCell ref="C55:D55"/>
    <mergeCell ref="A51:F51"/>
    <mergeCell ref="G51:G52"/>
    <mergeCell ref="H51:H52"/>
    <mergeCell ref="A59:B59"/>
    <mergeCell ref="C59:D59"/>
    <mergeCell ref="A60:B60"/>
    <mergeCell ref="C60:D60"/>
    <mergeCell ref="A61:B61"/>
    <mergeCell ref="C61:D61"/>
    <mergeCell ref="A56:B56"/>
    <mergeCell ref="C56:D56"/>
    <mergeCell ref="A57:B57"/>
    <mergeCell ref="C57:D57"/>
    <mergeCell ref="A58:B58"/>
    <mergeCell ref="C58:D58"/>
    <mergeCell ref="A68:A69"/>
    <mergeCell ref="B68:B69"/>
    <mergeCell ref="C68:F68"/>
    <mergeCell ref="G68:G69"/>
    <mergeCell ref="H68:H69"/>
    <mergeCell ref="I68:L68"/>
    <mergeCell ref="A62:B62"/>
    <mergeCell ref="C62:D62"/>
    <mergeCell ref="A63:B63"/>
    <mergeCell ref="C63:D63"/>
    <mergeCell ref="A64:B64"/>
    <mergeCell ref="C64:D64"/>
    <mergeCell ref="A88:A89"/>
    <mergeCell ref="B88:B89"/>
    <mergeCell ref="C88:F88"/>
    <mergeCell ref="G88:G89"/>
    <mergeCell ref="H88:H89"/>
    <mergeCell ref="I88:L88"/>
    <mergeCell ref="A78:A79"/>
    <mergeCell ref="B78:B79"/>
    <mergeCell ref="C78:F78"/>
    <mergeCell ref="G78:G79"/>
    <mergeCell ref="H78:H79"/>
    <mergeCell ref="I78:L78"/>
    <mergeCell ref="H108:H109"/>
    <mergeCell ref="I108:L108"/>
    <mergeCell ref="C109:D109"/>
    <mergeCell ref="A98:A99"/>
    <mergeCell ref="B98:B99"/>
    <mergeCell ref="C98:F98"/>
    <mergeCell ref="G98:G99"/>
    <mergeCell ref="H98:H99"/>
    <mergeCell ref="I98:L98"/>
    <mergeCell ref="A110:B110"/>
    <mergeCell ref="C110:D110"/>
    <mergeCell ref="A111:B111"/>
    <mergeCell ref="C111:D111"/>
    <mergeCell ref="A112:B112"/>
    <mergeCell ref="C112:D112"/>
    <mergeCell ref="A108:B109"/>
    <mergeCell ref="C108:F108"/>
    <mergeCell ref="G108:G109"/>
    <mergeCell ref="A119:B120"/>
    <mergeCell ref="C119:F119"/>
    <mergeCell ref="G119:G120"/>
    <mergeCell ref="H119:H120"/>
    <mergeCell ref="I119:L119"/>
    <mergeCell ref="C120:D120"/>
    <mergeCell ref="A113:B113"/>
    <mergeCell ref="C113:D113"/>
    <mergeCell ref="A114:B114"/>
    <mergeCell ref="C114:D114"/>
    <mergeCell ref="A115:B115"/>
    <mergeCell ref="C115:D115"/>
    <mergeCell ref="A124:B124"/>
    <mergeCell ref="C124:D124"/>
    <mergeCell ref="A125:B125"/>
    <mergeCell ref="C125:D125"/>
    <mergeCell ref="A126:B126"/>
    <mergeCell ref="C126:D126"/>
    <mergeCell ref="A121:B121"/>
    <mergeCell ref="C121:D121"/>
    <mergeCell ref="A122:B122"/>
    <mergeCell ref="C122:D122"/>
    <mergeCell ref="A123:B123"/>
    <mergeCell ref="C123:D123"/>
    <mergeCell ref="A138:L138"/>
    <mergeCell ref="A139:A140"/>
    <mergeCell ref="B139:B140"/>
    <mergeCell ref="C139:F139"/>
    <mergeCell ref="G139:G140"/>
    <mergeCell ref="H139:H140"/>
    <mergeCell ref="I139:L139"/>
    <mergeCell ref="A129:A130"/>
    <mergeCell ref="B129:B130"/>
    <mergeCell ref="C129:F129"/>
    <mergeCell ref="G129:G130"/>
    <mergeCell ref="H129:H130"/>
    <mergeCell ref="I129:L129"/>
    <mergeCell ref="H149:H150"/>
    <mergeCell ref="D156:E156"/>
    <mergeCell ref="A149:A150"/>
    <mergeCell ref="A148:L148"/>
    <mergeCell ref="I149:L149"/>
    <mergeCell ref="B151:C151"/>
    <mergeCell ref="B152:C152"/>
    <mergeCell ref="D149:E150"/>
    <mergeCell ref="D151:E151"/>
    <mergeCell ref="D152:E152"/>
    <mergeCell ref="D153:E153"/>
    <mergeCell ref="F149:F150"/>
    <mergeCell ref="B153:C153"/>
    <mergeCell ref="B154:C154"/>
    <mergeCell ref="B155:C155"/>
    <mergeCell ref="B156:C156"/>
    <mergeCell ref="B149:C150"/>
    <mergeCell ref="D154:E154"/>
    <mergeCell ref="D155:E155"/>
    <mergeCell ref="G149:G150"/>
    <mergeCell ref="B176:C176"/>
    <mergeCell ref="B175:C175"/>
    <mergeCell ref="H175:L175"/>
    <mergeCell ref="H176:L176"/>
    <mergeCell ref="H177:L177"/>
    <mergeCell ref="B167:C167"/>
    <mergeCell ref="B168:C168"/>
    <mergeCell ref="B169:C169"/>
    <mergeCell ref="B170:C170"/>
    <mergeCell ref="B171:C171"/>
    <mergeCell ref="A173:L173"/>
    <mergeCell ref="B161:C161"/>
    <mergeCell ref="B162:C162"/>
    <mergeCell ref="B163:C163"/>
    <mergeCell ref="B164:C164"/>
    <mergeCell ref="B165:C165"/>
    <mergeCell ref="B166:C166"/>
    <mergeCell ref="A158:L158"/>
    <mergeCell ref="I159:L159"/>
    <mergeCell ref="A159:A160"/>
    <mergeCell ref="B159:C160"/>
    <mergeCell ref="D159:D160"/>
    <mergeCell ref="E159:E160"/>
    <mergeCell ref="F159:F160"/>
    <mergeCell ref="G159:G160"/>
    <mergeCell ref="H159:H160"/>
  </mergeCells>
  <dataValidations count="10">
    <dataValidation type="list" allowBlank="1" showInputMessage="1" showErrorMessage="1" sqref="K4:L4">
      <formula1>"2018-19,2019-20,2020-21"</formula1>
    </dataValidation>
    <dataValidation type="list" allowBlank="1" showInputMessage="1" showErrorMessage="1" sqref="K5:L5">
      <formula1>"January,February,March,April,May,June,July,August,September,October,November,December"</formula1>
    </dataValidation>
    <dataValidation type="textLength" operator="lessThanOrEqual" allowBlank="1" showInputMessage="1" showErrorMessage="1" promptTitle="Tax Invoice" prompt="a consecutive serial number not exceeding sixteen characters in one or multiple series, containing alphabets or numerals or special characters hyphen or dash and slash  and any combination thereof, unique for a financial year&#10;" sqref="C20:C30 D132:D136 C122:C126 C111:C115 D91:D94 D81:D84 D71:D75 C54:C64 C37:C47 D142:D146">
      <formula1>16</formula1>
    </dataValidation>
    <dataValidation type="list" allowBlank="1" showInputMessage="1" showErrorMessage="1" sqref="G20:G30 G161:G170 G132:G136 G122:G126 G111:G115 G101:G105 G37:G47 G81:G84 G71:G75 G142:G146">
      <formula1>"0.1%,0.25%,3%,5%,12%,18%,28%,65%"</formula1>
    </dataValidation>
    <dataValidation type="list" allowBlank="1" showInputMessage="1" showErrorMessage="1" sqref="A37:A47 C132:C136 C91:C94 C81:C84 C71:C75 A54:A64 C142:C146">
      <formula1>"Tax Invoice,Dr Note,Cr Note,Bill of supply,Bill of entry"</formula1>
    </dataValidation>
    <dataValidation type="list" allowBlank="1" showInputMessage="1" showErrorMessage="1" sqref="A20:B30 A111:B115 A122:B126">
      <formula1>$A$5000:$A$5036</formula1>
    </dataValidation>
    <dataValidation type="textLength" operator="equal" allowBlank="1" showInputMessage="1" showErrorMessage="1" sqref="A71:A75 A132:A136 A101:A105 A91:A94 A81:A84 A142:A146">
      <formula1>15</formula1>
    </dataValidation>
    <dataValidation type="list" allowBlank="1" showInputMessage="1" showErrorMessage="1" sqref="B71:B75 B81:B84 B91:B94 B101:B105 B132:B136">
      <formula1>$B$5000:$B$5036</formula1>
    </dataValidation>
    <dataValidation type="list" allowBlank="1" showInputMessage="1" showErrorMessage="1" sqref="B142:B146">
      <formula1>$B$5007:$B$5043</formula1>
    </dataValidation>
    <dataValidation type="list" allowBlank="1" showInputMessage="1" showErrorMessage="1" sqref="H177:L177">
      <formula1>"Proprietor,Partner,Director,Trustee"</formula1>
    </dataValidation>
  </dataValidations>
  <pageMargins left="0.11" right="0.15" top="0.33" bottom="0.38" header="0.3" footer="0.15"/>
  <pageSetup scale="90" orientation="portrait" r:id="rId1"/>
  <ignoredErrors>
    <ignoredError sqref="C19:L19 C36:L36 C53:K53 C110:L110 C121:L121" numberStoredAsText="1"/>
    <ignoredError sqref="H67:I67 L67 H87 H97:L97" formulaRange="1"/>
  </ignoredErrors>
</worksheet>
</file>

<file path=xl/worksheets/sheet6.xml><?xml version="1.0" encoding="utf-8"?>
<worksheet xmlns="http://schemas.openxmlformats.org/spreadsheetml/2006/main" xmlns:r="http://schemas.openxmlformats.org/officeDocument/2006/relationships">
  <sheetPr codeName="Sheet6"/>
  <dimension ref="A1:T5037"/>
  <sheetViews>
    <sheetView topLeftCell="A13" workbookViewId="0">
      <selection activeCell="F9" sqref="F9:T9"/>
    </sheetView>
  </sheetViews>
  <sheetFormatPr defaultRowHeight="15"/>
  <cols>
    <col min="1" max="2" width="18.85546875" customWidth="1"/>
    <col min="3" max="3" width="16.140625" customWidth="1"/>
    <col min="4" max="4" width="10.85546875" customWidth="1"/>
    <col min="6" max="6" width="10.42578125" bestFit="1" customWidth="1"/>
    <col min="7" max="7" width="13.140625" customWidth="1"/>
    <col min="8" max="9" width="10.42578125" bestFit="1" customWidth="1"/>
    <col min="11" max="11" width="12.7109375" customWidth="1"/>
    <col min="16" max="16" width="9.7109375" customWidth="1"/>
    <col min="17" max="17" width="10.5703125" bestFit="1" customWidth="1"/>
    <col min="18" max="19" width="9.5703125" bestFit="1" customWidth="1"/>
    <col min="20" max="20" width="9.28515625" bestFit="1" customWidth="1"/>
  </cols>
  <sheetData>
    <row r="1" spans="1:20">
      <c r="A1" s="107" t="s">
        <v>245</v>
      </c>
      <c r="B1" s="107"/>
      <c r="C1" s="107"/>
      <c r="D1" s="107"/>
      <c r="E1" s="107"/>
      <c r="F1" s="107"/>
      <c r="G1" s="107"/>
      <c r="H1" s="107"/>
      <c r="I1" s="107"/>
      <c r="J1" s="107"/>
      <c r="K1" s="107"/>
      <c r="L1" s="107"/>
      <c r="M1" s="107"/>
      <c r="N1" s="107"/>
      <c r="O1" s="107"/>
      <c r="P1" s="107"/>
      <c r="Q1" s="107"/>
      <c r="R1" s="107"/>
      <c r="S1" s="107"/>
      <c r="T1" s="107"/>
    </row>
    <row r="2" spans="1:20">
      <c r="A2" s="107" t="s">
        <v>151</v>
      </c>
      <c r="B2" s="107"/>
      <c r="C2" s="107"/>
      <c r="D2" s="107"/>
      <c r="E2" s="107"/>
      <c r="F2" s="107"/>
      <c r="G2" s="107"/>
      <c r="H2" s="107"/>
      <c r="I2" s="107"/>
      <c r="J2" s="107"/>
      <c r="K2" s="107"/>
      <c r="L2" s="107"/>
      <c r="M2" s="107"/>
      <c r="N2" s="107"/>
      <c r="O2" s="107"/>
      <c r="P2" s="107"/>
      <c r="Q2" s="107"/>
      <c r="R2" s="107"/>
      <c r="S2" s="107"/>
      <c r="T2" s="107"/>
    </row>
    <row r="3" spans="1:20">
      <c r="A3" s="107" t="s">
        <v>246</v>
      </c>
      <c r="B3" s="107"/>
      <c r="C3" s="107"/>
      <c r="D3" s="107"/>
      <c r="E3" s="107"/>
      <c r="F3" s="107"/>
      <c r="G3" s="107"/>
      <c r="H3" s="107"/>
      <c r="I3" s="107"/>
      <c r="J3" s="107"/>
      <c r="K3" s="107"/>
      <c r="L3" s="107"/>
      <c r="M3" s="107"/>
      <c r="N3" s="107"/>
      <c r="O3" s="107"/>
      <c r="P3" s="107"/>
      <c r="Q3" s="107"/>
      <c r="R3" s="107"/>
      <c r="S3" s="107"/>
      <c r="T3" s="107"/>
    </row>
    <row r="4" spans="1:20">
      <c r="A4" s="107" t="s">
        <v>247</v>
      </c>
      <c r="B4" s="107"/>
      <c r="C4" s="107"/>
      <c r="D4" s="107"/>
      <c r="E4" s="107"/>
      <c r="F4" s="107"/>
      <c r="G4" s="107"/>
      <c r="H4" s="107"/>
      <c r="I4" s="107"/>
      <c r="J4" s="107"/>
      <c r="K4" s="107"/>
      <c r="L4" s="107"/>
      <c r="M4" s="107"/>
      <c r="N4" s="107"/>
      <c r="O4" s="107"/>
    </row>
    <row r="5" spans="1:20">
      <c r="A5" s="67"/>
      <c r="B5" s="69"/>
      <c r="C5" s="67"/>
      <c r="D5" s="67"/>
      <c r="E5" s="67"/>
      <c r="F5" s="67"/>
      <c r="G5" s="67"/>
      <c r="H5" s="69"/>
      <c r="I5" s="69"/>
      <c r="J5" s="3" t="s">
        <v>20</v>
      </c>
      <c r="N5" s="188"/>
      <c r="O5" s="188"/>
    </row>
    <row r="6" spans="1:20">
      <c r="A6" s="67"/>
      <c r="B6" s="69"/>
      <c r="C6" s="67"/>
      <c r="D6" s="67"/>
      <c r="E6" s="67"/>
      <c r="F6" s="67"/>
      <c r="G6" s="67"/>
      <c r="H6" s="69"/>
      <c r="I6" s="69"/>
      <c r="J6" s="3" t="s">
        <v>21</v>
      </c>
      <c r="N6" s="216"/>
      <c r="O6" s="216"/>
    </row>
    <row r="7" spans="1:20">
      <c r="A7" s="137" t="s">
        <v>22</v>
      </c>
      <c r="B7" s="137"/>
      <c r="C7" s="137"/>
      <c r="D7" s="137"/>
      <c r="E7" s="137"/>
      <c r="F7" s="215" t="str">
        <f>UPPER(gstin)</f>
        <v>33AAAAA0000A1ZA</v>
      </c>
      <c r="G7" s="215"/>
      <c r="H7" s="215"/>
      <c r="I7" s="215"/>
      <c r="J7" s="215"/>
      <c r="K7" s="215"/>
      <c r="L7" s="215"/>
      <c r="M7" s="215"/>
      <c r="N7" s="215"/>
      <c r="O7" s="215"/>
      <c r="P7" s="215"/>
      <c r="Q7" s="215"/>
      <c r="R7" s="215"/>
      <c r="S7" s="215"/>
      <c r="T7" s="215"/>
    </row>
    <row r="8" spans="1:20">
      <c r="A8" s="137" t="s">
        <v>23</v>
      </c>
      <c r="B8" s="137"/>
      <c r="C8" s="137"/>
      <c r="D8" s="137"/>
      <c r="E8" s="137"/>
      <c r="F8" s="215" t="str">
        <f>UPPER(legal)</f>
        <v>XXXXXXXXXXXXXX</v>
      </c>
      <c r="G8" s="215"/>
      <c r="H8" s="215"/>
      <c r="I8" s="215"/>
      <c r="J8" s="215"/>
      <c r="K8" s="215"/>
      <c r="L8" s="215"/>
      <c r="M8" s="215"/>
      <c r="N8" s="215"/>
      <c r="O8" s="215"/>
      <c r="P8" s="215"/>
      <c r="Q8" s="215"/>
      <c r="R8" s="215"/>
      <c r="S8" s="215"/>
      <c r="T8" s="215"/>
    </row>
    <row r="9" spans="1:20">
      <c r="A9" s="137" t="s">
        <v>24</v>
      </c>
      <c r="B9" s="137"/>
      <c r="C9" s="137"/>
      <c r="D9" s="137"/>
      <c r="E9" s="137"/>
      <c r="F9" s="215" t="str">
        <f>PROPER(trade)</f>
        <v>Xxxxxxxxxxxxxx</v>
      </c>
      <c r="G9" s="215"/>
      <c r="H9" s="215"/>
      <c r="I9" s="215"/>
      <c r="J9" s="215"/>
      <c r="K9" s="215"/>
      <c r="L9" s="215"/>
      <c r="M9" s="215"/>
      <c r="N9" s="215"/>
      <c r="O9" s="215"/>
      <c r="P9" s="215"/>
      <c r="Q9" s="215"/>
      <c r="R9" s="215"/>
      <c r="S9" s="215"/>
      <c r="T9" s="215"/>
    </row>
    <row r="10" spans="1:20">
      <c r="A10" s="187"/>
      <c r="B10" s="187"/>
      <c r="C10" s="187"/>
      <c r="D10" s="187"/>
      <c r="E10" s="187"/>
      <c r="F10" s="215"/>
      <c r="G10" s="215"/>
      <c r="H10" s="215"/>
      <c r="I10" s="215"/>
      <c r="J10" s="215"/>
      <c r="K10" s="215"/>
      <c r="L10" s="215"/>
      <c r="M10" s="215"/>
      <c r="N10" s="215"/>
      <c r="O10" s="215"/>
      <c r="P10" s="215"/>
      <c r="Q10" s="215"/>
      <c r="R10" s="215"/>
      <c r="S10" s="215"/>
      <c r="T10" s="215"/>
    </row>
    <row r="11" spans="1:20">
      <c r="A11" s="138" t="s">
        <v>25</v>
      </c>
      <c r="B11" s="139"/>
      <c r="C11" s="139"/>
      <c r="D11" s="139"/>
      <c r="E11" s="140"/>
      <c r="F11" s="215"/>
      <c r="G11" s="215"/>
      <c r="H11" s="215"/>
      <c r="I11" s="215"/>
      <c r="J11" s="215"/>
      <c r="K11" s="215"/>
      <c r="L11" s="215"/>
      <c r="M11" s="215"/>
      <c r="N11" s="215"/>
      <c r="O11" s="215"/>
      <c r="P11" s="215"/>
      <c r="Q11" s="215"/>
      <c r="R11" s="215"/>
      <c r="S11" s="215"/>
      <c r="T11" s="215"/>
    </row>
    <row r="12" spans="1:20">
      <c r="A12" s="138" t="s">
        <v>26</v>
      </c>
      <c r="B12" s="139"/>
      <c r="C12" s="185"/>
      <c r="D12" s="185"/>
      <c r="E12" s="186"/>
      <c r="F12" s="215"/>
      <c r="G12" s="215"/>
      <c r="H12" s="215"/>
      <c r="I12" s="215"/>
      <c r="J12" s="215"/>
      <c r="K12" s="215"/>
      <c r="L12" s="215"/>
      <c r="M12" s="215"/>
      <c r="N12" s="215"/>
      <c r="O12" s="215"/>
      <c r="P12" s="215"/>
      <c r="Q12" s="215"/>
      <c r="R12" s="215"/>
      <c r="S12" s="215"/>
      <c r="T12" s="215"/>
    </row>
    <row r="14" spans="1:20" ht="29.25" customHeight="1">
      <c r="A14" s="205" t="s">
        <v>248</v>
      </c>
      <c r="B14" s="205"/>
      <c r="C14" s="205"/>
      <c r="D14" s="205"/>
      <c r="E14" s="205"/>
      <c r="F14" s="205"/>
      <c r="G14" s="205"/>
      <c r="H14" s="205"/>
      <c r="I14" s="205"/>
      <c r="J14" s="205"/>
      <c r="K14" s="205"/>
      <c r="L14" s="205"/>
      <c r="M14" s="205"/>
      <c r="N14" s="205"/>
      <c r="O14" s="205"/>
    </row>
    <row r="15" spans="1:20">
      <c r="N15" s="3"/>
      <c r="O15" s="3"/>
      <c r="R15" s="3" t="s">
        <v>154</v>
      </c>
    </row>
    <row r="16" spans="1:20">
      <c r="G16" s="56">
        <f>SUM(G$20:G$1020)</f>
        <v>210544</v>
      </c>
      <c r="H16" s="53"/>
      <c r="I16" s="53"/>
      <c r="J16" s="53"/>
      <c r="K16" s="56">
        <f>SUM(K$20:K$1020)</f>
        <v>172300</v>
      </c>
      <c r="L16" s="56">
        <f t="shared" ref="L16:O16" si="0">SUM(L$20:L$1020)</f>
        <v>20244.000000000004</v>
      </c>
      <c r="M16" s="56">
        <f t="shared" si="0"/>
        <v>9000</v>
      </c>
      <c r="N16" s="56">
        <f t="shared" si="0"/>
        <v>9000</v>
      </c>
      <c r="O16" s="56">
        <f t="shared" si="0"/>
        <v>0</v>
      </c>
      <c r="P16" s="15"/>
      <c r="Q16" s="56">
        <f t="shared" ref="Q16:T16" si="1">SUM(Q$20:Q$1020)</f>
        <v>20244.000000000004</v>
      </c>
      <c r="R16" s="56">
        <f t="shared" si="1"/>
        <v>9000</v>
      </c>
      <c r="S16" s="56">
        <f t="shared" si="1"/>
        <v>9000</v>
      </c>
      <c r="T16" s="56">
        <f t="shared" si="1"/>
        <v>0</v>
      </c>
    </row>
    <row r="17" spans="1:20">
      <c r="A17" s="183" t="s">
        <v>155</v>
      </c>
      <c r="B17" s="121" t="s">
        <v>327</v>
      </c>
      <c r="C17" s="183" t="s">
        <v>163</v>
      </c>
      <c r="D17" s="154" t="s">
        <v>156</v>
      </c>
      <c r="E17" s="155"/>
      <c r="F17" s="155"/>
      <c r="G17" s="155"/>
      <c r="H17" s="155"/>
      <c r="I17" s="156"/>
      <c r="J17" s="183" t="s">
        <v>160</v>
      </c>
      <c r="K17" s="183" t="s">
        <v>161</v>
      </c>
      <c r="L17" s="115" t="s">
        <v>31</v>
      </c>
      <c r="M17" s="115"/>
      <c r="N17" s="115"/>
      <c r="O17" s="115"/>
      <c r="P17" s="217" t="s">
        <v>328</v>
      </c>
      <c r="Q17" s="115" t="s">
        <v>329</v>
      </c>
      <c r="R17" s="115"/>
      <c r="S17" s="115"/>
      <c r="T17" s="115"/>
    </row>
    <row r="18" spans="1:20" ht="75" customHeight="1">
      <c r="A18" s="183"/>
      <c r="B18" s="122"/>
      <c r="C18" s="184"/>
      <c r="D18" s="68" t="s">
        <v>157</v>
      </c>
      <c r="E18" s="68" t="s">
        <v>158</v>
      </c>
      <c r="F18" s="68" t="s">
        <v>159</v>
      </c>
      <c r="G18" s="68" t="s">
        <v>30</v>
      </c>
      <c r="H18" s="70" t="s">
        <v>325</v>
      </c>
      <c r="I18" s="70" t="s">
        <v>326</v>
      </c>
      <c r="J18" s="183"/>
      <c r="K18" s="183"/>
      <c r="L18" s="68" t="s">
        <v>32</v>
      </c>
      <c r="M18" s="68" t="s">
        <v>33</v>
      </c>
      <c r="N18" s="68" t="s">
        <v>162</v>
      </c>
      <c r="O18" s="68" t="s">
        <v>35</v>
      </c>
      <c r="P18" s="217"/>
      <c r="Q18" s="77" t="s">
        <v>32</v>
      </c>
      <c r="R18" s="77" t="s">
        <v>33</v>
      </c>
      <c r="S18" s="77" t="s">
        <v>34</v>
      </c>
      <c r="T18" s="77" t="s">
        <v>35</v>
      </c>
    </row>
    <row r="19" spans="1:20">
      <c r="A19" s="26">
        <v>1</v>
      </c>
      <c r="B19" s="26" t="s">
        <v>203</v>
      </c>
      <c r="C19" s="26" t="s">
        <v>204</v>
      </c>
      <c r="D19" s="26" t="s">
        <v>205</v>
      </c>
      <c r="E19" s="26" t="s">
        <v>206</v>
      </c>
      <c r="F19" s="26" t="s">
        <v>207</v>
      </c>
      <c r="G19" s="26" t="s">
        <v>208</v>
      </c>
      <c r="H19" s="26" t="s">
        <v>209</v>
      </c>
      <c r="I19" s="26" t="s">
        <v>210</v>
      </c>
      <c r="J19" s="26" t="s">
        <v>211</v>
      </c>
      <c r="K19" s="26" t="s">
        <v>258</v>
      </c>
      <c r="L19" s="26" t="s">
        <v>259</v>
      </c>
      <c r="M19" s="26" t="s">
        <v>260</v>
      </c>
      <c r="N19" s="26" t="s">
        <v>261</v>
      </c>
      <c r="O19" s="26" t="s">
        <v>262</v>
      </c>
      <c r="P19" s="79">
        <v>16</v>
      </c>
      <c r="Q19" s="78">
        <v>17</v>
      </c>
      <c r="R19" s="78">
        <v>18</v>
      </c>
      <c r="S19" s="78">
        <v>19</v>
      </c>
      <c r="T19" s="78">
        <v>20</v>
      </c>
    </row>
    <row r="20" spans="1:20">
      <c r="A20" s="34" t="s">
        <v>110</v>
      </c>
      <c r="B20" s="34" t="s">
        <v>330</v>
      </c>
      <c r="C20" s="1" t="str">
        <f>IF($A20&lt;&gt;"",(VLOOKUP(LEFT($A20,2),$A$5000:$C$5037,3,TRUE)),(""))</f>
        <v>33-TamilNadu</v>
      </c>
      <c r="D20" s="34" t="s">
        <v>331</v>
      </c>
      <c r="E20" s="35" t="s">
        <v>332</v>
      </c>
      <c r="F20" s="36">
        <v>43544</v>
      </c>
      <c r="G20" s="33">
        <f>ROUND(SUM(K20:O20),0)</f>
        <v>118000</v>
      </c>
      <c r="H20" s="106">
        <v>43563</v>
      </c>
      <c r="I20" s="106">
        <v>43565</v>
      </c>
      <c r="J20" s="32">
        <v>0.18</v>
      </c>
      <c r="K20" s="17">
        <v>100000</v>
      </c>
      <c r="L20" s="31" t="str">
        <f t="shared" ref="L20:L83" si="2">IF($A20&gt;0,IF((LEFT($A20,2)&lt;&gt;LEFT(gstin,2)),($K20*$J20),""),"")</f>
        <v/>
      </c>
      <c r="M20" s="31">
        <f t="shared" ref="M20:N39" si="3">IF($A20&gt;0,IF((LEFT($A20,2)=LEFT(gstin,2)),($K20*($J20/2)),""),"")</f>
        <v>9000</v>
      </c>
      <c r="N20" s="31">
        <f t="shared" si="3"/>
        <v>9000</v>
      </c>
      <c r="O20" s="30"/>
      <c r="P20" s="34" t="s">
        <v>333</v>
      </c>
      <c r="Q20" s="31" t="str">
        <f>IF(P20="Accept",L20,"")</f>
        <v/>
      </c>
      <c r="R20" s="31">
        <f>IF(P20="Accept",M20,"")</f>
        <v>9000</v>
      </c>
      <c r="S20" s="31">
        <f>IF(P20="Accept",N20,"")</f>
        <v>9000</v>
      </c>
      <c r="T20" s="31">
        <f>IF(P20="Accept",O20,"")</f>
        <v>0</v>
      </c>
    </row>
    <row r="21" spans="1:20">
      <c r="A21" s="34" t="s">
        <v>244</v>
      </c>
      <c r="B21" s="34"/>
      <c r="C21" s="1" t="str">
        <f t="shared" ref="C21:C84" si="4">IF($A21&lt;&gt;"",(VLOOKUP(LEFT($A21,2),$A$5000:$C$5037,3,TRUE)),(""))</f>
        <v>32-Kerala</v>
      </c>
      <c r="D21" s="34" t="s">
        <v>331</v>
      </c>
      <c r="E21" s="35" t="s">
        <v>355</v>
      </c>
      <c r="F21" s="36">
        <v>43577</v>
      </c>
      <c r="G21" s="33">
        <f t="shared" ref="G21:G84" si="5">ROUND(SUM(K21:O21),0)</f>
        <v>92544</v>
      </c>
      <c r="H21" s="106">
        <v>43565</v>
      </c>
      <c r="I21" s="106">
        <v>43567</v>
      </c>
      <c r="J21" s="32">
        <v>0.28000000000000003</v>
      </c>
      <c r="K21" s="17">
        <v>72300</v>
      </c>
      <c r="L21" s="31">
        <f t="shared" si="2"/>
        <v>20244.000000000004</v>
      </c>
      <c r="M21" s="31" t="str">
        <f t="shared" si="3"/>
        <v/>
      </c>
      <c r="N21" s="31" t="str">
        <f t="shared" si="3"/>
        <v/>
      </c>
      <c r="O21" s="30"/>
      <c r="P21" s="34" t="s">
        <v>333</v>
      </c>
      <c r="Q21" s="31">
        <f t="shared" ref="Q21:Q84" si="6">IF(P21="Accept",L21,"")</f>
        <v>20244.000000000004</v>
      </c>
      <c r="R21" s="31" t="str">
        <f t="shared" ref="R21:R84" si="7">IF(P21="Accept",M21,"")</f>
        <v/>
      </c>
      <c r="S21" s="31" t="str">
        <f t="shared" ref="S21:S84" si="8">IF(P21="Accept",N21,"")</f>
        <v/>
      </c>
      <c r="T21" s="31">
        <f t="shared" ref="T21:T84" si="9">IF(P21="Accept",O21,"")</f>
        <v>0</v>
      </c>
    </row>
    <row r="22" spans="1:20">
      <c r="A22" s="34"/>
      <c r="B22" s="34"/>
      <c r="C22" s="1" t="str">
        <f t="shared" si="4"/>
        <v/>
      </c>
      <c r="D22" s="34"/>
      <c r="E22" s="35"/>
      <c r="F22" s="36"/>
      <c r="G22" s="33">
        <f t="shared" si="5"/>
        <v>0</v>
      </c>
      <c r="H22" s="106"/>
      <c r="I22" s="106"/>
      <c r="J22" s="32"/>
      <c r="K22" s="17"/>
      <c r="L22" s="31" t="str">
        <f t="shared" si="2"/>
        <v/>
      </c>
      <c r="M22" s="31" t="str">
        <f t="shared" si="3"/>
        <v/>
      </c>
      <c r="N22" s="31" t="str">
        <f t="shared" si="3"/>
        <v/>
      </c>
      <c r="O22" s="30"/>
      <c r="P22" s="34"/>
      <c r="Q22" s="31" t="str">
        <f t="shared" si="6"/>
        <v/>
      </c>
      <c r="R22" s="31" t="str">
        <f t="shared" si="7"/>
        <v/>
      </c>
      <c r="S22" s="31" t="str">
        <f t="shared" si="8"/>
        <v/>
      </c>
      <c r="T22" s="31" t="str">
        <f t="shared" si="9"/>
        <v/>
      </c>
    </row>
    <row r="23" spans="1:20">
      <c r="A23" s="34"/>
      <c r="B23" s="34"/>
      <c r="C23" s="1" t="str">
        <f t="shared" si="4"/>
        <v/>
      </c>
      <c r="D23" s="34"/>
      <c r="E23" s="35"/>
      <c r="F23" s="36"/>
      <c r="G23" s="33">
        <f t="shared" si="5"/>
        <v>0</v>
      </c>
      <c r="H23" s="106"/>
      <c r="I23" s="106"/>
      <c r="J23" s="32"/>
      <c r="K23" s="17"/>
      <c r="L23" s="31" t="str">
        <f t="shared" si="2"/>
        <v/>
      </c>
      <c r="M23" s="31" t="str">
        <f t="shared" si="3"/>
        <v/>
      </c>
      <c r="N23" s="31" t="str">
        <f t="shared" si="3"/>
        <v/>
      </c>
      <c r="O23" s="30"/>
      <c r="P23" s="34"/>
      <c r="Q23" s="31" t="str">
        <f t="shared" si="6"/>
        <v/>
      </c>
      <c r="R23" s="31" t="str">
        <f t="shared" si="7"/>
        <v/>
      </c>
      <c r="S23" s="31" t="str">
        <f t="shared" si="8"/>
        <v/>
      </c>
      <c r="T23" s="31" t="str">
        <f t="shared" si="9"/>
        <v/>
      </c>
    </row>
    <row r="24" spans="1:20">
      <c r="A24" s="34"/>
      <c r="B24" s="34"/>
      <c r="C24" s="1"/>
      <c r="D24" s="34"/>
      <c r="E24" s="35"/>
      <c r="F24" s="36"/>
      <c r="G24" s="33">
        <f t="shared" si="5"/>
        <v>0</v>
      </c>
      <c r="H24" s="106"/>
      <c r="I24" s="106"/>
      <c r="J24" s="32"/>
      <c r="K24" s="17"/>
      <c r="L24" s="31" t="str">
        <f t="shared" si="2"/>
        <v/>
      </c>
      <c r="M24" s="31" t="str">
        <f t="shared" si="3"/>
        <v/>
      </c>
      <c r="N24" s="31" t="str">
        <f t="shared" si="3"/>
        <v/>
      </c>
      <c r="O24" s="30"/>
      <c r="P24" s="34"/>
      <c r="Q24" s="31" t="str">
        <f t="shared" si="6"/>
        <v/>
      </c>
      <c r="R24" s="31" t="str">
        <f t="shared" si="7"/>
        <v/>
      </c>
      <c r="S24" s="31" t="str">
        <f t="shared" si="8"/>
        <v/>
      </c>
      <c r="T24" s="31" t="str">
        <f t="shared" si="9"/>
        <v/>
      </c>
    </row>
    <row r="25" spans="1:20">
      <c r="A25" s="34"/>
      <c r="B25" s="34"/>
      <c r="C25" s="1" t="str">
        <f t="shared" si="4"/>
        <v/>
      </c>
      <c r="D25" s="34"/>
      <c r="E25" s="35"/>
      <c r="F25" s="36"/>
      <c r="G25" s="33">
        <f t="shared" si="5"/>
        <v>0</v>
      </c>
      <c r="H25" s="106"/>
      <c r="I25" s="106"/>
      <c r="J25" s="32"/>
      <c r="K25" s="17"/>
      <c r="L25" s="31" t="str">
        <f t="shared" si="2"/>
        <v/>
      </c>
      <c r="M25" s="31" t="str">
        <f t="shared" si="3"/>
        <v/>
      </c>
      <c r="N25" s="31" t="str">
        <f t="shared" si="3"/>
        <v/>
      </c>
      <c r="O25" s="30"/>
      <c r="P25" s="34"/>
      <c r="Q25" s="31" t="str">
        <f t="shared" si="6"/>
        <v/>
      </c>
      <c r="R25" s="31" t="str">
        <f t="shared" si="7"/>
        <v/>
      </c>
      <c r="S25" s="31" t="str">
        <f t="shared" si="8"/>
        <v/>
      </c>
      <c r="T25" s="31" t="str">
        <f t="shared" si="9"/>
        <v/>
      </c>
    </row>
    <row r="26" spans="1:20">
      <c r="A26" s="34"/>
      <c r="B26" s="34"/>
      <c r="C26" s="1" t="str">
        <f t="shared" si="4"/>
        <v/>
      </c>
      <c r="D26" s="34"/>
      <c r="E26" s="35"/>
      <c r="F26" s="36"/>
      <c r="G26" s="33">
        <f t="shared" si="5"/>
        <v>0</v>
      </c>
      <c r="H26" s="106"/>
      <c r="I26" s="106"/>
      <c r="J26" s="32"/>
      <c r="K26" s="17"/>
      <c r="L26" s="31" t="str">
        <f t="shared" si="2"/>
        <v/>
      </c>
      <c r="M26" s="31" t="str">
        <f t="shared" si="3"/>
        <v/>
      </c>
      <c r="N26" s="31" t="str">
        <f t="shared" si="3"/>
        <v/>
      </c>
      <c r="O26" s="30"/>
      <c r="P26" s="34"/>
      <c r="Q26" s="31" t="str">
        <f t="shared" si="6"/>
        <v/>
      </c>
      <c r="R26" s="31" t="str">
        <f t="shared" si="7"/>
        <v/>
      </c>
      <c r="S26" s="31" t="str">
        <f t="shared" si="8"/>
        <v/>
      </c>
      <c r="T26" s="31" t="str">
        <f t="shared" si="9"/>
        <v/>
      </c>
    </row>
    <row r="27" spans="1:20">
      <c r="A27" s="34"/>
      <c r="B27" s="34"/>
      <c r="C27" s="1" t="str">
        <f t="shared" si="4"/>
        <v/>
      </c>
      <c r="D27" s="34"/>
      <c r="E27" s="35"/>
      <c r="F27" s="36"/>
      <c r="G27" s="33">
        <f t="shared" si="5"/>
        <v>0</v>
      </c>
      <c r="H27" s="106"/>
      <c r="I27" s="106"/>
      <c r="J27" s="32"/>
      <c r="K27" s="17"/>
      <c r="L27" s="31" t="str">
        <f t="shared" si="2"/>
        <v/>
      </c>
      <c r="M27" s="31" t="str">
        <f t="shared" si="3"/>
        <v/>
      </c>
      <c r="N27" s="31" t="str">
        <f t="shared" si="3"/>
        <v/>
      </c>
      <c r="O27" s="30"/>
      <c r="P27" s="34"/>
      <c r="Q27" s="31" t="str">
        <f t="shared" si="6"/>
        <v/>
      </c>
      <c r="R27" s="31" t="str">
        <f t="shared" si="7"/>
        <v/>
      </c>
      <c r="S27" s="31" t="str">
        <f t="shared" si="8"/>
        <v/>
      </c>
      <c r="T27" s="31" t="str">
        <f t="shared" si="9"/>
        <v/>
      </c>
    </row>
    <row r="28" spans="1:20">
      <c r="A28" s="34"/>
      <c r="B28" s="34"/>
      <c r="C28" s="1" t="str">
        <f t="shared" si="4"/>
        <v/>
      </c>
      <c r="D28" s="34"/>
      <c r="E28" s="35"/>
      <c r="F28" s="36"/>
      <c r="G28" s="33">
        <f t="shared" si="5"/>
        <v>0</v>
      </c>
      <c r="H28" s="106"/>
      <c r="I28" s="106"/>
      <c r="J28" s="32"/>
      <c r="K28" s="17"/>
      <c r="L28" s="31" t="str">
        <f t="shared" si="2"/>
        <v/>
      </c>
      <c r="M28" s="31" t="str">
        <f t="shared" si="3"/>
        <v/>
      </c>
      <c r="N28" s="31" t="str">
        <f t="shared" si="3"/>
        <v/>
      </c>
      <c r="O28" s="30"/>
      <c r="P28" s="34"/>
      <c r="Q28" s="31" t="str">
        <f t="shared" si="6"/>
        <v/>
      </c>
      <c r="R28" s="31" t="str">
        <f t="shared" si="7"/>
        <v/>
      </c>
      <c r="S28" s="31" t="str">
        <f t="shared" si="8"/>
        <v/>
      </c>
      <c r="T28" s="31" t="str">
        <f t="shared" si="9"/>
        <v/>
      </c>
    </row>
    <row r="29" spans="1:20">
      <c r="A29" s="34"/>
      <c r="B29" s="34"/>
      <c r="C29" s="1" t="str">
        <f t="shared" si="4"/>
        <v/>
      </c>
      <c r="D29" s="34"/>
      <c r="E29" s="35"/>
      <c r="F29" s="36"/>
      <c r="G29" s="33">
        <f t="shared" si="5"/>
        <v>0</v>
      </c>
      <c r="H29" s="106"/>
      <c r="I29" s="106"/>
      <c r="J29" s="32"/>
      <c r="K29" s="17"/>
      <c r="L29" s="31" t="str">
        <f t="shared" si="2"/>
        <v/>
      </c>
      <c r="M29" s="31" t="str">
        <f t="shared" si="3"/>
        <v/>
      </c>
      <c r="N29" s="31" t="str">
        <f t="shared" si="3"/>
        <v/>
      </c>
      <c r="O29" s="30"/>
      <c r="P29" s="34"/>
      <c r="Q29" s="31" t="str">
        <f t="shared" si="6"/>
        <v/>
      </c>
      <c r="R29" s="31" t="str">
        <f t="shared" si="7"/>
        <v/>
      </c>
      <c r="S29" s="31" t="str">
        <f t="shared" si="8"/>
        <v/>
      </c>
      <c r="T29" s="31" t="str">
        <f t="shared" si="9"/>
        <v/>
      </c>
    </row>
    <row r="30" spans="1:20">
      <c r="A30" s="34"/>
      <c r="B30" s="34"/>
      <c r="C30" s="1" t="str">
        <f t="shared" si="4"/>
        <v/>
      </c>
      <c r="D30" s="34"/>
      <c r="E30" s="35"/>
      <c r="F30" s="36"/>
      <c r="G30" s="33">
        <f t="shared" si="5"/>
        <v>0</v>
      </c>
      <c r="H30" s="106"/>
      <c r="I30" s="106"/>
      <c r="J30" s="32"/>
      <c r="K30" s="17"/>
      <c r="L30" s="31" t="str">
        <f t="shared" si="2"/>
        <v/>
      </c>
      <c r="M30" s="31" t="str">
        <f t="shared" si="3"/>
        <v/>
      </c>
      <c r="N30" s="31" t="str">
        <f t="shared" si="3"/>
        <v/>
      </c>
      <c r="O30" s="30"/>
      <c r="P30" s="34"/>
      <c r="Q30" s="31" t="str">
        <f t="shared" si="6"/>
        <v/>
      </c>
      <c r="R30" s="31" t="str">
        <f t="shared" si="7"/>
        <v/>
      </c>
      <c r="S30" s="31" t="str">
        <f t="shared" si="8"/>
        <v/>
      </c>
      <c r="T30" s="31" t="str">
        <f t="shared" si="9"/>
        <v/>
      </c>
    </row>
    <row r="31" spans="1:20">
      <c r="A31" s="34"/>
      <c r="B31" s="34"/>
      <c r="C31" s="1" t="str">
        <f t="shared" si="4"/>
        <v/>
      </c>
      <c r="D31" s="34"/>
      <c r="E31" s="35"/>
      <c r="F31" s="36"/>
      <c r="G31" s="33">
        <f t="shared" si="5"/>
        <v>0</v>
      </c>
      <c r="H31" s="106"/>
      <c r="I31" s="106"/>
      <c r="J31" s="32"/>
      <c r="K31" s="17"/>
      <c r="L31" s="31" t="str">
        <f t="shared" si="2"/>
        <v/>
      </c>
      <c r="M31" s="31" t="str">
        <f t="shared" si="3"/>
        <v/>
      </c>
      <c r="N31" s="31" t="str">
        <f t="shared" si="3"/>
        <v/>
      </c>
      <c r="O31" s="30"/>
      <c r="P31" s="34"/>
      <c r="Q31" s="31" t="str">
        <f t="shared" si="6"/>
        <v/>
      </c>
      <c r="R31" s="31" t="str">
        <f t="shared" si="7"/>
        <v/>
      </c>
      <c r="S31" s="31" t="str">
        <f t="shared" si="8"/>
        <v/>
      </c>
      <c r="T31" s="31" t="str">
        <f t="shared" si="9"/>
        <v/>
      </c>
    </row>
    <row r="32" spans="1:20">
      <c r="A32" s="34"/>
      <c r="B32" s="34"/>
      <c r="C32" s="1" t="str">
        <f t="shared" si="4"/>
        <v/>
      </c>
      <c r="D32" s="34"/>
      <c r="E32" s="35"/>
      <c r="F32" s="36"/>
      <c r="G32" s="33">
        <f t="shared" si="5"/>
        <v>0</v>
      </c>
      <c r="H32" s="106"/>
      <c r="I32" s="106"/>
      <c r="J32" s="32"/>
      <c r="K32" s="17"/>
      <c r="L32" s="31" t="str">
        <f t="shared" si="2"/>
        <v/>
      </c>
      <c r="M32" s="31" t="str">
        <f t="shared" si="3"/>
        <v/>
      </c>
      <c r="N32" s="31" t="str">
        <f t="shared" si="3"/>
        <v/>
      </c>
      <c r="O32" s="30"/>
      <c r="P32" s="34"/>
      <c r="Q32" s="31" t="str">
        <f t="shared" si="6"/>
        <v/>
      </c>
      <c r="R32" s="31" t="str">
        <f t="shared" si="7"/>
        <v/>
      </c>
      <c r="S32" s="31" t="str">
        <f t="shared" si="8"/>
        <v/>
      </c>
      <c r="T32" s="31" t="str">
        <f t="shared" si="9"/>
        <v/>
      </c>
    </row>
    <row r="33" spans="1:20">
      <c r="A33" s="34"/>
      <c r="B33" s="34"/>
      <c r="C33" s="1" t="str">
        <f t="shared" si="4"/>
        <v/>
      </c>
      <c r="D33" s="34"/>
      <c r="E33" s="35"/>
      <c r="F33" s="36"/>
      <c r="G33" s="33">
        <f t="shared" si="5"/>
        <v>0</v>
      </c>
      <c r="H33" s="106"/>
      <c r="I33" s="106"/>
      <c r="J33" s="32"/>
      <c r="K33" s="17"/>
      <c r="L33" s="31" t="str">
        <f t="shared" si="2"/>
        <v/>
      </c>
      <c r="M33" s="31" t="str">
        <f t="shared" si="3"/>
        <v/>
      </c>
      <c r="N33" s="31" t="str">
        <f t="shared" si="3"/>
        <v/>
      </c>
      <c r="O33" s="30"/>
      <c r="P33" s="34"/>
      <c r="Q33" s="31" t="str">
        <f t="shared" si="6"/>
        <v/>
      </c>
      <c r="R33" s="31" t="str">
        <f t="shared" si="7"/>
        <v/>
      </c>
      <c r="S33" s="31" t="str">
        <f t="shared" si="8"/>
        <v/>
      </c>
      <c r="T33" s="31" t="str">
        <f t="shared" si="9"/>
        <v/>
      </c>
    </row>
    <row r="34" spans="1:20">
      <c r="A34" s="34"/>
      <c r="B34" s="34"/>
      <c r="C34" s="1" t="str">
        <f t="shared" si="4"/>
        <v/>
      </c>
      <c r="D34" s="34"/>
      <c r="E34" s="35"/>
      <c r="F34" s="36"/>
      <c r="G34" s="33">
        <f t="shared" si="5"/>
        <v>0</v>
      </c>
      <c r="H34" s="106"/>
      <c r="I34" s="106"/>
      <c r="J34" s="32"/>
      <c r="K34" s="17"/>
      <c r="L34" s="31" t="str">
        <f t="shared" si="2"/>
        <v/>
      </c>
      <c r="M34" s="31" t="str">
        <f t="shared" si="3"/>
        <v/>
      </c>
      <c r="N34" s="31" t="str">
        <f t="shared" si="3"/>
        <v/>
      </c>
      <c r="O34" s="30"/>
      <c r="P34" s="34"/>
      <c r="Q34" s="31" t="str">
        <f t="shared" si="6"/>
        <v/>
      </c>
      <c r="R34" s="31" t="str">
        <f t="shared" si="7"/>
        <v/>
      </c>
      <c r="S34" s="31" t="str">
        <f t="shared" si="8"/>
        <v/>
      </c>
      <c r="T34" s="31" t="str">
        <f t="shared" si="9"/>
        <v/>
      </c>
    </row>
    <row r="35" spans="1:20">
      <c r="A35" s="34"/>
      <c r="B35" s="34"/>
      <c r="C35" s="1" t="str">
        <f t="shared" si="4"/>
        <v/>
      </c>
      <c r="D35" s="34"/>
      <c r="E35" s="35"/>
      <c r="F35" s="36"/>
      <c r="G35" s="33">
        <f t="shared" si="5"/>
        <v>0</v>
      </c>
      <c r="H35" s="106"/>
      <c r="I35" s="106"/>
      <c r="J35" s="32"/>
      <c r="K35" s="17"/>
      <c r="L35" s="31" t="str">
        <f t="shared" si="2"/>
        <v/>
      </c>
      <c r="M35" s="31" t="str">
        <f t="shared" si="3"/>
        <v/>
      </c>
      <c r="N35" s="31" t="str">
        <f t="shared" si="3"/>
        <v/>
      </c>
      <c r="O35" s="30"/>
      <c r="P35" s="34"/>
      <c r="Q35" s="31" t="str">
        <f t="shared" si="6"/>
        <v/>
      </c>
      <c r="R35" s="31" t="str">
        <f t="shared" si="7"/>
        <v/>
      </c>
      <c r="S35" s="31" t="str">
        <f t="shared" si="8"/>
        <v/>
      </c>
      <c r="T35" s="31" t="str">
        <f t="shared" si="9"/>
        <v/>
      </c>
    </row>
    <row r="36" spans="1:20">
      <c r="A36" s="34"/>
      <c r="B36" s="34"/>
      <c r="C36" s="1" t="str">
        <f t="shared" si="4"/>
        <v/>
      </c>
      <c r="D36" s="34"/>
      <c r="E36" s="35"/>
      <c r="F36" s="36"/>
      <c r="G36" s="33">
        <f t="shared" si="5"/>
        <v>0</v>
      </c>
      <c r="H36" s="106"/>
      <c r="I36" s="106"/>
      <c r="J36" s="32"/>
      <c r="K36" s="17"/>
      <c r="L36" s="31" t="str">
        <f t="shared" si="2"/>
        <v/>
      </c>
      <c r="M36" s="31" t="str">
        <f t="shared" si="3"/>
        <v/>
      </c>
      <c r="N36" s="31" t="str">
        <f t="shared" si="3"/>
        <v/>
      </c>
      <c r="O36" s="30"/>
      <c r="P36" s="34"/>
      <c r="Q36" s="31" t="str">
        <f t="shared" si="6"/>
        <v/>
      </c>
      <c r="R36" s="31" t="str">
        <f t="shared" si="7"/>
        <v/>
      </c>
      <c r="S36" s="31" t="str">
        <f t="shared" si="8"/>
        <v/>
      </c>
      <c r="T36" s="31" t="str">
        <f t="shared" si="9"/>
        <v/>
      </c>
    </row>
    <row r="37" spans="1:20">
      <c r="A37" s="34"/>
      <c r="B37" s="34"/>
      <c r="C37" s="1" t="str">
        <f t="shared" si="4"/>
        <v/>
      </c>
      <c r="D37" s="34"/>
      <c r="E37" s="35"/>
      <c r="F37" s="36"/>
      <c r="G37" s="33">
        <f t="shared" si="5"/>
        <v>0</v>
      </c>
      <c r="H37" s="106"/>
      <c r="I37" s="106"/>
      <c r="J37" s="32"/>
      <c r="K37" s="17"/>
      <c r="L37" s="31" t="str">
        <f t="shared" si="2"/>
        <v/>
      </c>
      <c r="M37" s="31" t="str">
        <f t="shared" si="3"/>
        <v/>
      </c>
      <c r="N37" s="31" t="str">
        <f t="shared" si="3"/>
        <v/>
      </c>
      <c r="O37" s="30"/>
      <c r="P37" s="34"/>
      <c r="Q37" s="31" t="str">
        <f t="shared" si="6"/>
        <v/>
      </c>
      <c r="R37" s="31" t="str">
        <f t="shared" si="7"/>
        <v/>
      </c>
      <c r="S37" s="31" t="str">
        <f t="shared" si="8"/>
        <v/>
      </c>
      <c r="T37" s="31" t="str">
        <f t="shared" si="9"/>
        <v/>
      </c>
    </row>
    <row r="38" spans="1:20">
      <c r="A38" s="34"/>
      <c r="B38" s="34"/>
      <c r="C38" s="1" t="str">
        <f t="shared" si="4"/>
        <v/>
      </c>
      <c r="D38" s="34"/>
      <c r="E38" s="35"/>
      <c r="F38" s="36"/>
      <c r="G38" s="33">
        <f t="shared" si="5"/>
        <v>0</v>
      </c>
      <c r="H38" s="106"/>
      <c r="I38" s="106"/>
      <c r="J38" s="32"/>
      <c r="K38" s="17"/>
      <c r="L38" s="31" t="str">
        <f t="shared" si="2"/>
        <v/>
      </c>
      <c r="M38" s="31" t="str">
        <f t="shared" si="3"/>
        <v/>
      </c>
      <c r="N38" s="31" t="str">
        <f t="shared" si="3"/>
        <v/>
      </c>
      <c r="O38" s="30"/>
      <c r="P38" s="34"/>
      <c r="Q38" s="31" t="str">
        <f t="shared" si="6"/>
        <v/>
      </c>
      <c r="R38" s="31" t="str">
        <f t="shared" si="7"/>
        <v/>
      </c>
      <c r="S38" s="31" t="str">
        <f t="shared" si="8"/>
        <v/>
      </c>
      <c r="T38" s="31" t="str">
        <f t="shared" si="9"/>
        <v/>
      </c>
    </row>
    <row r="39" spans="1:20">
      <c r="A39" s="34"/>
      <c r="B39" s="34"/>
      <c r="C39" s="1" t="str">
        <f t="shared" si="4"/>
        <v/>
      </c>
      <c r="D39" s="34"/>
      <c r="E39" s="35"/>
      <c r="F39" s="36"/>
      <c r="G39" s="33">
        <f t="shared" si="5"/>
        <v>0</v>
      </c>
      <c r="H39" s="106"/>
      <c r="I39" s="106"/>
      <c r="J39" s="32"/>
      <c r="K39" s="17"/>
      <c r="L39" s="31" t="str">
        <f t="shared" si="2"/>
        <v/>
      </c>
      <c r="M39" s="31" t="str">
        <f t="shared" si="3"/>
        <v/>
      </c>
      <c r="N39" s="31" t="str">
        <f t="shared" si="3"/>
        <v/>
      </c>
      <c r="O39" s="30"/>
      <c r="P39" s="34"/>
      <c r="Q39" s="31" t="str">
        <f t="shared" si="6"/>
        <v/>
      </c>
      <c r="R39" s="31" t="str">
        <f t="shared" si="7"/>
        <v/>
      </c>
      <c r="S39" s="31" t="str">
        <f t="shared" si="8"/>
        <v/>
      </c>
      <c r="T39" s="31" t="str">
        <f t="shared" si="9"/>
        <v/>
      </c>
    </row>
    <row r="40" spans="1:20">
      <c r="A40" s="34"/>
      <c r="B40" s="34"/>
      <c r="C40" s="1" t="str">
        <f t="shared" si="4"/>
        <v/>
      </c>
      <c r="D40" s="34"/>
      <c r="E40" s="35"/>
      <c r="F40" s="36"/>
      <c r="G40" s="33">
        <f t="shared" si="5"/>
        <v>0</v>
      </c>
      <c r="H40" s="106"/>
      <c r="I40" s="106"/>
      <c r="J40" s="32"/>
      <c r="K40" s="17"/>
      <c r="L40" s="31" t="str">
        <f t="shared" si="2"/>
        <v/>
      </c>
      <c r="M40" s="31" t="str">
        <f t="shared" ref="M40:N59" si="10">IF($A40&gt;0,IF((LEFT($A40,2)=LEFT(gstin,2)),($K40*($J40/2)),""),"")</f>
        <v/>
      </c>
      <c r="N40" s="31" t="str">
        <f t="shared" si="10"/>
        <v/>
      </c>
      <c r="O40" s="30"/>
      <c r="P40" s="34"/>
      <c r="Q40" s="31" t="str">
        <f t="shared" si="6"/>
        <v/>
      </c>
      <c r="R40" s="31" t="str">
        <f t="shared" si="7"/>
        <v/>
      </c>
      <c r="S40" s="31" t="str">
        <f t="shared" si="8"/>
        <v/>
      </c>
      <c r="T40" s="31" t="str">
        <f t="shared" si="9"/>
        <v/>
      </c>
    </row>
    <row r="41" spans="1:20">
      <c r="A41" s="34"/>
      <c r="B41" s="34"/>
      <c r="C41" s="1" t="str">
        <f t="shared" si="4"/>
        <v/>
      </c>
      <c r="D41" s="34"/>
      <c r="E41" s="35"/>
      <c r="F41" s="36"/>
      <c r="G41" s="33">
        <f t="shared" si="5"/>
        <v>0</v>
      </c>
      <c r="H41" s="106"/>
      <c r="I41" s="106"/>
      <c r="J41" s="32"/>
      <c r="K41" s="17"/>
      <c r="L41" s="31" t="str">
        <f t="shared" si="2"/>
        <v/>
      </c>
      <c r="M41" s="31" t="str">
        <f t="shared" si="10"/>
        <v/>
      </c>
      <c r="N41" s="31" t="str">
        <f t="shared" si="10"/>
        <v/>
      </c>
      <c r="O41" s="30"/>
      <c r="P41" s="34"/>
      <c r="Q41" s="31" t="str">
        <f t="shared" si="6"/>
        <v/>
      </c>
      <c r="R41" s="31" t="str">
        <f t="shared" si="7"/>
        <v/>
      </c>
      <c r="S41" s="31" t="str">
        <f t="shared" si="8"/>
        <v/>
      </c>
      <c r="T41" s="31" t="str">
        <f t="shared" si="9"/>
        <v/>
      </c>
    </row>
    <row r="42" spans="1:20">
      <c r="A42" s="34"/>
      <c r="B42" s="34"/>
      <c r="C42" s="1" t="str">
        <f t="shared" si="4"/>
        <v/>
      </c>
      <c r="D42" s="34"/>
      <c r="E42" s="35"/>
      <c r="F42" s="36"/>
      <c r="G42" s="33">
        <f t="shared" si="5"/>
        <v>0</v>
      </c>
      <c r="H42" s="106"/>
      <c r="I42" s="106"/>
      <c r="J42" s="32"/>
      <c r="K42" s="17"/>
      <c r="L42" s="31" t="str">
        <f t="shared" si="2"/>
        <v/>
      </c>
      <c r="M42" s="31" t="str">
        <f t="shared" si="10"/>
        <v/>
      </c>
      <c r="N42" s="31" t="str">
        <f t="shared" si="10"/>
        <v/>
      </c>
      <c r="O42" s="30"/>
      <c r="P42" s="34"/>
      <c r="Q42" s="31" t="str">
        <f t="shared" si="6"/>
        <v/>
      </c>
      <c r="R42" s="31" t="str">
        <f t="shared" si="7"/>
        <v/>
      </c>
      <c r="S42" s="31" t="str">
        <f t="shared" si="8"/>
        <v/>
      </c>
      <c r="T42" s="31" t="str">
        <f t="shared" si="9"/>
        <v/>
      </c>
    </row>
    <row r="43" spans="1:20">
      <c r="A43" s="34"/>
      <c r="B43" s="34"/>
      <c r="C43" s="1" t="str">
        <f t="shared" si="4"/>
        <v/>
      </c>
      <c r="D43" s="34"/>
      <c r="E43" s="35"/>
      <c r="F43" s="36"/>
      <c r="G43" s="33">
        <f t="shared" si="5"/>
        <v>0</v>
      </c>
      <c r="H43" s="106"/>
      <c r="I43" s="106"/>
      <c r="J43" s="32"/>
      <c r="K43" s="17"/>
      <c r="L43" s="31" t="str">
        <f t="shared" si="2"/>
        <v/>
      </c>
      <c r="M43" s="31" t="str">
        <f t="shared" si="10"/>
        <v/>
      </c>
      <c r="N43" s="31" t="str">
        <f t="shared" si="10"/>
        <v/>
      </c>
      <c r="O43" s="30"/>
      <c r="P43" s="34"/>
      <c r="Q43" s="31" t="str">
        <f t="shared" si="6"/>
        <v/>
      </c>
      <c r="R43" s="31" t="str">
        <f t="shared" si="7"/>
        <v/>
      </c>
      <c r="S43" s="31" t="str">
        <f t="shared" si="8"/>
        <v/>
      </c>
      <c r="T43" s="31" t="str">
        <f t="shared" si="9"/>
        <v/>
      </c>
    </row>
    <row r="44" spans="1:20">
      <c r="A44" s="34"/>
      <c r="B44" s="34"/>
      <c r="C44" s="1" t="str">
        <f t="shared" si="4"/>
        <v/>
      </c>
      <c r="D44" s="34"/>
      <c r="E44" s="35"/>
      <c r="F44" s="36"/>
      <c r="G44" s="33">
        <f t="shared" si="5"/>
        <v>0</v>
      </c>
      <c r="H44" s="106"/>
      <c r="I44" s="106"/>
      <c r="J44" s="32"/>
      <c r="K44" s="17"/>
      <c r="L44" s="31" t="str">
        <f t="shared" si="2"/>
        <v/>
      </c>
      <c r="M44" s="31" t="str">
        <f t="shared" si="10"/>
        <v/>
      </c>
      <c r="N44" s="31" t="str">
        <f t="shared" si="10"/>
        <v/>
      </c>
      <c r="O44" s="30"/>
      <c r="P44" s="34"/>
      <c r="Q44" s="31" t="str">
        <f t="shared" si="6"/>
        <v/>
      </c>
      <c r="R44" s="31" t="str">
        <f t="shared" si="7"/>
        <v/>
      </c>
      <c r="S44" s="31" t="str">
        <f t="shared" si="8"/>
        <v/>
      </c>
      <c r="T44" s="31" t="str">
        <f t="shared" si="9"/>
        <v/>
      </c>
    </row>
    <row r="45" spans="1:20">
      <c r="A45" s="34"/>
      <c r="B45" s="34"/>
      <c r="C45" s="1" t="str">
        <f t="shared" si="4"/>
        <v/>
      </c>
      <c r="D45" s="34"/>
      <c r="E45" s="35"/>
      <c r="F45" s="36"/>
      <c r="G45" s="33">
        <f t="shared" si="5"/>
        <v>0</v>
      </c>
      <c r="H45" s="106"/>
      <c r="I45" s="106"/>
      <c r="J45" s="32"/>
      <c r="K45" s="17"/>
      <c r="L45" s="31" t="str">
        <f t="shared" si="2"/>
        <v/>
      </c>
      <c r="M45" s="31" t="str">
        <f t="shared" si="10"/>
        <v/>
      </c>
      <c r="N45" s="31" t="str">
        <f t="shared" si="10"/>
        <v/>
      </c>
      <c r="O45" s="30"/>
      <c r="P45" s="34"/>
      <c r="Q45" s="31" t="str">
        <f t="shared" si="6"/>
        <v/>
      </c>
      <c r="R45" s="31" t="str">
        <f t="shared" si="7"/>
        <v/>
      </c>
      <c r="S45" s="31" t="str">
        <f t="shared" si="8"/>
        <v/>
      </c>
      <c r="T45" s="31" t="str">
        <f t="shared" si="9"/>
        <v/>
      </c>
    </row>
    <row r="46" spans="1:20">
      <c r="A46" s="34"/>
      <c r="B46" s="34"/>
      <c r="C46" s="1" t="str">
        <f t="shared" si="4"/>
        <v/>
      </c>
      <c r="D46" s="34"/>
      <c r="E46" s="35"/>
      <c r="F46" s="36"/>
      <c r="G46" s="33">
        <f t="shared" si="5"/>
        <v>0</v>
      </c>
      <c r="H46" s="106"/>
      <c r="I46" s="106"/>
      <c r="J46" s="32"/>
      <c r="K46" s="17"/>
      <c r="L46" s="31" t="str">
        <f t="shared" si="2"/>
        <v/>
      </c>
      <c r="M46" s="31" t="str">
        <f t="shared" si="10"/>
        <v/>
      </c>
      <c r="N46" s="31" t="str">
        <f t="shared" si="10"/>
        <v/>
      </c>
      <c r="O46" s="30"/>
      <c r="P46" s="34"/>
      <c r="Q46" s="31" t="str">
        <f t="shared" si="6"/>
        <v/>
      </c>
      <c r="R46" s="31" t="str">
        <f t="shared" si="7"/>
        <v/>
      </c>
      <c r="S46" s="31" t="str">
        <f t="shared" si="8"/>
        <v/>
      </c>
      <c r="T46" s="31" t="str">
        <f t="shared" si="9"/>
        <v/>
      </c>
    </row>
    <row r="47" spans="1:20">
      <c r="A47" s="34"/>
      <c r="B47" s="34"/>
      <c r="C47" s="1" t="str">
        <f t="shared" si="4"/>
        <v/>
      </c>
      <c r="D47" s="34"/>
      <c r="E47" s="35"/>
      <c r="F47" s="36"/>
      <c r="G47" s="33">
        <f t="shared" si="5"/>
        <v>0</v>
      </c>
      <c r="H47" s="106"/>
      <c r="I47" s="106"/>
      <c r="J47" s="32"/>
      <c r="K47" s="17"/>
      <c r="L47" s="31" t="str">
        <f t="shared" si="2"/>
        <v/>
      </c>
      <c r="M47" s="31" t="str">
        <f t="shared" si="10"/>
        <v/>
      </c>
      <c r="N47" s="31" t="str">
        <f t="shared" si="10"/>
        <v/>
      </c>
      <c r="O47" s="30"/>
      <c r="P47" s="34"/>
      <c r="Q47" s="31" t="str">
        <f t="shared" si="6"/>
        <v/>
      </c>
      <c r="R47" s="31" t="str">
        <f t="shared" si="7"/>
        <v/>
      </c>
      <c r="S47" s="31" t="str">
        <f t="shared" si="8"/>
        <v/>
      </c>
      <c r="T47" s="31" t="str">
        <f t="shared" si="9"/>
        <v/>
      </c>
    </row>
    <row r="48" spans="1:20">
      <c r="A48" s="34"/>
      <c r="B48" s="34"/>
      <c r="C48" s="1" t="str">
        <f t="shared" si="4"/>
        <v/>
      </c>
      <c r="D48" s="34"/>
      <c r="E48" s="35"/>
      <c r="F48" s="36"/>
      <c r="G48" s="33">
        <f t="shared" si="5"/>
        <v>0</v>
      </c>
      <c r="H48" s="106"/>
      <c r="I48" s="106"/>
      <c r="J48" s="32"/>
      <c r="K48" s="17"/>
      <c r="L48" s="31" t="str">
        <f t="shared" si="2"/>
        <v/>
      </c>
      <c r="M48" s="31" t="str">
        <f t="shared" si="10"/>
        <v/>
      </c>
      <c r="N48" s="31" t="str">
        <f t="shared" si="10"/>
        <v/>
      </c>
      <c r="O48" s="30"/>
      <c r="P48" s="34"/>
      <c r="Q48" s="31" t="str">
        <f t="shared" si="6"/>
        <v/>
      </c>
      <c r="R48" s="31" t="str">
        <f t="shared" si="7"/>
        <v/>
      </c>
      <c r="S48" s="31" t="str">
        <f t="shared" si="8"/>
        <v/>
      </c>
      <c r="T48" s="31" t="str">
        <f t="shared" si="9"/>
        <v/>
      </c>
    </row>
    <row r="49" spans="1:20">
      <c r="A49" s="34"/>
      <c r="B49" s="34"/>
      <c r="C49" s="1" t="str">
        <f t="shared" si="4"/>
        <v/>
      </c>
      <c r="D49" s="34"/>
      <c r="E49" s="35"/>
      <c r="F49" s="36"/>
      <c r="G49" s="33">
        <f t="shared" si="5"/>
        <v>0</v>
      </c>
      <c r="H49" s="106"/>
      <c r="I49" s="106"/>
      <c r="J49" s="32"/>
      <c r="K49" s="17"/>
      <c r="L49" s="31" t="str">
        <f t="shared" si="2"/>
        <v/>
      </c>
      <c r="M49" s="31" t="str">
        <f t="shared" si="10"/>
        <v/>
      </c>
      <c r="N49" s="31" t="str">
        <f t="shared" si="10"/>
        <v/>
      </c>
      <c r="O49" s="30"/>
      <c r="P49" s="34"/>
      <c r="Q49" s="31" t="str">
        <f t="shared" si="6"/>
        <v/>
      </c>
      <c r="R49" s="31" t="str">
        <f t="shared" si="7"/>
        <v/>
      </c>
      <c r="S49" s="31" t="str">
        <f t="shared" si="8"/>
        <v/>
      </c>
      <c r="T49" s="31" t="str">
        <f t="shared" si="9"/>
        <v/>
      </c>
    </row>
    <row r="50" spans="1:20">
      <c r="A50" s="34"/>
      <c r="B50" s="34"/>
      <c r="C50" s="1" t="str">
        <f t="shared" si="4"/>
        <v/>
      </c>
      <c r="D50" s="34"/>
      <c r="E50" s="35"/>
      <c r="F50" s="36"/>
      <c r="G50" s="33">
        <f t="shared" si="5"/>
        <v>0</v>
      </c>
      <c r="H50" s="106"/>
      <c r="I50" s="106"/>
      <c r="J50" s="32"/>
      <c r="K50" s="17"/>
      <c r="L50" s="31" t="str">
        <f t="shared" si="2"/>
        <v/>
      </c>
      <c r="M50" s="31" t="str">
        <f t="shared" si="10"/>
        <v/>
      </c>
      <c r="N50" s="31" t="str">
        <f t="shared" si="10"/>
        <v/>
      </c>
      <c r="O50" s="30"/>
      <c r="P50" s="34"/>
      <c r="Q50" s="31" t="str">
        <f t="shared" si="6"/>
        <v/>
      </c>
      <c r="R50" s="31" t="str">
        <f t="shared" si="7"/>
        <v/>
      </c>
      <c r="S50" s="31" t="str">
        <f t="shared" si="8"/>
        <v/>
      </c>
      <c r="T50" s="31" t="str">
        <f t="shared" si="9"/>
        <v/>
      </c>
    </row>
    <row r="51" spans="1:20">
      <c r="A51" s="34"/>
      <c r="B51" s="34"/>
      <c r="C51" s="1" t="str">
        <f t="shared" si="4"/>
        <v/>
      </c>
      <c r="D51" s="34"/>
      <c r="E51" s="35"/>
      <c r="F51" s="36"/>
      <c r="G51" s="33">
        <f t="shared" si="5"/>
        <v>0</v>
      </c>
      <c r="H51" s="106"/>
      <c r="I51" s="106"/>
      <c r="J51" s="32"/>
      <c r="K51" s="17"/>
      <c r="L51" s="31" t="str">
        <f t="shared" si="2"/>
        <v/>
      </c>
      <c r="M51" s="31" t="str">
        <f t="shared" si="10"/>
        <v/>
      </c>
      <c r="N51" s="31" t="str">
        <f t="shared" si="10"/>
        <v/>
      </c>
      <c r="O51" s="30"/>
      <c r="P51" s="34"/>
      <c r="Q51" s="31" t="str">
        <f t="shared" si="6"/>
        <v/>
      </c>
      <c r="R51" s="31" t="str">
        <f t="shared" si="7"/>
        <v/>
      </c>
      <c r="S51" s="31" t="str">
        <f t="shared" si="8"/>
        <v/>
      </c>
      <c r="T51" s="31" t="str">
        <f t="shared" si="9"/>
        <v/>
      </c>
    </row>
    <row r="52" spans="1:20">
      <c r="A52" s="34"/>
      <c r="B52" s="34"/>
      <c r="C52" s="1" t="str">
        <f t="shared" si="4"/>
        <v/>
      </c>
      <c r="D52" s="34"/>
      <c r="E52" s="35"/>
      <c r="F52" s="36"/>
      <c r="G52" s="33">
        <f t="shared" si="5"/>
        <v>0</v>
      </c>
      <c r="H52" s="106"/>
      <c r="I52" s="106"/>
      <c r="J52" s="32"/>
      <c r="K52" s="17"/>
      <c r="L52" s="31" t="str">
        <f t="shared" si="2"/>
        <v/>
      </c>
      <c r="M52" s="31" t="str">
        <f t="shared" si="10"/>
        <v/>
      </c>
      <c r="N52" s="31" t="str">
        <f t="shared" si="10"/>
        <v/>
      </c>
      <c r="O52" s="30"/>
      <c r="P52" s="34"/>
      <c r="Q52" s="31" t="str">
        <f t="shared" si="6"/>
        <v/>
      </c>
      <c r="R52" s="31" t="str">
        <f t="shared" si="7"/>
        <v/>
      </c>
      <c r="S52" s="31" t="str">
        <f t="shared" si="8"/>
        <v/>
      </c>
      <c r="T52" s="31" t="str">
        <f t="shared" si="9"/>
        <v/>
      </c>
    </row>
    <row r="53" spans="1:20">
      <c r="A53" s="34"/>
      <c r="B53" s="34"/>
      <c r="C53" s="1" t="str">
        <f t="shared" si="4"/>
        <v/>
      </c>
      <c r="D53" s="34"/>
      <c r="E53" s="35"/>
      <c r="F53" s="36"/>
      <c r="G53" s="33">
        <f t="shared" si="5"/>
        <v>0</v>
      </c>
      <c r="H53" s="106"/>
      <c r="I53" s="106"/>
      <c r="J53" s="32"/>
      <c r="K53" s="17"/>
      <c r="L53" s="31" t="str">
        <f t="shared" si="2"/>
        <v/>
      </c>
      <c r="M53" s="31" t="str">
        <f t="shared" si="10"/>
        <v/>
      </c>
      <c r="N53" s="31" t="str">
        <f t="shared" si="10"/>
        <v/>
      </c>
      <c r="O53" s="30"/>
      <c r="P53" s="34"/>
      <c r="Q53" s="31" t="str">
        <f t="shared" si="6"/>
        <v/>
      </c>
      <c r="R53" s="31" t="str">
        <f t="shared" si="7"/>
        <v/>
      </c>
      <c r="S53" s="31" t="str">
        <f t="shared" si="8"/>
        <v/>
      </c>
      <c r="T53" s="31" t="str">
        <f t="shared" si="9"/>
        <v/>
      </c>
    </row>
    <row r="54" spans="1:20">
      <c r="A54" s="34"/>
      <c r="B54" s="34"/>
      <c r="C54" s="1" t="str">
        <f t="shared" si="4"/>
        <v/>
      </c>
      <c r="D54" s="34"/>
      <c r="E54" s="35"/>
      <c r="F54" s="36"/>
      <c r="G54" s="33">
        <f t="shared" si="5"/>
        <v>0</v>
      </c>
      <c r="H54" s="106"/>
      <c r="I54" s="106"/>
      <c r="J54" s="32"/>
      <c r="K54" s="17"/>
      <c r="L54" s="31" t="str">
        <f t="shared" si="2"/>
        <v/>
      </c>
      <c r="M54" s="31" t="str">
        <f t="shared" si="10"/>
        <v/>
      </c>
      <c r="N54" s="31" t="str">
        <f t="shared" si="10"/>
        <v/>
      </c>
      <c r="O54" s="30"/>
      <c r="P54" s="34"/>
      <c r="Q54" s="31" t="str">
        <f t="shared" si="6"/>
        <v/>
      </c>
      <c r="R54" s="31" t="str">
        <f t="shared" si="7"/>
        <v/>
      </c>
      <c r="S54" s="31" t="str">
        <f t="shared" si="8"/>
        <v/>
      </c>
      <c r="T54" s="31" t="str">
        <f t="shared" si="9"/>
        <v/>
      </c>
    </row>
    <row r="55" spans="1:20">
      <c r="A55" s="34"/>
      <c r="B55" s="34"/>
      <c r="C55" s="1" t="str">
        <f t="shared" si="4"/>
        <v/>
      </c>
      <c r="D55" s="34"/>
      <c r="E55" s="35"/>
      <c r="F55" s="36"/>
      <c r="G55" s="33">
        <f t="shared" si="5"/>
        <v>0</v>
      </c>
      <c r="H55" s="106"/>
      <c r="I55" s="106"/>
      <c r="J55" s="32"/>
      <c r="K55" s="17"/>
      <c r="L55" s="31" t="str">
        <f t="shared" si="2"/>
        <v/>
      </c>
      <c r="M55" s="31" t="str">
        <f t="shared" si="10"/>
        <v/>
      </c>
      <c r="N55" s="31" t="str">
        <f t="shared" si="10"/>
        <v/>
      </c>
      <c r="O55" s="30"/>
      <c r="P55" s="34"/>
      <c r="Q55" s="31" t="str">
        <f t="shared" si="6"/>
        <v/>
      </c>
      <c r="R55" s="31" t="str">
        <f t="shared" si="7"/>
        <v/>
      </c>
      <c r="S55" s="31" t="str">
        <f t="shared" si="8"/>
        <v/>
      </c>
      <c r="T55" s="31" t="str">
        <f t="shared" si="9"/>
        <v/>
      </c>
    </row>
    <row r="56" spans="1:20">
      <c r="A56" s="34"/>
      <c r="B56" s="34"/>
      <c r="C56" s="1" t="str">
        <f t="shared" si="4"/>
        <v/>
      </c>
      <c r="D56" s="34"/>
      <c r="E56" s="35"/>
      <c r="F56" s="36"/>
      <c r="G56" s="33">
        <f t="shared" si="5"/>
        <v>0</v>
      </c>
      <c r="H56" s="106"/>
      <c r="I56" s="106"/>
      <c r="J56" s="32"/>
      <c r="K56" s="17"/>
      <c r="L56" s="31" t="str">
        <f t="shared" si="2"/>
        <v/>
      </c>
      <c r="M56" s="31" t="str">
        <f t="shared" si="10"/>
        <v/>
      </c>
      <c r="N56" s="31" t="str">
        <f t="shared" si="10"/>
        <v/>
      </c>
      <c r="O56" s="30"/>
      <c r="P56" s="34"/>
      <c r="Q56" s="31" t="str">
        <f t="shared" si="6"/>
        <v/>
      </c>
      <c r="R56" s="31" t="str">
        <f t="shared" si="7"/>
        <v/>
      </c>
      <c r="S56" s="31" t="str">
        <f t="shared" si="8"/>
        <v/>
      </c>
      <c r="T56" s="31" t="str">
        <f t="shared" si="9"/>
        <v/>
      </c>
    </row>
    <row r="57" spans="1:20">
      <c r="A57" s="34"/>
      <c r="B57" s="34"/>
      <c r="C57" s="1" t="str">
        <f t="shared" si="4"/>
        <v/>
      </c>
      <c r="D57" s="34"/>
      <c r="E57" s="35"/>
      <c r="F57" s="36"/>
      <c r="G57" s="33">
        <f t="shared" si="5"/>
        <v>0</v>
      </c>
      <c r="H57" s="106"/>
      <c r="I57" s="106"/>
      <c r="J57" s="32"/>
      <c r="K57" s="17"/>
      <c r="L57" s="31" t="str">
        <f t="shared" si="2"/>
        <v/>
      </c>
      <c r="M57" s="31" t="str">
        <f t="shared" si="10"/>
        <v/>
      </c>
      <c r="N57" s="31" t="str">
        <f t="shared" si="10"/>
        <v/>
      </c>
      <c r="O57" s="30"/>
      <c r="P57" s="34"/>
      <c r="Q57" s="31" t="str">
        <f t="shared" si="6"/>
        <v/>
      </c>
      <c r="R57" s="31" t="str">
        <f t="shared" si="7"/>
        <v/>
      </c>
      <c r="S57" s="31" t="str">
        <f t="shared" si="8"/>
        <v/>
      </c>
      <c r="T57" s="31" t="str">
        <f t="shared" si="9"/>
        <v/>
      </c>
    </row>
    <row r="58" spans="1:20">
      <c r="A58" s="34"/>
      <c r="B58" s="34"/>
      <c r="C58" s="1" t="str">
        <f t="shared" si="4"/>
        <v/>
      </c>
      <c r="D58" s="34"/>
      <c r="E58" s="35"/>
      <c r="F58" s="36"/>
      <c r="G58" s="33">
        <f t="shared" si="5"/>
        <v>0</v>
      </c>
      <c r="H58" s="106"/>
      <c r="I58" s="106"/>
      <c r="J58" s="32"/>
      <c r="K58" s="17"/>
      <c r="L58" s="31" t="str">
        <f t="shared" si="2"/>
        <v/>
      </c>
      <c r="M58" s="31" t="str">
        <f t="shared" si="10"/>
        <v/>
      </c>
      <c r="N58" s="31" t="str">
        <f t="shared" si="10"/>
        <v/>
      </c>
      <c r="O58" s="30"/>
      <c r="P58" s="34"/>
      <c r="Q58" s="31" t="str">
        <f t="shared" si="6"/>
        <v/>
      </c>
      <c r="R58" s="31" t="str">
        <f t="shared" si="7"/>
        <v/>
      </c>
      <c r="S58" s="31" t="str">
        <f t="shared" si="8"/>
        <v/>
      </c>
      <c r="T58" s="31" t="str">
        <f t="shared" si="9"/>
        <v/>
      </c>
    </row>
    <row r="59" spans="1:20">
      <c r="A59" s="34"/>
      <c r="B59" s="34"/>
      <c r="C59" s="1" t="str">
        <f t="shared" si="4"/>
        <v/>
      </c>
      <c r="D59" s="34"/>
      <c r="E59" s="35"/>
      <c r="F59" s="36"/>
      <c r="G59" s="33">
        <f t="shared" si="5"/>
        <v>0</v>
      </c>
      <c r="H59" s="106"/>
      <c r="I59" s="106"/>
      <c r="J59" s="32"/>
      <c r="K59" s="17"/>
      <c r="L59" s="31" t="str">
        <f t="shared" si="2"/>
        <v/>
      </c>
      <c r="M59" s="31" t="str">
        <f t="shared" si="10"/>
        <v/>
      </c>
      <c r="N59" s="31" t="str">
        <f t="shared" si="10"/>
        <v/>
      </c>
      <c r="O59" s="30"/>
      <c r="P59" s="34"/>
      <c r="Q59" s="31" t="str">
        <f t="shared" si="6"/>
        <v/>
      </c>
      <c r="R59" s="31" t="str">
        <f t="shared" si="7"/>
        <v/>
      </c>
      <c r="S59" s="31" t="str">
        <f t="shared" si="8"/>
        <v/>
      </c>
      <c r="T59" s="31" t="str">
        <f t="shared" si="9"/>
        <v/>
      </c>
    </row>
    <row r="60" spans="1:20">
      <c r="A60" s="34"/>
      <c r="B60" s="34"/>
      <c r="C60" s="1" t="str">
        <f t="shared" si="4"/>
        <v/>
      </c>
      <c r="D60" s="34"/>
      <c r="E60" s="35"/>
      <c r="F60" s="36"/>
      <c r="G60" s="33">
        <f t="shared" si="5"/>
        <v>0</v>
      </c>
      <c r="H60" s="106"/>
      <c r="I60" s="106"/>
      <c r="J60" s="32"/>
      <c r="K60" s="17"/>
      <c r="L60" s="31" t="str">
        <f t="shared" si="2"/>
        <v/>
      </c>
      <c r="M60" s="31" t="str">
        <f t="shared" ref="M60:N79" si="11">IF($A60&gt;0,IF((LEFT($A60,2)=LEFT(gstin,2)),($K60*($J60/2)),""),"")</f>
        <v/>
      </c>
      <c r="N60" s="31" t="str">
        <f t="shared" si="11"/>
        <v/>
      </c>
      <c r="O60" s="30"/>
      <c r="P60" s="34"/>
      <c r="Q60" s="31" t="str">
        <f t="shared" si="6"/>
        <v/>
      </c>
      <c r="R60" s="31" t="str">
        <f t="shared" si="7"/>
        <v/>
      </c>
      <c r="S60" s="31" t="str">
        <f t="shared" si="8"/>
        <v/>
      </c>
      <c r="T60" s="31" t="str">
        <f t="shared" si="9"/>
        <v/>
      </c>
    </row>
    <row r="61" spans="1:20">
      <c r="A61" s="34"/>
      <c r="B61" s="34"/>
      <c r="C61" s="1" t="str">
        <f t="shared" si="4"/>
        <v/>
      </c>
      <c r="D61" s="34"/>
      <c r="E61" s="35"/>
      <c r="F61" s="36"/>
      <c r="G61" s="33">
        <f t="shared" si="5"/>
        <v>0</v>
      </c>
      <c r="H61" s="106"/>
      <c r="I61" s="106"/>
      <c r="J61" s="32"/>
      <c r="K61" s="17"/>
      <c r="L61" s="31" t="str">
        <f t="shared" si="2"/>
        <v/>
      </c>
      <c r="M61" s="31" t="str">
        <f t="shared" si="11"/>
        <v/>
      </c>
      <c r="N61" s="31" t="str">
        <f t="shared" si="11"/>
        <v/>
      </c>
      <c r="O61" s="30"/>
      <c r="P61" s="34"/>
      <c r="Q61" s="31" t="str">
        <f t="shared" si="6"/>
        <v/>
      </c>
      <c r="R61" s="31" t="str">
        <f t="shared" si="7"/>
        <v/>
      </c>
      <c r="S61" s="31" t="str">
        <f t="shared" si="8"/>
        <v/>
      </c>
      <c r="T61" s="31" t="str">
        <f t="shared" si="9"/>
        <v/>
      </c>
    </row>
    <row r="62" spans="1:20">
      <c r="A62" s="34"/>
      <c r="B62" s="34"/>
      <c r="C62" s="1" t="str">
        <f t="shared" si="4"/>
        <v/>
      </c>
      <c r="D62" s="34"/>
      <c r="E62" s="35"/>
      <c r="F62" s="36"/>
      <c r="G62" s="33">
        <f t="shared" si="5"/>
        <v>0</v>
      </c>
      <c r="H62" s="106"/>
      <c r="I62" s="106"/>
      <c r="J62" s="32"/>
      <c r="K62" s="17"/>
      <c r="L62" s="31" t="str">
        <f t="shared" si="2"/>
        <v/>
      </c>
      <c r="M62" s="31" t="str">
        <f t="shared" si="11"/>
        <v/>
      </c>
      <c r="N62" s="31" t="str">
        <f t="shared" si="11"/>
        <v/>
      </c>
      <c r="O62" s="30"/>
      <c r="P62" s="34"/>
      <c r="Q62" s="31" t="str">
        <f t="shared" si="6"/>
        <v/>
      </c>
      <c r="R62" s="31" t="str">
        <f t="shared" si="7"/>
        <v/>
      </c>
      <c r="S62" s="31" t="str">
        <f t="shared" si="8"/>
        <v/>
      </c>
      <c r="T62" s="31" t="str">
        <f t="shared" si="9"/>
        <v/>
      </c>
    </row>
    <row r="63" spans="1:20">
      <c r="A63" s="34"/>
      <c r="B63" s="34"/>
      <c r="C63" s="1" t="str">
        <f t="shared" si="4"/>
        <v/>
      </c>
      <c r="D63" s="34"/>
      <c r="E63" s="35"/>
      <c r="F63" s="36"/>
      <c r="G63" s="33">
        <f t="shared" si="5"/>
        <v>0</v>
      </c>
      <c r="H63" s="106"/>
      <c r="I63" s="106"/>
      <c r="J63" s="32"/>
      <c r="K63" s="17"/>
      <c r="L63" s="31" t="str">
        <f t="shared" si="2"/>
        <v/>
      </c>
      <c r="M63" s="31" t="str">
        <f t="shared" si="11"/>
        <v/>
      </c>
      <c r="N63" s="31" t="str">
        <f t="shared" si="11"/>
        <v/>
      </c>
      <c r="O63" s="30"/>
      <c r="P63" s="34"/>
      <c r="Q63" s="31" t="str">
        <f t="shared" si="6"/>
        <v/>
      </c>
      <c r="R63" s="31" t="str">
        <f t="shared" si="7"/>
        <v/>
      </c>
      <c r="S63" s="31" t="str">
        <f t="shared" si="8"/>
        <v/>
      </c>
      <c r="T63" s="31" t="str">
        <f t="shared" si="9"/>
        <v/>
      </c>
    </row>
    <row r="64" spans="1:20">
      <c r="A64" s="34"/>
      <c r="B64" s="34"/>
      <c r="C64" s="1" t="str">
        <f t="shared" si="4"/>
        <v/>
      </c>
      <c r="D64" s="34"/>
      <c r="E64" s="35"/>
      <c r="F64" s="36"/>
      <c r="G64" s="33">
        <f t="shared" si="5"/>
        <v>0</v>
      </c>
      <c r="H64" s="106"/>
      <c r="I64" s="106"/>
      <c r="J64" s="32"/>
      <c r="K64" s="17"/>
      <c r="L64" s="31" t="str">
        <f t="shared" si="2"/>
        <v/>
      </c>
      <c r="M64" s="31" t="str">
        <f t="shared" si="11"/>
        <v/>
      </c>
      <c r="N64" s="31" t="str">
        <f t="shared" si="11"/>
        <v/>
      </c>
      <c r="O64" s="30"/>
      <c r="P64" s="34"/>
      <c r="Q64" s="31" t="str">
        <f t="shared" si="6"/>
        <v/>
      </c>
      <c r="R64" s="31" t="str">
        <f t="shared" si="7"/>
        <v/>
      </c>
      <c r="S64" s="31" t="str">
        <f t="shared" si="8"/>
        <v/>
      </c>
      <c r="T64" s="31" t="str">
        <f t="shared" si="9"/>
        <v/>
      </c>
    </row>
    <row r="65" spans="1:20">
      <c r="A65" s="34"/>
      <c r="B65" s="34"/>
      <c r="C65" s="1" t="str">
        <f t="shared" si="4"/>
        <v/>
      </c>
      <c r="D65" s="34"/>
      <c r="E65" s="35"/>
      <c r="F65" s="36"/>
      <c r="G65" s="33">
        <f t="shared" si="5"/>
        <v>0</v>
      </c>
      <c r="H65" s="106"/>
      <c r="I65" s="106"/>
      <c r="J65" s="32"/>
      <c r="K65" s="17"/>
      <c r="L65" s="31" t="str">
        <f t="shared" si="2"/>
        <v/>
      </c>
      <c r="M65" s="31" t="str">
        <f t="shared" si="11"/>
        <v/>
      </c>
      <c r="N65" s="31" t="str">
        <f t="shared" si="11"/>
        <v/>
      </c>
      <c r="O65" s="30"/>
      <c r="P65" s="34"/>
      <c r="Q65" s="31" t="str">
        <f t="shared" si="6"/>
        <v/>
      </c>
      <c r="R65" s="31" t="str">
        <f t="shared" si="7"/>
        <v/>
      </c>
      <c r="S65" s="31" t="str">
        <f t="shared" si="8"/>
        <v/>
      </c>
      <c r="T65" s="31" t="str">
        <f t="shared" si="9"/>
        <v/>
      </c>
    </row>
    <row r="66" spans="1:20">
      <c r="A66" s="34"/>
      <c r="B66" s="34"/>
      <c r="C66" s="1" t="str">
        <f t="shared" si="4"/>
        <v/>
      </c>
      <c r="D66" s="34"/>
      <c r="E66" s="35"/>
      <c r="F66" s="36"/>
      <c r="G66" s="33">
        <f t="shared" si="5"/>
        <v>0</v>
      </c>
      <c r="H66" s="106"/>
      <c r="I66" s="106"/>
      <c r="J66" s="32"/>
      <c r="K66" s="17"/>
      <c r="L66" s="31" t="str">
        <f t="shared" si="2"/>
        <v/>
      </c>
      <c r="M66" s="31" t="str">
        <f t="shared" si="11"/>
        <v/>
      </c>
      <c r="N66" s="31" t="str">
        <f t="shared" si="11"/>
        <v/>
      </c>
      <c r="O66" s="30"/>
      <c r="P66" s="34"/>
      <c r="Q66" s="31" t="str">
        <f t="shared" si="6"/>
        <v/>
      </c>
      <c r="R66" s="31" t="str">
        <f t="shared" si="7"/>
        <v/>
      </c>
      <c r="S66" s="31" t="str">
        <f t="shared" si="8"/>
        <v/>
      </c>
      <c r="T66" s="31" t="str">
        <f t="shared" si="9"/>
        <v/>
      </c>
    </row>
    <row r="67" spans="1:20">
      <c r="A67" s="34"/>
      <c r="B67" s="34"/>
      <c r="C67" s="1" t="str">
        <f t="shared" si="4"/>
        <v/>
      </c>
      <c r="D67" s="34"/>
      <c r="E67" s="35"/>
      <c r="F67" s="36"/>
      <c r="G67" s="33">
        <f t="shared" si="5"/>
        <v>0</v>
      </c>
      <c r="H67" s="106"/>
      <c r="I67" s="106"/>
      <c r="J67" s="32"/>
      <c r="K67" s="17"/>
      <c r="L67" s="31" t="str">
        <f t="shared" si="2"/>
        <v/>
      </c>
      <c r="M67" s="31" t="str">
        <f t="shared" si="11"/>
        <v/>
      </c>
      <c r="N67" s="31" t="str">
        <f t="shared" si="11"/>
        <v/>
      </c>
      <c r="O67" s="30"/>
      <c r="P67" s="34"/>
      <c r="Q67" s="31" t="str">
        <f t="shared" si="6"/>
        <v/>
      </c>
      <c r="R67" s="31" t="str">
        <f t="shared" si="7"/>
        <v/>
      </c>
      <c r="S67" s="31" t="str">
        <f t="shared" si="8"/>
        <v/>
      </c>
      <c r="T67" s="31" t="str">
        <f t="shared" si="9"/>
        <v/>
      </c>
    </row>
    <row r="68" spans="1:20">
      <c r="A68" s="34"/>
      <c r="B68" s="34"/>
      <c r="C68" s="1" t="str">
        <f t="shared" si="4"/>
        <v/>
      </c>
      <c r="D68" s="34"/>
      <c r="E68" s="35"/>
      <c r="F68" s="36"/>
      <c r="G68" s="33">
        <f t="shared" si="5"/>
        <v>0</v>
      </c>
      <c r="H68" s="106"/>
      <c r="I68" s="106"/>
      <c r="J68" s="32"/>
      <c r="K68" s="17"/>
      <c r="L68" s="31" t="str">
        <f t="shared" si="2"/>
        <v/>
      </c>
      <c r="M68" s="31" t="str">
        <f t="shared" si="11"/>
        <v/>
      </c>
      <c r="N68" s="31" t="str">
        <f t="shared" si="11"/>
        <v/>
      </c>
      <c r="O68" s="30"/>
      <c r="P68" s="34"/>
      <c r="Q68" s="31" t="str">
        <f t="shared" si="6"/>
        <v/>
      </c>
      <c r="R68" s="31" t="str">
        <f t="shared" si="7"/>
        <v/>
      </c>
      <c r="S68" s="31" t="str">
        <f t="shared" si="8"/>
        <v/>
      </c>
      <c r="T68" s="31" t="str">
        <f t="shared" si="9"/>
        <v/>
      </c>
    </row>
    <row r="69" spans="1:20">
      <c r="A69" s="34"/>
      <c r="B69" s="34"/>
      <c r="C69" s="1" t="str">
        <f t="shared" si="4"/>
        <v/>
      </c>
      <c r="D69" s="34"/>
      <c r="E69" s="35"/>
      <c r="F69" s="36"/>
      <c r="G69" s="33">
        <f t="shared" si="5"/>
        <v>0</v>
      </c>
      <c r="H69" s="106"/>
      <c r="I69" s="106"/>
      <c r="J69" s="32"/>
      <c r="K69" s="17"/>
      <c r="L69" s="31" t="str">
        <f t="shared" si="2"/>
        <v/>
      </c>
      <c r="M69" s="31" t="str">
        <f t="shared" si="11"/>
        <v/>
      </c>
      <c r="N69" s="31" t="str">
        <f t="shared" si="11"/>
        <v/>
      </c>
      <c r="O69" s="30"/>
      <c r="P69" s="34"/>
      <c r="Q69" s="31" t="str">
        <f t="shared" si="6"/>
        <v/>
      </c>
      <c r="R69" s="31" t="str">
        <f t="shared" si="7"/>
        <v/>
      </c>
      <c r="S69" s="31" t="str">
        <f t="shared" si="8"/>
        <v/>
      </c>
      <c r="T69" s="31" t="str">
        <f t="shared" si="9"/>
        <v/>
      </c>
    </row>
    <row r="70" spans="1:20">
      <c r="A70" s="34"/>
      <c r="B70" s="34"/>
      <c r="C70" s="1" t="str">
        <f t="shared" si="4"/>
        <v/>
      </c>
      <c r="D70" s="34"/>
      <c r="E70" s="35"/>
      <c r="F70" s="36"/>
      <c r="G70" s="33">
        <f t="shared" si="5"/>
        <v>0</v>
      </c>
      <c r="H70" s="106"/>
      <c r="I70" s="106"/>
      <c r="J70" s="32"/>
      <c r="K70" s="17"/>
      <c r="L70" s="31" t="str">
        <f t="shared" si="2"/>
        <v/>
      </c>
      <c r="M70" s="31" t="str">
        <f t="shared" si="11"/>
        <v/>
      </c>
      <c r="N70" s="31" t="str">
        <f t="shared" si="11"/>
        <v/>
      </c>
      <c r="O70" s="30"/>
      <c r="P70" s="34"/>
      <c r="Q70" s="31" t="str">
        <f t="shared" si="6"/>
        <v/>
      </c>
      <c r="R70" s="31" t="str">
        <f t="shared" si="7"/>
        <v/>
      </c>
      <c r="S70" s="31" t="str">
        <f t="shared" si="8"/>
        <v/>
      </c>
      <c r="T70" s="31" t="str">
        <f t="shared" si="9"/>
        <v/>
      </c>
    </row>
    <row r="71" spans="1:20">
      <c r="A71" s="34"/>
      <c r="B71" s="34"/>
      <c r="C71" s="1" t="str">
        <f t="shared" si="4"/>
        <v/>
      </c>
      <c r="D71" s="34"/>
      <c r="E71" s="35"/>
      <c r="F71" s="36"/>
      <c r="G71" s="33">
        <f t="shared" si="5"/>
        <v>0</v>
      </c>
      <c r="H71" s="106"/>
      <c r="I71" s="106"/>
      <c r="J71" s="32"/>
      <c r="K71" s="17"/>
      <c r="L71" s="31" t="str">
        <f t="shared" si="2"/>
        <v/>
      </c>
      <c r="M71" s="31" t="str">
        <f t="shared" si="11"/>
        <v/>
      </c>
      <c r="N71" s="31" t="str">
        <f t="shared" si="11"/>
        <v/>
      </c>
      <c r="O71" s="30"/>
      <c r="P71" s="34"/>
      <c r="Q71" s="31" t="str">
        <f t="shared" si="6"/>
        <v/>
      </c>
      <c r="R71" s="31" t="str">
        <f t="shared" si="7"/>
        <v/>
      </c>
      <c r="S71" s="31" t="str">
        <f t="shared" si="8"/>
        <v/>
      </c>
      <c r="T71" s="31" t="str">
        <f t="shared" si="9"/>
        <v/>
      </c>
    </row>
    <row r="72" spans="1:20">
      <c r="A72" s="34"/>
      <c r="B72" s="34"/>
      <c r="C72" s="1" t="str">
        <f t="shared" si="4"/>
        <v/>
      </c>
      <c r="D72" s="34"/>
      <c r="E72" s="35"/>
      <c r="F72" s="36"/>
      <c r="G72" s="33">
        <f t="shared" si="5"/>
        <v>0</v>
      </c>
      <c r="H72" s="106"/>
      <c r="I72" s="106"/>
      <c r="J72" s="32"/>
      <c r="K72" s="17"/>
      <c r="L72" s="31" t="str">
        <f t="shared" si="2"/>
        <v/>
      </c>
      <c r="M72" s="31" t="str">
        <f t="shared" si="11"/>
        <v/>
      </c>
      <c r="N72" s="31" t="str">
        <f t="shared" si="11"/>
        <v/>
      </c>
      <c r="O72" s="30"/>
      <c r="P72" s="34"/>
      <c r="Q72" s="31" t="str">
        <f t="shared" si="6"/>
        <v/>
      </c>
      <c r="R72" s="31" t="str">
        <f t="shared" si="7"/>
        <v/>
      </c>
      <c r="S72" s="31" t="str">
        <f t="shared" si="8"/>
        <v/>
      </c>
      <c r="T72" s="31" t="str">
        <f t="shared" si="9"/>
        <v/>
      </c>
    </row>
    <row r="73" spans="1:20">
      <c r="A73" s="34"/>
      <c r="B73" s="34"/>
      <c r="C73" s="1" t="str">
        <f t="shared" si="4"/>
        <v/>
      </c>
      <c r="D73" s="34"/>
      <c r="E73" s="35"/>
      <c r="F73" s="36"/>
      <c r="G73" s="33">
        <f t="shared" si="5"/>
        <v>0</v>
      </c>
      <c r="H73" s="106"/>
      <c r="I73" s="106"/>
      <c r="J73" s="32"/>
      <c r="K73" s="17"/>
      <c r="L73" s="31" t="str">
        <f t="shared" si="2"/>
        <v/>
      </c>
      <c r="M73" s="31" t="str">
        <f t="shared" si="11"/>
        <v/>
      </c>
      <c r="N73" s="31" t="str">
        <f t="shared" si="11"/>
        <v/>
      </c>
      <c r="O73" s="30"/>
      <c r="P73" s="34"/>
      <c r="Q73" s="31" t="str">
        <f t="shared" si="6"/>
        <v/>
      </c>
      <c r="R73" s="31" t="str">
        <f t="shared" si="7"/>
        <v/>
      </c>
      <c r="S73" s="31" t="str">
        <f t="shared" si="8"/>
        <v/>
      </c>
      <c r="T73" s="31" t="str">
        <f t="shared" si="9"/>
        <v/>
      </c>
    </row>
    <row r="74" spans="1:20">
      <c r="A74" s="34"/>
      <c r="B74" s="34"/>
      <c r="C74" s="1" t="str">
        <f t="shared" si="4"/>
        <v/>
      </c>
      <c r="D74" s="34"/>
      <c r="E74" s="35"/>
      <c r="F74" s="36"/>
      <c r="G74" s="33">
        <f t="shared" si="5"/>
        <v>0</v>
      </c>
      <c r="H74" s="106"/>
      <c r="I74" s="106"/>
      <c r="J74" s="32"/>
      <c r="K74" s="17"/>
      <c r="L74" s="31" t="str">
        <f t="shared" si="2"/>
        <v/>
      </c>
      <c r="M74" s="31" t="str">
        <f t="shared" si="11"/>
        <v/>
      </c>
      <c r="N74" s="31" t="str">
        <f t="shared" si="11"/>
        <v/>
      </c>
      <c r="O74" s="30"/>
      <c r="P74" s="34"/>
      <c r="Q74" s="31" t="str">
        <f t="shared" si="6"/>
        <v/>
      </c>
      <c r="R74" s="31" t="str">
        <f t="shared" si="7"/>
        <v/>
      </c>
      <c r="S74" s="31" t="str">
        <f t="shared" si="8"/>
        <v/>
      </c>
      <c r="T74" s="31" t="str">
        <f t="shared" si="9"/>
        <v/>
      </c>
    </row>
    <row r="75" spans="1:20">
      <c r="A75" s="34"/>
      <c r="B75" s="34"/>
      <c r="C75" s="1" t="str">
        <f t="shared" si="4"/>
        <v/>
      </c>
      <c r="D75" s="34"/>
      <c r="E75" s="35"/>
      <c r="F75" s="36"/>
      <c r="G75" s="33">
        <f t="shared" si="5"/>
        <v>0</v>
      </c>
      <c r="H75" s="106"/>
      <c r="I75" s="106"/>
      <c r="J75" s="32"/>
      <c r="K75" s="17"/>
      <c r="L75" s="31" t="str">
        <f t="shared" si="2"/>
        <v/>
      </c>
      <c r="M75" s="31" t="str">
        <f t="shared" si="11"/>
        <v/>
      </c>
      <c r="N75" s="31" t="str">
        <f t="shared" si="11"/>
        <v/>
      </c>
      <c r="O75" s="30"/>
      <c r="P75" s="34"/>
      <c r="Q75" s="31" t="str">
        <f t="shared" si="6"/>
        <v/>
      </c>
      <c r="R75" s="31" t="str">
        <f t="shared" si="7"/>
        <v/>
      </c>
      <c r="S75" s="31" t="str">
        <f t="shared" si="8"/>
        <v/>
      </c>
      <c r="T75" s="31" t="str">
        <f t="shared" si="9"/>
        <v/>
      </c>
    </row>
    <row r="76" spans="1:20">
      <c r="A76" s="34"/>
      <c r="B76" s="34"/>
      <c r="C76" s="1" t="str">
        <f t="shared" si="4"/>
        <v/>
      </c>
      <c r="D76" s="34"/>
      <c r="E76" s="35"/>
      <c r="F76" s="36"/>
      <c r="G76" s="33">
        <f t="shared" si="5"/>
        <v>0</v>
      </c>
      <c r="H76" s="106"/>
      <c r="I76" s="106"/>
      <c r="J76" s="32"/>
      <c r="K76" s="17"/>
      <c r="L76" s="31" t="str">
        <f t="shared" si="2"/>
        <v/>
      </c>
      <c r="M76" s="31" t="str">
        <f t="shared" si="11"/>
        <v/>
      </c>
      <c r="N76" s="31" t="str">
        <f t="shared" si="11"/>
        <v/>
      </c>
      <c r="O76" s="30"/>
      <c r="P76" s="34"/>
      <c r="Q76" s="31" t="str">
        <f t="shared" si="6"/>
        <v/>
      </c>
      <c r="R76" s="31" t="str">
        <f t="shared" si="7"/>
        <v/>
      </c>
      <c r="S76" s="31" t="str">
        <f t="shared" si="8"/>
        <v/>
      </c>
      <c r="T76" s="31" t="str">
        <f t="shared" si="9"/>
        <v/>
      </c>
    </row>
    <row r="77" spans="1:20">
      <c r="A77" s="34"/>
      <c r="B77" s="34"/>
      <c r="C77" s="1" t="str">
        <f t="shared" si="4"/>
        <v/>
      </c>
      <c r="D77" s="34"/>
      <c r="E77" s="35"/>
      <c r="F77" s="36"/>
      <c r="G77" s="33">
        <f t="shared" si="5"/>
        <v>0</v>
      </c>
      <c r="H77" s="106"/>
      <c r="I77" s="106"/>
      <c r="J77" s="32"/>
      <c r="K77" s="17"/>
      <c r="L77" s="31" t="str">
        <f t="shared" si="2"/>
        <v/>
      </c>
      <c r="M77" s="31" t="str">
        <f t="shared" si="11"/>
        <v/>
      </c>
      <c r="N77" s="31" t="str">
        <f t="shared" si="11"/>
        <v/>
      </c>
      <c r="O77" s="30"/>
      <c r="P77" s="34"/>
      <c r="Q77" s="31" t="str">
        <f t="shared" si="6"/>
        <v/>
      </c>
      <c r="R77" s="31" t="str">
        <f t="shared" si="7"/>
        <v/>
      </c>
      <c r="S77" s="31" t="str">
        <f t="shared" si="8"/>
        <v/>
      </c>
      <c r="T77" s="31" t="str">
        <f t="shared" si="9"/>
        <v/>
      </c>
    </row>
    <row r="78" spans="1:20">
      <c r="A78" s="34"/>
      <c r="B78" s="34"/>
      <c r="C78" s="1" t="str">
        <f t="shared" si="4"/>
        <v/>
      </c>
      <c r="D78" s="34"/>
      <c r="E78" s="35"/>
      <c r="F78" s="36"/>
      <c r="G78" s="33">
        <f t="shared" si="5"/>
        <v>0</v>
      </c>
      <c r="H78" s="106"/>
      <c r="I78" s="106"/>
      <c r="J78" s="32"/>
      <c r="K78" s="17"/>
      <c r="L78" s="31" t="str">
        <f t="shared" si="2"/>
        <v/>
      </c>
      <c r="M78" s="31" t="str">
        <f t="shared" si="11"/>
        <v/>
      </c>
      <c r="N78" s="31" t="str">
        <f t="shared" si="11"/>
        <v/>
      </c>
      <c r="O78" s="30"/>
      <c r="P78" s="34"/>
      <c r="Q78" s="31" t="str">
        <f t="shared" si="6"/>
        <v/>
      </c>
      <c r="R78" s="31" t="str">
        <f t="shared" si="7"/>
        <v/>
      </c>
      <c r="S78" s="31" t="str">
        <f t="shared" si="8"/>
        <v/>
      </c>
      <c r="T78" s="31" t="str">
        <f t="shared" si="9"/>
        <v/>
      </c>
    </row>
    <row r="79" spans="1:20">
      <c r="A79" s="34"/>
      <c r="B79" s="34"/>
      <c r="C79" s="1" t="str">
        <f t="shared" si="4"/>
        <v/>
      </c>
      <c r="D79" s="34"/>
      <c r="E79" s="35"/>
      <c r="F79" s="36"/>
      <c r="G79" s="33">
        <f t="shared" si="5"/>
        <v>0</v>
      </c>
      <c r="H79" s="106"/>
      <c r="I79" s="106"/>
      <c r="J79" s="32"/>
      <c r="K79" s="17"/>
      <c r="L79" s="31" t="str">
        <f t="shared" si="2"/>
        <v/>
      </c>
      <c r="M79" s="31" t="str">
        <f t="shared" si="11"/>
        <v/>
      </c>
      <c r="N79" s="31" t="str">
        <f t="shared" si="11"/>
        <v/>
      </c>
      <c r="O79" s="30"/>
      <c r="P79" s="34"/>
      <c r="Q79" s="31" t="str">
        <f t="shared" si="6"/>
        <v/>
      </c>
      <c r="R79" s="31" t="str">
        <f t="shared" si="7"/>
        <v/>
      </c>
      <c r="S79" s="31" t="str">
        <f t="shared" si="8"/>
        <v/>
      </c>
      <c r="T79" s="31" t="str">
        <f t="shared" si="9"/>
        <v/>
      </c>
    </row>
    <row r="80" spans="1:20">
      <c r="A80" s="34"/>
      <c r="B80" s="34"/>
      <c r="C80" s="1" t="str">
        <f t="shared" si="4"/>
        <v/>
      </c>
      <c r="D80" s="34"/>
      <c r="E80" s="35"/>
      <c r="F80" s="36"/>
      <c r="G80" s="33">
        <f t="shared" si="5"/>
        <v>0</v>
      </c>
      <c r="H80" s="106"/>
      <c r="I80" s="106"/>
      <c r="J80" s="32"/>
      <c r="K80" s="17"/>
      <c r="L80" s="31" t="str">
        <f t="shared" si="2"/>
        <v/>
      </c>
      <c r="M80" s="31" t="str">
        <f t="shared" ref="M80:N99" si="12">IF($A80&gt;0,IF((LEFT($A80,2)=LEFT(gstin,2)),($K80*($J80/2)),""),"")</f>
        <v/>
      </c>
      <c r="N80" s="31" t="str">
        <f t="shared" si="12"/>
        <v/>
      </c>
      <c r="O80" s="30"/>
      <c r="P80" s="34"/>
      <c r="Q80" s="31" t="str">
        <f t="shared" si="6"/>
        <v/>
      </c>
      <c r="R80" s="31" t="str">
        <f t="shared" si="7"/>
        <v/>
      </c>
      <c r="S80" s="31" t="str">
        <f t="shared" si="8"/>
        <v/>
      </c>
      <c r="T80" s="31" t="str">
        <f t="shared" si="9"/>
        <v/>
      </c>
    </row>
    <row r="81" spans="1:20">
      <c r="A81" s="34"/>
      <c r="B81" s="34"/>
      <c r="C81" s="1" t="str">
        <f t="shared" si="4"/>
        <v/>
      </c>
      <c r="D81" s="34"/>
      <c r="E81" s="35"/>
      <c r="F81" s="36"/>
      <c r="G81" s="33">
        <f t="shared" si="5"/>
        <v>0</v>
      </c>
      <c r="H81" s="106"/>
      <c r="I81" s="106"/>
      <c r="J81" s="32"/>
      <c r="K81" s="17"/>
      <c r="L81" s="31" t="str">
        <f t="shared" si="2"/>
        <v/>
      </c>
      <c r="M81" s="31" t="str">
        <f t="shared" si="12"/>
        <v/>
      </c>
      <c r="N81" s="31" t="str">
        <f t="shared" si="12"/>
        <v/>
      </c>
      <c r="O81" s="30"/>
      <c r="P81" s="34"/>
      <c r="Q81" s="31" t="str">
        <f t="shared" si="6"/>
        <v/>
      </c>
      <c r="R81" s="31" t="str">
        <f t="shared" si="7"/>
        <v/>
      </c>
      <c r="S81" s="31" t="str">
        <f t="shared" si="8"/>
        <v/>
      </c>
      <c r="T81" s="31" t="str">
        <f t="shared" si="9"/>
        <v/>
      </c>
    </row>
    <row r="82" spans="1:20">
      <c r="A82" s="34"/>
      <c r="B82" s="34"/>
      <c r="C82" s="1" t="str">
        <f t="shared" si="4"/>
        <v/>
      </c>
      <c r="D82" s="34"/>
      <c r="E82" s="35"/>
      <c r="F82" s="36"/>
      <c r="G82" s="33">
        <f t="shared" si="5"/>
        <v>0</v>
      </c>
      <c r="H82" s="106"/>
      <c r="I82" s="106"/>
      <c r="J82" s="32"/>
      <c r="K82" s="17"/>
      <c r="L82" s="31" t="str">
        <f t="shared" si="2"/>
        <v/>
      </c>
      <c r="M82" s="31" t="str">
        <f t="shared" si="12"/>
        <v/>
      </c>
      <c r="N82" s="31" t="str">
        <f t="shared" si="12"/>
        <v/>
      </c>
      <c r="O82" s="30"/>
      <c r="P82" s="34"/>
      <c r="Q82" s="31" t="str">
        <f t="shared" si="6"/>
        <v/>
      </c>
      <c r="R82" s="31" t="str">
        <f t="shared" si="7"/>
        <v/>
      </c>
      <c r="S82" s="31" t="str">
        <f t="shared" si="8"/>
        <v/>
      </c>
      <c r="T82" s="31" t="str">
        <f t="shared" si="9"/>
        <v/>
      </c>
    </row>
    <row r="83" spans="1:20">
      <c r="A83" s="34"/>
      <c r="B83" s="34"/>
      <c r="C83" s="1" t="str">
        <f t="shared" si="4"/>
        <v/>
      </c>
      <c r="D83" s="34"/>
      <c r="E83" s="35"/>
      <c r="F83" s="36"/>
      <c r="G83" s="33">
        <f t="shared" si="5"/>
        <v>0</v>
      </c>
      <c r="H83" s="106"/>
      <c r="I83" s="106"/>
      <c r="J83" s="32"/>
      <c r="K83" s="17"/>
      <c r="L83" s="31" t="str">
        <f t="shared" si="2"/>
        <v/>
      </c>
      <c r="M83" s="31" t="str">
        <f t="shared" si="12"/>
        <v/>
      </c>
      <c r="N83" s="31" t="str">
        <f t="shared" si="12"/>
        <v/>
      </c>
      <c r="O83" s="30"/>
      <c r="P83" s="34"/>
      <c r="Q83" s="31" t="str">
        <f t="shared" si="6"/>
        <v/>
      </c>
      <c r="R83" s="31" t="str">
        <f t="shared" si="7"/>
        <v/>
      </c>
      <c r="S83" s="31" t="str">
        <f t="shared" si="8"/>
        <v/>
      </c>
      <c r="T83" s="31" t="str">
        <f t="shared" si="9"/>
        <v/>
      </c>
    </row>
    <row r="84" spans="1:20">
      <c r="A84" s="34"/>
      <c r="B84" s="34"/>
      <c r="C84" s="1" t="str">
        <f t="shared" si="4"/>
        <v/>
      </c>
      <c r="D84" s="34"/>
      <c r="E84" s="35"/>
      <c r="F84" s="36"/>
      <c r="G84" s="33">
        <f t="shared" si="5"/>
        <v>0</v>
      </c>
      <c r="H84" s="106"/>
      <c r="I84" s="106"/>
      <c r="J84" s="32"/>
      <c r="K84" s="17"/>
      <c r="L84" s="31" t="str">
        <f t="shared" ref="L84:L147" si="13">IF($A84&gt;0,IF((LEFT($A84,2)&lt;&gt;LEFT(gstin,2)),($K84*$J84),""),"")</f>
        <v/>
      </c>
      <c r="M84" s="31" t="str">
        <f t="shared" si="12"/>
        <v/>
      </c>
      <c r="N84" s="31" t="str">
        <f t="shared" si="12"/>
        <v/>
      </c>
      <c r="O84" s="30"/>
      <c r="P84" s="34"/>
      <c r="Q84" s="31" t="str">
        <f t="shared" si="6"/>
        <v/>
      </c>
      <c r="R84" s="31" t="str">
        <f t="shared" si="7"/>
        <v/>
      </c>
      <c r="S84" s="31" t="str">
        <f t="shared" si="8"/>
        <v/>
      </c>
      <c r="T84" s="31" t="str">
        <f t="shared" si="9"/>
        <v/>
      </c>
    </row>
    <row r="85" spans="1:20">
      <c r="A85" s="34"/>
      <c r="B85" s="34"/>
      <c r="C85" s="1" t="str">
        <f t="shared" ref="C85:C148" si="14">IF($A85&lt;&gt;"",(VLOOKUP(LEFT($A85,2),$A$5000:$C$5037,3,TRUE)),(""))</f>
        <v/>
      </c>
      <c r="D85" s="34"/>
      <c r="E85" s="35"/>
      <c r="F85" s="36"/>
      <c r="G85" s="33">
        <f t="shared" ref="G85:G148" si="15">ROUND(SUM(K85:O85),0)</f>
        <v>0</v>
      </c>
      <c r="H85" s="106"/>
      <c r="I85" s="106"/>
      <c r="J85" s="32"/>
      <c r="K85" s="17"/>
      <c r="L85" s="31" t="str">
        <f t="shared" si="13"/>
        <v/>
      </c>
      <c r="M85" s="31" t="str">
        <f t="shared" si="12"/>
        <v/>
      </c>
      <c r="N85" s="31" t="str">
        <f t="shared" si="12"/>
        <v/>
      </c>
      <c r="O85" s="30"/>
      <c r="P85" s="34"/>
      <c r="Q85" s="31" t="str">
        <f t="shared" ref="Q85:Q148" si="16">IF(P85="Accept",L85,"")</f>
        <v/>
      </c>
      <c r="R85" s="31" t="str">
        <f t="shared" ref="R85:R148" si="17">IF(P85="Accept",M85,"")</f>
        <v/>
      </c>
      <c r="S85" s="31" t="str">
        <f t="shared" ref="S85:S148" si="18">IF(P85="Accept",N85,"")</f>
        <v/>
      </c>
      <c r="T85" s="31" t="str">
        <f t="shared" ref="T85:T148" si="19">IF(P85="Accept",O85,"")</f>
        <v/>
      </c>
    </row>
    <row r="86" spans="1:20">
      <c r="A86" s="34"/>
      <c r="B86" s="34"/>
      <c r="C86" s="1" t="str">
        <f t="shared" si="14"/>
        <v/>
      </c>
      <c r="D86" s="34"/>
      <c r="E86" s="35"/>
      <c r="F86" s="36"/>
      <c r="G86" s="33">
        <f t="shared" si="15"/>
        <v>0</v>
      </c>
      <c r="H86" s="106"/>
      <c r="I86" s="106"/>
      <c r="J86" s="32"/>
      <c r="K86" s="17"/>
      <c r="L86" s="31" t="str">
        <f t="shared" si="13"/>
        <v/>
      </c>
      <c r="M86" s="31" t="str">
        <f t="shared" si="12"/>
        <v/>
      </c>
      <c r="N86" s="31" t="str">
        <f t="shared" si="12"/>
        <v/>
      </c>
      <c r="O86" s="30"/>
      <c r="P86" s="34"/>
      <c r="Q86" s="31" t="str">
        <f t="shared" si="16"/>
        <v/>
      </c>
      <c r="R86" s="31" t="str">
        <f t="shared" si="17"/>
        <v/>
      </c>
      <c r="S86" s="31" t="str">
        <f t="shared" si="18"/>
        <v/>
      </c>
      <c r="T86" s="31" t="str">
        <f t="shared" si="19"/>
        <v/>
      </c>
    </row>
    <row r="87" spans="1:20">
      <c r="A87" s="34"/>
      <c r="B87" s="34"/>
      <c r="C87" s="1" t="str">
        <f t="shared" si="14"/>
        <v/>
      </c>
      <c r="D87" s="34"/>
      <c r="E87" s="35"/>
      <c r="F87" s="36"/>
      <c r="G87" s="33">
        <f t="shared" si="15"/>
        <v>0</v>
      </c>
      <c r="H87" s="106"/>
      <c r="I87" s="106"/>
      <c r="J87" s="32"/>
      <c r="K87" s="17"/>
      <c r="L87" s="31" t="str">
        <f t="shared" si="13"/>
        <v/>
      </c>
      <c r="M87" s="31" t="str">
        <f t="shared" si="12"/>
        <v/>
      </c>
      <c r="N87" s="31" t="str">
        <f t="shared" si="12"/>
        <v/>
      </c>
      <c r="O87" s="30"/>
      <c r="P87" s="34"/>
      <c r="Q87" s="31" t="str">
        <f t="shared" si="16"/>
        <v/>
      </c>
      <c r="R87" s="31" t="str">
        <f t="shared" si="17"/>
        <v/>
      </c>
      <c r="S87" s="31" t="str">
        <f t="shared" si="18"/>
        <v/>
      </c>
      <c r="T87" s="31" t="str">
        <f t="shared" si="19"/>
        <v/>
      </c>
    </row>
    <row r="88" spans="1:20">
      <c r="A88" s="34"/>
      <c r="B88" s="34"/>
      <c r="C88" s="1" t="str">
        <f t="shared" si="14"/>
        <v/>
      </c>
      <c r="D88" s="34"/>
      <c r="E88" s="35"/>
      <c r="F88" s="36"/>
      <c r="G88" s="33">
        <f t="shared" si="15"/>
        <v>0</v>
      </c>
      <c r="H88" s="106"/>
      <c r="I88" s="106"/>
      <c r="J88" s="32"/>
      <c r="K88" s="17"/>
      <c r="L88" s="31" t="str">
        <f t="shared" si="13"/>
        <v/>
      </c>
      <c r="M88" s="31" t="str">
        <f t="shared" si="12"/>
        <v/>
      </c>
      <c r="N88" s="31" t="str">
        <f t="shared" si="12"/>
        <v/>
      </c>
      <c r="O88" s="30"/>
      <c r="P88" s="34"/>
      <c r="Q88" s="31" t="str">
        <f t="shared" si="16"/>
        <v/>
      </c>
      <c r="R88" s="31" t="str">
        <f t="shared" si="17"/>
        <v/>
      </c>
      <c r="S88" s="31" t="str">
        <f t="shared" si="18"/>
        <v/>
      </c>
      <c r="T88" s="31" t="str">
        <f t="shared" si="19"/>
        <v/>
      </c>
    </row>
    <row r="89" spans="1:20">
      <c r="A89" s="34"/>
      <c r="B89" s="34"/>
      <c r="C89" s="1" t="str">
        <f t="shared" si="14"/>
        <v/>
      </c>
      <c r="D89" s="34"/>
      <c r="E89" s="35"/>
      <c r="F89" s="36"/>
      <c r="G89" s="33">
        <f t="shared" si="15"/>
        <v>0</v>
      </c>
      <c r="H89" s="106"/>
      <c r="I89" s="106"/>
      <c r="J89" s="32"/>
      <c r="K89" s="17"/>
      <c r="L89" s="31" t="str">
        <f t="shared" si="13"/>
        <v/>
      </c>
      <c r="M89" s="31" t="str">
        <f t="shared" si="12"/>
        <v/>
      </c>
      <c r="N89" s="31" t="str">
        <f t="shared" si="12"/>
        <v/>
      </c>
      <c r="O89" s="30"/>
      <c r="P89" s="34"/>
      <c r="Q89" s="31" t="str">
        <f t="shared" si="16"/>
        <v/>
      </c>
      <c r="R89" s="31" t="str">
        <f t="shared" si="17"/>
        <v/>
      </c>
      <c r="S89" s="31" t="str">
        <f t="shared" si="18"/>
        <v/>
      </c>
      <c r="T89" s="31" t="str">
        <f t="shared" si="19"/>
        <v/>
      </c>
    </row>
    <row r="90" spans="1:20">
      <c r="A90" s="34"/>
      <c r="B90" s="34"/>
      <c r="C90" s="1" t="str">
        <f t="shared" si="14"/>
        <v/>
      </c>
      <c r="D90" s="34"/>
      <c r="E90" s="35"/>
      <c r="F90" s="36"/>
      <c r="G90" s="33">
        <f t="shared" si="15"/>
        <v>0</v>
      </c>
      <c r="H90" s="106"/>
      <c r="I90" s="106"/>
      <c r="J90" s="32"/>
      <c r="K90" s="17"/>
      <c r="L90" s="31" t="str">
        <f t="shared" si="13"/>
        <v/>
      </c>
      <c r="M90" s="31" t="str">
        <f t="shared" si="12"/>
        <v/>
      </c>
      <c r="N90" s="31" t="str">
        <f t="shared" si="12"/>
        <v/>
      </c>
      <c r="O90" s="30"/>
      <c r="P90" s="34"/>
      <c r="Q90" s="31" t="str">
        <f t="shared" si="16"/>
        <v/>
      </c>
      <c r="R90" s="31" t="str">
        <f t="shared" si="17"/>
        <v/>
      </c>
      <c r="S90" s="31" t="str">
        <f t="shared" si="18"/>
        <v/>
      </c>
      <c r="T90" s="31" t="str">
        <f t="shared" si="19"/>
        <v/>
      </c>
    </row>
    <row r="91" spans="1:20">
      <c r="A91" s="34"/>
      <c r="B91" s="34"/>
      <c r="C91" s="1" t="str">
        <f t="shared" si="14"/>
        <v/>
      </c>
      <c r="D91" s="34"/>
      <c r="E91" s="35"/>
      <c r="F91" s="36"/>
      <c r="G91" s="33">
        <f t="shared" si="15"/>
        <v>0</v>
      </c>
      <c r="H91" s="106"/>
      <c r="I91" s="106"/>
      <c r="J91" s="32"/>
      <c r="K91" s="17"/>
      <c r="L91" s="31" t="str">
        <f t="shared" si="13"/>
        <v/>
      </c>
      <c r="M91" s="31" t="str">
        <f t="shared" si="12"/>
        <v/>
      </c>
      <c r="N91" s="31" t="str">
        <f t="shared" si="12"/>
        <v/>
      </c>
      <c r="O91" s="30"/>
      <c r="P91" s="34"/>
      <c r="Q91" s="31" t="str">
        <f t="shared" si="16"/>
        <v/>
      </c>
      <c r="R91" s="31" t="str">
        <f t="shared" si="17"/>
        <v/>
      </c>
      <c r="S91" s="31" t="str">
        <f t="shared" si="18"/>
        <v/>
      </c>
      <c r="T91" s="31" t="str">
        <f t="shared" si="19"/>
        <v/>
      </c>
    </row>
    <row r="92" spans="1:20">
      <c r="A92" s="34"/>
      <c r="B92" s="34"/>
      <c r="C92" s="1" t="str">
        <f t="shared" si="14"/>
        <v/>
      </c>
      <c r="D92" s="34"/>
      <c r="E92" s="35"/>
      <c r="F92" s="36"/>
      <c r="G92" s="33">
        <f t="shared" si="15"/>
        <v>0</v>
      </c>
      <c r="H92" s="106"/>
      <c r="I92" s="106"/>
      <c r="J92" s="32"/>
      <c r="K92" s="17"/>
      <c r="L92" s="31" t="str">
        <f t="shared" si="13"/>
        <v/>
      </c>
      <c r="M92" s="31" t="str">
        <f t="shared" si="12"/>
        <v/>
      </c>
      <c r="N92" s="31" t="str">
        <f t="shared" si="12"/>
        <v/>
      </c>
      <c r="O92" s="30"/>
      <c r="P92" s="34"/>
      <c r="Q92" s="31" t="str">
        <f t="shared" si="16"/>
        <v/>
      </c>
      <c r="R92" s="31" t="str">
        <f t="shared" si="17"/>
        <v/>
      </c>
      <c r="S92" s="31" t="str">
        <f t="shared" si="18"/>
        <v/>
      </c>
      <c r="T92" s="31" t="str">
        <f t="shared" si="19"/>
        <v/>
      </c>
    </row>
    <row r="93" spans="1:20">
      <c r="A93" s="34"/>
      <c r="B93" s="34"/>
      <c r="C93" s="1" t="str">
        <f t="shared" si="14"/>
        <v/>
      </c>
      <c r="D93" s="34"/>
      <c r="E93" s="35"/>
      <c r="F93" s="36"/>
      <c r="G93" s="33">
        <f t="shared" si="15"/>
        <v>0</v>
      </c>
      <c r="H93" s="106"/>
      <c r="I93" s="106"/>
      <c r="J93" s="32"/>
      <c r="K93" s="17"/>
      <c r="L93" s="31" t="str">
        <f t="shared" si="13"/>
        <v/>
      </c>
      <c r="M93" s="31" t="str">
        <f t="shared" si="12"/>
        <v/>
      </c>
      <c r="N93" s="31" t="str">
        <f t="shared" si="12"/>
        <v/>
      </c>
      <c r="O93" s="30"/>
      <c r="P93" s="34"/>
      <c r="Q93" s="31" t="str">
        <f t="shared" si="16"/>
        <v/>
      </c>
      <c r="R93" s="31" t="str">
        <f t="shared" si="17"/>
        <v/>
      </c>
      <c r="S93" s="31" t="str">
        <f t="shared" si="18"/>
        <v/>
      </c>
      <c r="T93" s="31" t="str">
        <f t="shared" si="19"/>
        <v/>
      </c>
    </row>
    <row r="94" spans="1:20">
      <c r="A94" s="34"/>
      <c r="B94" s="34"/>
      <c r="C94" s="1" t="str">
        <f t="shared" si="14"/>
        <v/>
      </c>
      <c r="D94" s="34"/>
      <c r="E94" s="35"/>
      <c r="F94" s="36"/>
      <c r="G94" s="33">
        <f t="shared" si="15"/>
        <v>0</v>
      </c>
      <c r="H94" s="106"/>
      <c r="I94" s="106"/>
      <c r="J94" s="32"/>
      <c r="K94" s="17"/>
      <c r="L94" s="31" t="str">
        <f t="shared" si="13"/>
        <v/>
      </c>
      <c r="M94" s="31" t="str">
        <f t="shared" si="12"/>
        <v/>
      </c>
      <c r="N94" s="31" t="str">
        <f t="shared" si="12"/>
        <v/>
      </c>
      <c r="O94" s="30"/>
      <c r="P94" s="34"/>
      <c r="Q94" s="31" t="str">
        <f t="shared" si="16"/>
        <v/>
      </c>
      <c r="R94" s="31" t="str">
        <f t="shared" si="17"/>
        <v/>
      </c>
      <c r="S94" s="31" t="str">
        <f t="shared" si="18"/>
        <v/>
      </c>
      <c r="T94" s="31" t="str">
        <f t="shared" si="19"/>
        <v/>
      </c>
    </row>
    <row r="95" spans="1:20">
      <c r="A95" s="34"/>
      <c r="B95" s="34"/>
      <c r="C95" s="1" t="str">
        <f t="shared" si="14"/>
        <v/>
      </c>
      <c r="D95" s="34"/>
      <c r="E95" s="35"/>
      <c r="F95" s="36"/>
      <c r="G95" s="33">
        <f t="shared" si="15"/>
        <v>0</v>
      </c>
      <c r="H95" s="106"/>
      <c r="I95" s="106"/>
      <c r="J95" s="32"/>
      <c r="K95" s="17"/>
      <c r="L95" s="31" t="str">
        <f t="shared" si="13"/>
        <v/>
      </c>
      <c r="M95" s="31" t="str">
        <f t="shared" si="12"/>
        <v/>
      </c>
      <c r="N95" s="31" t="str">
        <f t="shared" si="12"/>
        <v/>
      </c>
      <c r="O95" s="30"/>
      <c r="P95" s="34"/>
      <c r="Q95" s="31" t="str">
        <f t="shared" si="16"/>
        <v/>
      </c>
      <c r="R95" s="31" t="str">
        <f t="shared" si="17"/>
        <v/>
      </c>
      <c r="S95" s="31" t="str">
        <f t="shared" si="18"/>
        <v/>
      </c>
      <c r="T95" s="31" t="str">
        <f t="shared" si="19"/>
        <v/>
      </c>
    </row>
    <row r="96" spans="1:20">
      <c r="A96" s="34"/>
      <c r="B96" s="34"/>
      <c r="C96" s="1" t="str">
        <f t="shared" si="14"/>
        <v/>
      </c>
      <c r="D96" s="34"/>
      <c r="E96" s="35"/>
      <c r="F96" s="36"/>
      <c r="G96" s="33">
        <f t="shared" si="15"/>
        <v>0</v>
      </c>
      <c r="H96" s="106"/>
      <c r="I96" s="106"/>
      <c r="J96" s="32"/>
      <c r="K96" s="17"/>
      <c r="L96" s="31" t="str">
        <f t="shared" si="13"/>
        <v/>
      </c>
      <c r="M96" s="31" t="str">
        <f t="shared" si="12"/>
        <v/>
      </c>
      <c r="N96" s="31" t="str">
        <f t="shared" si="12"/>
        <v/>
      </c>
      <c r="O96" s="30"/>
      <c r="P96" s="34"/>
      <c r="Q96" s="31" t="str">
        <f t="shared" si="16"/>
        <v/>
      </c>
      <c r="R96" s="31" t="str">
        <f t="shared" si="17"/>
        <v/>
      </c>
      <c r="S96" s="31" t="str">
        <f t="shared" si="18"/>
        <v/>
      </c>
      <c r="T96" s="31" t="str">
        <f t="shared" si="19"/>
        <v/>
      </c>
    </row>
    <row r="97" spans="1:20">
      <c r="A97" s="34"/>
      <c r="B97" s="34"/>
      <c r="C97" s="1" t="str">
        <f t="shared" si="14"/>
        <v/>
      </c>
      <c r="D97" s="34"/>
      <c r="E97" s="35"/>
      <c r="F97" s="36"/>
      <c r="G97" s="33">
        <f t="shared" si="15"/>
        <v>0</v>
      </c>
      <c r="H97" s="106"/>
      <c r="I97" s="106"/>
      <c r="J97" s="32"/>
      <c r="K97" s="17"/>
      <c r="L97" s="31" t="str">
        <f t="shared" si="13"/>
        <v/>
      </c>
      <c r="M97" s="31" t="str">
        <f t="shared" si="12"/>
        <v/>
      </c>
      <c r="N97" s="31" t="str">
        <f t="shared" si="12"/>
        <v/>
      </c>
      <c r="O97" s="30"/>
      <c r="P97" s="34"/>
      <c r="Q97" s="31" t="str">
        <f t="shared" si="16"/>
        <v/>
      </c>
      <c r="R97" s="31" t="str">
        <f t="shared" si="17"/>
        <v/>
      </c>
      <c r="S97" s="31" t="str">
        <f t="shared" si="18"/>
        <v/>
      </c>
      <c r="T97" s="31" t="str">
        <f t="shared" si="19"/>
        <v/>
      </c>
    </row>
    <row r="98" spans="1:20">
      <c r="A98" s="34"/>
      <c r="B98" s="34"/>
      <c r="C98" s="1" t="str">
        <f t="shared" si="14"/>
        <v/>
      </c>
      <c r="D98" s="34"/>
      <c r="E98" s="35"/>
      <c r="F98" s="36"/>
      <c r="G98" s="33">
        <f t="shared" si="15"/>
        <v>0</v>
      </c>
      <c r="H98" s="106"/>
      <c r="I98" s="106"/>
      <c r="J98" s="32"/>
      <c r="K98" s="17"/>
      <c r="L98" s="31" t="str">
        <f t="shared" si="13"/>
        <v/>
      </c>
      <c r="M98" s="31" t="str">
        <f t="shared" si="12"/>
        <v/>
      </c>
      <c r="N98" s="31" t="str">
        <f t="shared" si="12"/>
        <v/>
      </c>
      <c r="O98" s="30"/>
      <c r="P98" s="34"/>
      <c r="Q98" s="31" t="str">
        <f t="shared" si="16"/>
        <v/>
      </c>
      <c r="R98" s="31" t="str">
        <f t="shared" si="17"/>
        <v/>
      </c>
      <c r="S98" s="31" t="str">
        <f t="shared" si="18"/>
        <v/>
      </c>
      <c r="T98" s="31" t="str">
        <f t="shared" si="19"/>
        <v/>
      </c>
    </row>
    <row r="99" spans="1:20">
      <c r="A99" s="34"/>
      <c r="B99" s="34"/>
      <c r="C99" s="1" t="str">
        <f t="shared" si="14"/>
        <v/>
      </c>
      <c r="D99" s="34"/>
      <c r="E99" s="35"/>
      <c r="F99" s="36"/>
      <c r="G99" s="33">
        <f t="shared" si="15"/>
        <v>0</v>
      </c>
      <c r="H99" s="106"/>
      <c r="I99" s="106"/>
      <c r="J99" s="32"/>
      <c r="K99" s="17"/>
      <c r="L99" s="31" t="str">
        <f t="shared" si="13"/>
        <v/>
      </c>
      <c r="M99" s="31" t="str">
        <f t="shared" si="12"/>
        <v/>
      </c>
      <c r="N99" s="31" t="str">
        <f t="shared" si="12"/>
        <v/>
      </c>
      <c r="O99" s="30"/>
      <c r="P99" s="34"/>
      <c r="Q99" s="31" t="str">
        <f t="shared" si="16"/>
        <v/>
      </c>
      <c r="R99" s="31" t="str">
        <f t="shared" si="17"/>
        <v/>
      </c>
      <c r="S99" s="31" t="str">
        <f t="shared" si="18"/>
        <v/>
      </c>
      <c r="T99" s="31" t="str">
        <f t="shared" si="19"/>
        <v/>
      </c>
    </row>
    <row r="100" spans="1:20">
      <c r="A100" s="34"/>
      <c r="B100" s="34"/>
      <c r="C100" s="1" t="str">
        <f t="shared" si="14"/>
        <v/>
      </c>
      <c r="D100" s="34"/>
      <c r="E100" s="35"/>
      <c r="F100" s="36"/>
      <c r="G100" s="33">
        <f t="shared" si="15"/>
        <v>0</v>
      </c>
      <c r="H100" s="106"/>
      <c r="I100" s="106"/>
      <c r="J100" s="32"/>
      <c r="K100" s="17"/>
      <c r="L100" s="31" t="str">
        <f t="shared" si="13"/>
        <v/>
      </c>
      <c r="M100" s="31" t="str">
        <f t="shared" ref="M100:N119" si="20">IF($A100&gt;0,IF((LEFT($A100,2)=LEFT(gstin,2)),($K100*($J100/2)),""),"")</f>
        <v/>
      </c>
      <c r="N100" s="31" t="str">
        <f t="shared" si="20"/>
        <v/>
      </c>
      <c r="O100" s="30"/>
      <c r="P100" s="34"/>
      <c r="Q100" s="31" t="str">
        <f t="shared" si="16"/>
        <v/>
      </c>
      <c r="R100" s="31" t="str">
        <f t="shared" si="17"/>
        <v/>
      </c>
      <c r="S100" s="31" t="str">
        <f t="shared" si="18"/>
        <v/>
      </c>
      <c r="T100" s="31" t="str">
        <f t="shared" si="19"/>
        <v/>
      </c>
    </row>
    <row r="101" spans="1:20">
      <c r="A101" s="34"/>
      <c r="B101" s="34"/>
      <c r="C101" s="1" t="str">
        <f t="shared" si="14"/>
        <v/>
      </c>
      <c r="D101" s="34"/>
      <c r="E101" s="35"/>
      <c r="F101" s="36"/>
      <c r="G101" s="33">
        <f t="shared" si="15"/>
        <v>0</v>
      </c>
      <c r="H101" s="106"/>
      <c r="I101" s="106"/>
      <c r="J101" s="32"/>
      <c r="K101" s="17"/>
      <c r="L101" s="31" t="str">
        <f t="shared" si="13"/>
        <v/>
      </c>
      <c r="M101" s="31" t="str">
        <f t="shared" si="20"/>
        <v/>
      </c>
      <c r="N101" s="31" t="str">
        <f t="shared" si="20"/>
        <v/>
      </c>
      <c r="O101" s="30"/>
      <c r="P101" s="34"/>
      <c r="Q101" s="31" t="str">
        <f t="shared" si="16"/>
        <v/>
      </c>
      <c r="R101" s="31" t="str">
        <f t="shared" si="17"/>
        <v/>
      </c>
      <c r="S101" s="31" t="str">
        <f t="shared" si="18"/>
        <v/>
      </c>
      <c r="T101" s="31" t="str">
        <f t="shared" si="19"/>
        <v/>
      </c>
    </row>
    <row r="102" spans="1:20">
      <c r="A102" s="34"/>
      <c r="B102" s="34"/>
      <c r="C102" s="1" t="str">
        <f t="shared" si="14"/>
        <v/>
      </c>
      <c r="D102" s="34"/>
      <c r="E102" s="35"/>
      <c r="F102" s="36"/>
      <c r="G102" s="33">
        <f t="shared" si="15"/>
        <v>0</v>
      </c>
      <c r="H102" s="106"/>
      <c r="I102" s="106"/>
      <c r="J102" s="32"/>
      <c r="K102" s="17"/>
      <c r="L102" s="31" t="str">
        <f t="shared" si="13"/>
        <v/>
      </c>
      <c r="M102" s="31" t="str">
        <f t="shared" si="20"/>
        <v/>
      </c>
      <c r="N102" s="31" t="str">
        <f t="shared" si="20"/>
        <v/>
      </c>
      <c r="O102" s="30"/>
      <c r="P102" s="34"/>
      <c r="Q102" s="31" t="str">
        <f t="shared" si="16"/>
        <v/>
      </c>
      <c r="R102" s="31" t="str">
        <f t="shared" si="17"/>
        <v/>
      </c>
      <c r="S102" s="31" t="str">
        <f t="shared" si="18"/>
        <v/>
      </c>
      <c r="T102" s="31" t="str">
        <f t="shared" si="19"/>
        <v/>
      </c>
    </row>
    <row r="103" spans="1:20">
      <c r="A103" s="34"/>
      <c r="B103" s="34"/>
      <c r="C103" s="1" t="str">
        <f t="shared" si="14"/>
        <v/>
      </c>
      <c r="D103" s="34"/>
      <c r="E103" s="35"/>
      <c r="F103" s="36"/>
      <c r="G103" s="33">
        <f t="shared" si="15"/>
        <v>0</v>
      </c>
      <c r="H103" s="106"/>
      <c r="I103" s="106"/>
      <c r="J103" s="32"/>
      <c r="K103" s="17"/>
      <c r="L103" s="31" t="str">
        <f t="shared" si="13"/>
        <v/>
      </c>
      <c r="M103" s="31" t="str">
        <f t="shared" si="20"/>
        <v/>
      </c>
      <c r="N103" s="31" t="str">
        <f t="shared" si="20"/>
        <v/>
      </c>
      <c r="O103" s="30"/>
      <c r="P103" s="34"/>
      <c r="Q103" s="31" t="str">
        <f t="shared" si="16"/>
        <v/>
      </c>
      <c r="R103" s="31" t="str">
        <f t="shared" si="17"/>
        <v/>
      </c>
      <c r="S103" s="31" t="str">
        <f t="shared" si="18"/>
        <v/>
      </c>
      <c r="T103" s="31" t="str">
        <f t="shared" si="19"/>
        <v/>
      </c>
    </row>
    <row r="104" spans="1:20">
      <c r="A104" s="34"/>
      <c r="B104" s="34"/>
      <c r="C104" s="1" t="str">
        <f t="shared" si="14"/>
        <v/>
      </c>
      <c r="D104" s="34"/>
      <c r="E104" s="35"/>
      <c r="F104" s="36"/>
      <c r="G104" s="33">
        <f t="shared" si="15"/>
        <v>0</v>
      </c>
      <c r="H104" s="106"/>
      <c r="I104" s="106"/>
      <c r="J104" s="32"/>
      <c r="K104" s="17"/>
      <c r="L104" s="31" t="str">
        <f t="shared" si="13"/>
        <v/>
      </c>
      <c r="M104" s="31" t="str">
        <f t="shared" si="20"/>
        <v/>
      </c>
      <c r="N104" s="31" t="str">
        <f t="shared" si="20"/>
        <v/>
      </c>
      <c r="O104" s="30"/>
      <c r="P104" s="34"/>
      <c r="Q104" s="31" t="str">
        <f t="shared" si="16"/>
        <v/>
      </c>
      <c r="R104" s="31" t="str">
        <f t="shared" si="17"/>
        <v/>
      </c>
      <c r="S104" s="31" t="str">
        <f t="shared" si="18"/>
        <v/>
      </c>
      <c r="T104" s="31" t="str">
        <f t="shared" si="19"/>
        <v/>
      </c>
    </row>
    <row r="105" spans="1:20">
      <c r="A105" s="34"/>
      <c r="B105" s="34"/>
      <c r="C105" s="1" t="str">
        <f t="shared" si="14"/>
        <v/>
      </c>
      <c r="D105" s="34"/>
      <c r="E105" s="35"/>
      <c r="F105" s="36"/>
      <c r="G105" s="33">
        <f t="shared" si="15"/>
        <v>0</v>
      </c>
      <c r="H105" s="106"/>
      <c r="I105" s="106"/>
      <c r="J105" s="32"/>
      <c r="K105" s="17"/>
      <c r="L105" s="31" t="str">
        <f t="shared" si="13"/>
        <v/>
      </c>
      <c r="M105" s="31" t="str">
        <f t="shared" si="20"/>
        <v/>
      </c>
      <c r="N105" s="31" t="str">
        <f t="shared" si="20"/>
        <v/>
      </c>
      <c r="O105" s="30"/>
      <c r="P105" s="34"/>
      <c r="Q105" s="31" t="str">
        <f t="shared" si="16"/>
        <v/>
      </c>
      <c r="R105" s="31" t="str">
        <f t="shared" si="17"/>
        <v/>
      </c>
      <c r="S105" s="31" t="str">
        <f t="shared" si="18"/>
        <v/>
      </c>
      <c r="T105" s="31" t="str">
        <f t="shared" si="19"/>
        <v/>
      </c>
    </row>
    <row r="106" spans="1:20">
      <c r="A106" s="34"/>
      <c r="B106" s="34"/>
      <c r="C106" s="1" t="str">
        <f t="shared" si="14"/>
        <v/>
      </c>
      <c r="D106" s="34"/>
      <c r="E106" s="35"/>
      <c r="F106" s="36"/>
      <c r="G106" s="33">
        <f t="shared" si="15"/>
        <v>0</v>
      </c>
      <c r="H106" s="106"/>
      <c r="I106" s="106"/>
      <c r="J106" s="32"/>
      <c r="K106" s="17"/>
      <c r="L106" s="31" t="str">
        <f t="shared" si="13"/>
        <v/>
      </c>
      <c r="M106" s="31" t="str">
        <f t="shared" si="20"/>
        <v/>
      </c>
      <c r="N106" s="31" t="str">
        <f t="shared" si="20"/>
        <v/>
      </c>
      <c r="O106" s="30"/>
      <c r="P106" s="34"/>
      <c r="Q106" s="31" t="str">
        <f t="shared" si="16"/>
        <v/>
      </c>
      <c r="R106" s="31" t="str">
        <f t="shared" si="17"/>
        <v/>
      </c>
      <c r="S106" s="31" t="str">
        <f t="shared" si="18"/>
        <v/>
      </c>
      <c r="T106" s="31" t="str">
        <f t="shared" si="19"/>
        <v/>
      </c>
    </row>
    <row r="107" spans="1:20">
      <c r="A107" s="34"/>
      <c r="B107" s="34"/>
      <c r="C107" s="1" t="str">
        <f t="shared" si="14"/>
        <v/>
      </c>
      <c r="D107" s="34"/>
      <c r="E107" s="35"/>
      <c r="F107" s="36"/>
      <c r="G107" s="33">
        <f t="shared" si="15"/>
        <v>0</v>
      </c>
      <c r="H107" s="106"/>
      <c r="I107" s="106"/>
      <c r="J107" s="32"/>
      <c r="K107" s="17"/>
      <c r="L107" s="31" t="str">
        <f t="shared" si="13"/>
        <v/>
      </c>
      <c r="M107" s="31" t="str">
        <f t="shared" si="20"/>
        <v/>
      </c>
      <c r="N107" s="31" t="str">
        <f t="shared" si="20"/>
        <v/>
      </c>
      <c r="O107" s="30"/>
      <c r="P107" s="34"/>
      <c r="Q107" s="31" t="str">
        <f t="shared" si="16"/>
        <v/>
      </c>
      <c r="R107" s="31" t="str">
        <f t="shared" si="17"/>
        <v/>
      </c>
      <c r="S107" s="31" t="str">
        <f t="shared" si="18"/>
        <v/>
      </c>
      <c r="T107" s="31" t="str">
        <f t="shared" si="19"/>
        <v/>
      </c>
    </row>
    <row r="108" spans="1:20">
      <c r="A108" s="34"/>
      <c r="B108" s="34"/>
      <c r="C108" s="1" t="str">
        <f t="shared" si="14"/>
        <v/>
      </c>
      <c r="D108" s="34"/>
      <c r="E108" s="35"/>
      <c r="F108" s="36"/>
      <c r="G108" s="33">
        <f t="shared" si="15"/>
        <v>0</v>
      </c>
      <c r="H108" s="106"/>
      <c r="I108" s="106"/>
      <c r="J108" s="32"/>
      <c r="K108" s="17"/>
      <c r="L108" s="31" t="str">
        <f t="shared" si="13"/>
        <v/>
      </c>
      <c r="M108" s="31" t="str">
        <f t="shared" si="20"/>
        <v/>
      </c>
      <c r="N108" s="31" t="str">
        <f t="shared" si="20"/>
        <v/>
      </c>
      <c r="O108" s="30"/>
      <c r="P108" s="34"/>
      <c r="Q108" s="31" t="str">
        <f t="shared" si="16"/>
        <v/>
      </c>
      <c r="R108" s="31" t="str">
        <f t="shared" si="17"/>
        <v/>
      </c>
      <c r="S108" s="31" t="str">
        <f t="shared" si="18"/>
        <v/>
      </c>
      <c r="T108" s="31" t="str">
        <f t="shared" si="19"/>
        <v/>
      </c>
    </row>
    <row r="109" spans="1:20">
      <c r="A109" s="34"/>
      <c r="B109" s="34"/>
      <c r="C109" s="1" t="str">
        <f t="shared" si="14"/>
        <v/>
      </c>
      <c r="D109" s="34"/>
      <c r="E109" s="35"/>
      <c r="F109" s="36"/>
      <c r="G109" s="33">
        <f t="shared" si="15"/>
        <v>0</v>
      </c>
      <c r="H109" s="106"/>
      <c r="I109" s="106"/>
      <c r="J109" s="32"/>
      <c r="K109" s="17"/>
      <c r="L109" s="31" t="str">
        <f t="shared" si="13"/>
        <v/>
      </c>
      <c r="M109" s="31" t="str">
        <f t="shared" si="20"/>
        <v/>
      </c>
      <c r="N109" s="31" t="str">
        <f t="shared" si="20"/>
        <v/>
      </c>
      <c r="O109" s="30"/>
      <c r="P109" s="34"/>
      <c r="Q109" s="31" t="str">
        <f t="shared" si="16"/>
        <v/>
      </c>
      <c r="R109" s="31" t="str">
        <f t="shared" si="17"/>
        <v/>
      </c>
      <c r="S109" s="31" t="str">
        <f t="shared" si="18"/>
        <v/>
      </c>
      <c r="T109" s="31" t="str">
        <f t="shared" si="19"/>
        <v/>
      </c>
    </row>
    <row r="110" spans="1:20">
      <c r="A110" s="34"/>
      <c r="B110" s="34"/>
      <c r="C110" s="1" t="str">
        <f t="shared" si="14"/>
        <v/>
      </c>
      <c r="D110" s="34"/>
      <c r="E110" s="35"/>
      <c r="F110" s="36"/>
      <c r="G110" s="33">
        <f t="shared" si="15"/>
        <v>0</v>
      </c>
      <c r="H110" s="106"/>
      <c r="I110" s="106"/>
      <c r="J110" s="32"/>
      <c r="K110" s="17"/>
      <c r="L110" s="31" t="str">
        <f t="shared" si="13"/>
        <v/>
      </c>
      <c r="M110" s="31" t="str">
        <f t="shared" si="20"/>
        <v/>
      </c>
      <c r="N110" s="31" t="str">
        <f t="shared" si="20"/>
        <v/>
      </c>
      <c r="O110" s="30"/>
      <c r="P110" s="34"/>
      <c r="Q110" s="31" t="str">
        <f t="shared" si="16"/>
        <v/>
      </c>
      <c r="R110" s="31" t="str">
        <f t="shared" si="17"/>
        <v/>
      </c>
      <c r="S110" s="31" t="str">
        <f t="shared" si="18"/>
        <v/>
      </c>
      <c r="T110" s="31" t="str">
        <f t="shared" si="19"/>
        <v/>
      </c>
    </row>
    <row r="111" spans="1:20">
      <c r="A111" s="34"/>
      <c r="B111" s="34"/>
      <c r="C111" s="1" t="str">
        <f t="shared" si="14"/>
        <v/>
      </c>
      <c r="D111" s="34"/>
      <c r="E111" s="35"/>
      <c r="F111" s="36"/>
      <c r="G111" s="33">
        <f t="shared" si="15"/>
        <v>0</v>
      </c>
      <c r="H111" s="106"/>
      <c r="I111" s="106"/>
      <c r="J111" s="32"/>
      <c r="K111" s="17"/>
      <c r="L111" s="31" t="str">
        <f t="shared" si="13"/>
        <v/>
      </c>
      <c r="M111" s="31" t="str">
        <f t="shared" si="20"/>
        <v/>
      </c>
      <c r="N111" s="31" t="str">
        <f t="shared" si="20"/>
        <v/>
      </c>
      <c r="O111" s="30"/>
      <c r="P111" s="34"/>
      <c r="Q111" s="31" t="str">
        <f t="shared" si="16"/>
        <v/>
      </c>
      <c r="R111" s="31" t="str">
        <f t="shared" si="17"/>
        <v/>
      </c>
      <c r="S111" s="31" t="str">
        <f t="shared" si="18"/>
        <v/>
      </c>
      <c r="T111" s="31" t="str">
        <f t="shared" si="19"/>
        <v/>
      </c>
    </row>
    <row r="112" spans="1:20">
      <c r="A112" s="34"/>
      <c r="B112" s="34"/>
      <c r="C112" s="1" t="str">
        <f t="shared" si="14"/>
        <v/>
      </c>
      <c r="D112" s="34"/>
      <c r="E112" s="35"/>
      <c r="F112" s="36"/>
      <c r="G112" s="33">
        <f t="shared" si="15"/>
        <v>0</v>
      </c>
      <c r="H112" s="106"/>
      <c r="I112" s="106"/>
      <c r="J112" s="32"/>
      <c r="K112" s="17"/>
      <c r="L112" s="31" t="str">
        <f t="shared" si="13"/>
        <v/>
      </c>
      <c r="M112" s="31" t="str">
        <f t="shared" si="20"/>
        <v/>
      </c>
      <c r="N112" s="31" t="str">
        <f t="shared" si="20"/>
        <v/>
      </c>
      <c r="O112" s="30"/>
      <c r="P112" s="34"/>
      <c r="Q112" s="31" t="str">
        <f t="shared" si="16"/>
        <v/>
      </c>
      <c r="R112" s="31" t="str">
        <f t="shared" si="17"/>
        <v/>
      </c>
      <c r="S112" s="31" t="str">
        <f t="shared" si="18"/>
        <v/>
      </c>
      <c r="T112" s="31" t="str">
        <f t="shared" si="19"/>
        <v/>
      </c>
    </row>
    <row r="113" spans="1:20">
      <c r="A113" s="34"/>
      <c r="B113" s="34"/>
      <c r="C113" s="1" t="str">
        <f t="shared" si="14"/>
        <v/>
      </c>
      <c r="D113" s="34"/>
      <c r="E113" s="35"/>
      <c r="F113" s="36"/>
      <c r="G113" s="33">
        <f t="shared" si="15"/>
        <v>0</v>
      </c>
      <c r="H113" s="106"/>
      <c r="I113" s="106"/>
      <c r="J113" s="32"/>
      <c r="K113" s="17"/>
      <c r="L113" s="31" t="str">
        <f t="shared" si="13"/>
        <v/>
      </c>
      <c r="M113" s="31" t="str">
        <f t="shared" si="20"/>
        <v/>
      </c>
      <c r="N113" s="31" t="str">
        <f t="shared" si="20"/>
        <v/>
      </c>
      <c r="O113" s="30"/>
      <c r="P113" s="34"/>
      <c r="Q113" s="31" t="str">
        <f t="shared" si="16"/>
        <v/>
      </c>
      <c r="R113" s="31" t="str">
        <f t="shared" si="17"/>
        <v/>
      </c>
      <c r="S113" s="31" t="str">
        <f t="shared" si="18"/>
        <v/>
      </c>
      <c r="T113" s="31" t="str">
        <f t="shared" si="19"/>
        <v/>
      </c>
    </row>
    <row r="114" spans="1:20">
      <c r="A114" s="34"/>
      <c r="B114" s="34"/>
      <c r="C114" s="1" t="str">
        <f t="shared" si="14"/>
        <v/>
      </c>
      <c r="D114" s="34"/>
      <c r="E114" s="35"/>
      <c r="F114" s="36"/>
      <c r="G114" s="33">
        <f t="shared" si="15"/>
        <v>0</v>
      </c>
      <c r="H114" s="106"/>
      <c r="I114" s="106"/>
      <c r="J114" s="32"/>
      <c r="K114" s="17"/>
      <c r="L114" s="31" t="str">
        <f t="shared" si="13"/>
        <v/>
      </c>
      <c r="M114" s="31" t="str">
        <f t="shared" si="20"/>
        <v/>
      </c>
      <c r="N114" s="31" t="str">
        <f t="shared" si="20"/>
        <v/>
      </c>
      <c r="O114" s="30"/>
      <c r="P114" s="34"/>
      <c r="Q114" s="31" t="str">
        <f t="shared" si="16"/>
        <v/>
      </c>
      <c r="R114" s="31" t="str">
        <f t="shared" si="17"/>
        <v/>
      </c>
      <c r="S114" s="31" t="str">
        <f t="shared" si="18"/>
        <v/>
      </c>
      <c r="T114" s="31" t="str">
        <f t="shared" si="19"/>
        <v/>
      </c>
    </row>
    <row r="115" spans="1:20">
      <c r="A115" s="34"/>
      <c r="B115" s="34"/>
      <c r="C115" s="1" t="str">
        <f t="shared" si="14"/>
        <v/>
      </c>
      <c r="D115" s="34"/>
      <c r="E115" s="35"/>
      <c r="F115" s="36"/>
      <c r="G115" s="33">
        <f t="shared" si="15"/>
        <v>0</v>
      </c>
      <c r="H115" s="106"/>
      <c r="I115" s="106"/>
      <c r="J115" s="32"/>
      <c r="K115" s="17"/>
      <c r="L115" s="31" t="str">
        <f t="shared" si="13"/>
        <v/>
      </c>
      <c r="M115" s="31" t="str">
        <f t="shared" si="20"/>
        <v/>
      </c>
      <c r="N115" s="31" t="str">
        <f t="shared" si="20"/>
        <v/>
      </c>
      <c r="O115" s="30"/>
      <c r="P115" s="34"/>
      <c r="Q115" s="31" t="str">
        <f t="shared" si="16"/>
        <v/>
      </c>
      <c r="R115" s="31" t="str">
        <f t="shared" si="17"/>
        <v/>
      </c>
      <c r="S115" s="31" t="str">
        <f t="shared" si="18"/>
        <v/>
      </c>
      <c r="T115" s="31" t="str">
        <f t="shared" si="19"/>
        <v/>
      </c>
    </row>
    <row r="116" spans="1:20">
      <c r="A116" s="34"/>
      <c r="B116" s="34"/>
      <c r="C116" s="1" t="str">
        <f t="shared" si="14"/>
        <v/>
      </c>
      <c r="D116" s="34"/>
      <c r="E116" s="35"/>
      <c r="F116" s="36"/>
      <c r="G116" s="33">
        <f t="shared" si="15"/>
        <v>0</v>
      </c>
      <c r="H116" s="106"/>
      <c r="I116" s="106"/>
      <c r="J116" s="32"/>
      <c r="K116" s="17"/>
      <c r="L116" s="31" t="str">
        <f t="shared" si="13"/>
        <v/>
      </c>
      <c r="M116" s="31" t="str">
        <f t="shared" si="20"/>
        <v/>
      </c>
      <c r="N116" s="31" t="str">
        <f t="shared" si="20"/>
        <v/>
      </c>
      <c r="O116" s="30"/>
      <c r="P116" s="34"/>
      <c r="Q116" s="31" t="str">
        <f t="shared" si="16"/>
        <v/>
      </c>
      <c r="R116" s="31" t="str">
        <f t="shared" si="17"/>
        <v/>
      </c>
      <c r="S116" s="31" t="str">
        <f t="shared" si="18"/>
        <v/>
      </c>
      <c r="T116" s="31" t="str">
        <f t="shared" si="19"/>
        <v/>
      </c>
    </row>
    <row r="117" spans="1:20">
      <c r="A117" s="34"/>
      <c r="B117" s="34"/>
      <c r="C117" s="1" t="str">
        <f t="shared" si="14"/>
        <v/>
      </c>
      <c r="D117" s="34"/>
      <c r="E117" s="35"/>
      <c r="F117" s="36"/>
      <c r="G117" s="33">
        <f t="shared" si="15"/>
        <v>0</v>
      </c>
      <c r="H117" s="106"/>
      <c r="I117" s="106"/>
      <c r="J117" s="32"/>
      <c r="K117" s="17"/>
      <c r="L117" s="31" t="str">
        <f t="shared" si="13"/>
        <v/>
      </c>
      <c r="M117" s="31" t="str">
        <f t="shared" si="20"/>
        <v/>
      </c>
      <c r="N117" s="31" t="str">
        <f t="shared" si="20"/>
        <v/>
      </c>
      <c r="O117" s="30"/>
      <c r="P117" s="34"/>
      <c r="Q117" s="31" t="str">
        <f t="shared" si="16"/>
        <v/>
      </c>
      <c r="R117" s="31" t="str">
        <f t="shared" si="17"/>
        <v/>
      </c>
      <c r="S117" s="31" t="str">
        <f t="shared" si="18"/>
        <v/>
      </c>
      <c r="T117" s="31" t="str">
        <f t="shared" si="19"/>
        <v/>
      </c>
    </row>
    <row r="118" spans="1:20">
      <c r="A118" s="34"/>
      <c r="B118" s="34"/>
      <c r="C118" s="1" t="str">
        <f t="shared" si="14"/>
        <v/>
      </c>
      <c r="D118" s="34"/>
      <c r="E118" s="35"/>
      <c r="F118" s="36"/>
      <c r="G118" s="33">
        <f t="shared" si="15"/>
        <v>0</v>
      </c>
      <c r="H118" s="106"/>
      <c r="I118" s="106"/>
      <c r="J118" s="32"/>
      <c r="K118" s="17"/>
      <c r="L118" s="31" t="str">
        <f t="shared" si="13"/>
        <v/>
      </c>
      <c r="M118" s="31" t="str">
        <f t="shared" si="20"/>
        <v/>
      </c>
      <c r="N118" s="31" t="str">
        <f t="shared" si="20"/>
        <v/>
      </c>
      <c r="O118" s="30"/>
      <c r="P118" s="34"/>
      <c r="Q118" s="31" t="str">
        <f t="shared" si="16"/>
        <v/>
      </c>
      <c r="R118" s="31" t="str">
        <f t="shared" si="17"/>
        <v/>
      </c>
      <c r="S118" s="31" t="str">
        <f t="shared" si="18"/>
        <v/>
      </c>
      <c r="T118" s="31" t="str">
        <f t="shared" si="19"/>
        <v/>
      </c>
    </row>
    <row r="119" spans="1:20">
      <c r="A119" s="34"/>
      <c r="B119" s="34"/>
      <c r="C119" s="1" t="str">
        <f t="shared" si="14"/>
        <v/>
      </c>
      <c r="D119" s="34"/>
      <c r="E119" s="35"/>
      <c r="F119" s="36"/>
      <c r="G119" s="33">
        <f t="shared" si="15"/>
        <v>0</v>
      </c>
      <c r="H119" s="106"/>
      <c r="I119" s="106"/>
      <c r="J119" s="32"/>
      <c r="K119" s="17"/>
      <c r="L119" s="31" t="str">
        <f t="shared" si="13"/>
        <v/>
      </c>
      <c r="M119" s="31" t="str">
        <f t="shared" si="20"/>
        <v/>
      </c>
      <c r="N119" s="31" t="str">
        <f t="shared" si="20"/>
        <v/>
      </c>
      <c r="O119" s="30"/>
      <c r="P119" s="34"/>
      <c r="Q119" s="31" t="str">
        <f t="shared" si="16"/>
        <v/>
      </c>
      <c r="R119" s="31" t="str">
        <f t="shared" si="17"/>
        <v/>
      </c>
      <c r="S119" s="31" t="str">
        <f t="shared" si="18"/>
        <v/>
      </c>
      <c r="T119" s="31" t="str">
        <f t="shared" si="19"/>
        <v/>
      </c>
    </row>
    <row r="120" spans="1:20">
      <c r="A120" s="34"/>
      <c r="B120" s="34"/>
      <c r="C120" s="1" t="str">
        <f t="shared" si="14"/>
        <v/>
      </c>
      <c r="D120" s="34"/>
      <c r="E120" s="35"/>
      <c r="F120" s="36"/>
      <c r="G120" s="33">
        <f t="shared" si="15"/>
        <v>0</v>
      </c>
      <c r="H120" s="106"/>
      <c r="I120" s="106"/>
      <c r="J120" s="32"/>
      <c r="K120" s="17"/>
      <c r="L120" s="31" t="str">
        <f t="shared" si="13"/>
        <v/>
      </c>
      <c r="M120" s="31" t="str">
        <f t="shared" ref="M120:N139" si="21">IF($A120&gt;0,IF((LEFT($A120,2)=LEFT(gstin,2)),($K120*($J120/2)),""),"")</f>
        <v/>
      </c>
      <c r="N120" s="31" t="str">
        <f t="shared" si="21"/>
        <v/>
      </c>
      <c r="O120" s="30"/>
      <c r="P120" s="34"/>
      <c r="Q120" s="31" t="str">
        <f t="shared" si="16"/>
        <v/>
      </c>
      <c r="R120" s="31" t="str">
        <f t="shared" si="17"/>
        <v/>
      </c>
      <c r="S120" s="31" t="str">
        <f t="shared" si="18"/>
        <v/>
      </c>
      <c r="T120" s="31" t="str">
        <f t="shared" si="19"/>
        <v/>
      </c>
    </row>
    <row r="121" spans="1:20">
      <c r="A121" s="34"/>
      <c r="B121" s="34"/>
      <c r="C121" s="1" t="str">
        <f t="shared" si="14"/>
        <v/>
      </c>
      <c r="D121" s="34"/>
      <c r="E121" s="35"/>
      <c r="F121" s="36"/>
      <c r="G121" s="33">
        <f t="shared" si="15"/>
        <v>0</v>
      </c>
      <c r="H121" s="106"/>
      <c r="I121" s="106"/>
      <c r="J121" s="32"/>
      <c r="K121" s="17"/>
      <c r="L121" s="31" t="str">
        <f t="shared" si="13"/>
        <v/>
      </c>
      <c r="M121" s="31" t="str">
        <f t="shared" si="21"/>
        <v/>
      </c>
      <c r="N121" s="31" t="str">
        <f t="shared" si="21"/>
        <v/>
      </c>
      <c r="O121" s="30"/>
      <c r="P121" s="34"/>
      <c r="Q121" s="31" t="str">
        <f t="shared" si="16"/>
        <v/>
      </c>
      <c r="R121" s="31" t="str">
        <f t="shared" si="17"/>
        <v/>
      </c>
      <c r="S121" s="31" t="str">
        <f t="shared" si="18"/>
        <v/>
      </c>
      <c r="T121" s="31" t="str">
        <f t="shared" si="19"/>
        <v/>
      </c>
    </row>
    <row r="122" spans="1:20">
      <c r="A122" s="34"/>
      <c r="B122" s="34"/>
      <c r="C122" s="1" t="str">
        <f t="shared" si="14"/>
        <v/>
      </c>
      <c r="D122" s="34"/>
      <c r="E122" s="35"/>
      <c r="F122" s="36"/>
      <c r="G122" s="33">
        <f t="shared" si="15"/>
        <v>0</v>
      </c>
      <c r="H122" s="106"/>
      <c r="I122" s="106"/>
      <c r="J122" s="32"/>
      <c r="K122" s="17"/>
      <c r="L122" s="31" t="str">
        <f t="shared" si="13"/>
        <v/>
      </c>
      <c r="M122" s="31" t="str">
        <f t="shared" si="21"/>
        <v/>
      </c>
      <c r="N122" s="31" t="str">
        <f t="shared" si="21"/>
        <v/>
      </c>
      <c r="O122" s="30"/>
      <c r="P122" s="34"/>
      <c r="Q122" s="31" t="str">
        <f t="shared" si="16"/>
        <v/>
      </c>
      <c r="R122" s="31" t="str">
        <f t="shared" si="17"/>
        <v/>
      </c>
      <c r="S122" s="31" t="str">
        <f t="shared" si="18"/>
        <v/>
      </c>
      <c r="T122" s="31" t="str">
        <f t="shared" si="19"/>
        <v/>
      </c>
    </row>
    <row r="123" spans="1:20">
      <c r="A123" s="34"/>
      <c r="B123" s="34"/>
      <c r="C123" s="1" t="str">
        <f t="shared" si="14"/>
        <v/>
      </c>
      <c r="D123" s="34"/>
      <c r="E123" s="35"/>
      <c r="F123" s="36"/>
      <c r="G123" s="33">
        <f t="shared" si="15"/>
        <v>0</v>
      </c>
      <c r="H123" s="106"/>
      <c r="I123" s="106"/>
      <c r="J123" s="32"/>
      <c r="K123" s="17"/>
      <c r="L123" s="31" t="str">
        <f t="shared" si="13"/>
        <v/>
      </c>
      <c r="M123" s="31" t="str">
        <f t="shared" si="21"/>
        <v/>
      </c>
      <c r="N123" s="31" t="str">
        <f t="shared" si="21"/>
        <v/>
      </c>
      <c r="O123" s="30"/>
      <c r="P123" s="34"/>
      <c r="Q123" s="31" t="str">
        <f t="shared" si="16"/>
        <v/>
      </c>
      <c r="R123" s="31" t="str">
        <f t="shared" si="17"/>
        <v/>
      </c>
      <c r="S123" s="31" t="str">
        <f t="shared" si="18"/>
        <v/>
      </c>
      <c r="T123" s="31" t="str">
        <f t="shared" si="19"/>
        <v/>
      </c>
    </row>
    <row r="124" spans="1:20">
      <c r="A124" s="34"/>
      <c r="B124" s="34"/>
      <c r="C124" s="1" t="str">
        <f t="shared" si="14"/>
        <v/>
      </c>
      <c r="D124" s="34"/>
      <c r="E124" s="35"/>
      <c r="F124" s="36"/>
      <c r="G124" s="33">
        <f t="shared" si="15"/>
        <v>0</v>
      </c>
      <c r="H124" s="106"/>
      <c r="I124" s="106"/>
      <c r="J124" s="32"/>
      <c r="K124" s="17"/>
      <c r="L124" s="31" t="str">
        <f t="shared" si="13"/>
        <v/>
      </c>
      <c r="M124" s="31" t="str">
        <f t="shared" si="21"/>
        <v/>
      </c>
      <c r="N124" s="31" t="str">
        <f t="shared" si="21"/>
        <v/>
      </c>
      <c r="O124" s="30"/>
      <c r="P124" s="34"/>
      <c r="Q124" s="31" t="str">
        <f t="shared" si="16"/>
        <v/>
      </c>
      <c r="R124" s="31" t="str">
        <f t="shared" si="17"/>
        <v/>
      </c>
      <c r="S124" s="31" t="str">
        <f t="shared" si="18"/>
        <v/>
      </c>
      <c r="T124" s="31" t="str">
        <f t="shared" si="19"/>
        <v/>
      </c>
    </row>
    <row r="125" spans="1:20">
      <c r="A125" s="34"/>
      <c r="B125" s="34"/>
      <c r="C125" s="1" t="str">
        <f t="shared" si="14"/>
        <v/>
      </c>
      <c r="D125" s="34"/>
      <c r="E125" s="35"/>
      <c r="F125" s="36"/>
      <c r="G125" s="33">
        <f t="shared" si="15"/>
        <v>0</v>
      </c>
      <c r="H125" s="106"/>
      <c r="I125" s="106"/>
      <c r="J125" s="32"/>
      <c r="K125" s="17"/>
      <c r="L125" s="31" t="str">
        <f t="shared" si="13"/>
        <v/>
      </c>
      <c r="M125" s="31" t="str">
        <f t="shared" si="21"/>
        <v/>
      </c>
      <c r="N125" s="31" t="str">
        <f t="shared" si="21"/>
        <v/>
      </c>
      <c r="O125" s="30"/>
      <c r="P125" s="34"/>
      <c r="Q125" s="31" t="str">
        <f t="shared" si="16"/>
        <v/>
      </c>
      <c r="R125" s="31" t="str">
        <f t="shared" si="17"/>
        <v/>
      </c>
      <c r="S125" s="31" t="str">
        <f t="shared" si="18"/>
        <v/>
      </c>
      <c r="T125" s="31" t="str">
        <f t="shared" si="19"/>
        <v/>
      </c>
    </row>
    <row r="126" spans="1:20">
      <c r="A126" s="34"/>
      <c r="B126" s="34"/>
      <c r="C126" s="1" t="str">
        <f t="shared" si="14"/>
        <v/>
      </c>
      <c r="D126" s="34"/>
      <c r="E126" s="35"/>
      <c r="F126" s="36"/>
      <c r="G126" s="33">
        <f t="shared" si="15"/>
        <v>0</v>
      </c>
      <c r="H126" s="106"/>
      <c r="I126" s="106"/>
      <c r="J126" s="32"/>
      <c r="K126" s="17"/>
      <c r="L126" s="31" t="str">
        <f t="shared" si="13"/>
        <v/>
      </c>
      <c r="M126" s="31" t="str">
        <f t="shared" si="21"/>
        <v/>
      </c>
      <c r="N126" s="31" t="str">
        <f t="shared" si="21"/>
        <v/>
      </c>
      <c r="O126" s="30"/>
      <c r="P126" s="34"/>
      <c r="Q126" s="31" t="str">
        <f t="shared" si="16"/>
        <v/>
      </c>
      <c r="R126" s="31" t="str">
        <f t="shared" si="17"/>
        <v/>
      </c>
      <c r="S126" s="31" t="str">
        <f t="shared" si="18"/>
        <v/>
      </c>
      <c r="T126" s="31" t="str">
        <f t="shared" si="19"/>
        <v/>
      </c>
    </row>
    <row r="127" spans="1:20">
      <c r="A127" s="34"/>
      <c r="B127" s="34"/>
      <c r="C127" s="1" t="str">
        <f t="shared" si="14"/>
        <v/>
      </c>
      <c r="D127" s="34"/>
      <c r="E127" s="35"/>
      <c r="F127" s="36"/>
      <c r="G127" s="33">
        <f t="shared" si="15"/>
        <v>0</v>
      </c>
      <c r="H127" s="106"/>
      <c r="I127" s="106"/>
      <c r="J127" s="32"/>
      <c r="K127" s="17"/>
      <c r="L127" s="31" t="str">
        <f t="shared" si="13"/>
        <v/>
      </c>
      <c r="M127" s="31" t="str">
        <f t="shared" si="21"/>
        <v/>
      </c>
      <c r="N127" s="31" t="str">
        <f t="shared" si="21"/>
        <v/>
      </c>
      <c r="O127" s="30"/>
      <c r="P127" s="34"/>
      <c r="Q127" s="31" t="str">
        <f t="shared" si="16"/>
        <v/>
      </c>
      <c r="R127" s="31" t="str">
        <f t="shared" si="17"/>
        <v/>
      </c>
      <c r="S127" s="31" t="str">
        <f t="shared" si="18"/>
        <v/>
      </c>
      <c r="T127" s="31" t="str">
        <f t="shared" si="19"/>
        <v/>
      </c>
    </row>
    <row r="128" spans="1:20">
      <c r="A128" s="34"/>
      <c r="B128" s="34"/>
      <c r="C128" s="1" t="str">
        <f t="shared" si="14"/>
        <v/>
      </c>
      <c r="D128" s="34"/>
      <c r="E128" s="35"/>
      <c r="F128" s="36"/>
      <c r="G128" s="33">
        <f t="shared" si="15"/>
        <v>0</v>
      </c>
      <c r="H128" s="106"/>
      <c r="I128" s="106"/>
      <c r="J128" s="32"/>
      <c r="K128" s="17"/>
      <c r="L128" s="31" t="str">
        <f t="shared" si="13"/>
        <v/>
      </c>
      <c r="M128" s="31" t="str">
        <f t="shared" si="21"/>
        <v/>
      </c>
      <c r="N128" s="31" t="str">
        <f t="shared" si="21"/>
        <v/>
      </c>
      <c r="O128" s="30"/>
      <c r="P128" s="34"/>
      <c r="Q128" s="31" t="str">
        <f t="shared" si="16"/>
        <v/>
      </c>
      <c r="R128" s="31" t="str">
        <f t="shared" si="17"/>
        <v/>
      </c>
      <c r="S128" s="31" t="str">
        <f t="shared" si="18"/>
        <v/>
      </c>
      <c r="T128" s="31" t="str">
        <f t="shared" si="19"/>
        <v/>
      </c>
    </row>
    <row r="129" spans="1:20">
      <c r="A129" s="34"/>
      <c r="B129" s="34"/>
      <c r="C129" s="1" t="str">
        <f t="shared" si="14"/>
        <v/>
      </c>
      <c r="D129" s="34"/>
      <c r="E129" s="35"/>
      <c r="F129" s="36"/>
      <c r="G129" s="33">
        <f t="shared" si="15"/>
        <v>0</v>
      </c>
      <c r="H129" s="106"/>
      <c r="I129" s="106"/>
      <c r="J129" s="32"/>
      <c r="K129" s="17"/>
      <c r="L129" s="31" t="str">
        <f t="shared" si="13"/>
        <v/>
      </c>
      <c r="M129" s="31" t="str">
        <f t="shared" si="21"/>
        <v/>
      </c>
      <c r="N129" s="31" t="str">
        <f t="shared" si="21"/>
        <v/>
      </c>
      <c r="O129" s="30"/>
      <c r="P129" s="34"/>
      <c r="Q129" s="31" t="str">
        <f t="shared" si="16"/>
        <v/>
      </c>
      <c r="R129" s="31" t="str">
        <f t="shared" si="17"/>
        <v/>
      </c>
      <c r="S129" s="31" t="str">
        <f t="shared" si="18"/>
        <v/>
      </c>
      <c r="T129" s="31" t="str">
        <f t="shared" si="19"/>
        <v/>
      </c>
    </row>
    <row r="130" spans="1:20">
      <c r="A130" s="34"/>
      <c r="B130" s="34"/>
      <c r="C130" s="1" t="str">
        <f t="shared" si="14"/>
        <v/>
      </c>
      <c r="D130" s="34"/>
      <c r="E130" s="35"/>
      <c r="F130" s="36"/>
      <c r="G130" s="33">
        <f t="shared" si="15"/>
        <v>0</v>
      </c>
      <c r="H130" s="106"/>
      <c r="I130" s="106"/>
      <c r="J130" s="32"/>
      <c r="K130" s="17"/>
      <c r="L130" s="31" t="str">
        <f t="shared" si="13"/>
        <v/>
      </c>
      <c r="M130" s="31" t="str">
        <f t="shared" si="21"/>
        <v/>
      </c>
      <c r="N130" s="31" t="str">
        <f t="shared" si="21"/>
        <v/>
      </c>
      <c r="O130" s="30"/>
      <c r="P130" s="34"/>
      <c r="Q130" s="31" t="str">
        <f t="shared" si="16"/>
        <v/>
      </c>
      <c r="R130" s="31" t="str">
        <f t="shared" si="17"/>
        <v/>
      </c>
      <c r="S130" s="31" t="str">
        <f t="shared" si="18"/>
        <v/>
      </c>
      <c r="T130" s="31" t="str">
        <f t="shared" si="19"/>
        <v/>
      </c>
    </row>
    <row r="131" spans="1:20">
      <c r="A131" s="34"/>
      <c r="B131" s="34"/>
      <c r="C131" s="1" t="str">
        <f t="shared" si="14"/>
        <v/>
      </c>
      <c r="D131" s="34"/>
      <c r="E131" s="35"/>
      <c r="F131" s="36"/>
      <c r="G131" s="33">
        <f t="shared" si="15"/>
        <v>0</v>
      </c>
      <c r="H131" s="106"/>
      <c r="I131" s="106"/>
      <c r="J131" s="32"/>
      <c r="K131" s="17"/>
      <c r="L131" s="31" t="str">
        <f t="shared" si="13"/>
        <v/>
      </c>
      <c r="M131" s="31" t="str">
        <f t="shared" si="21"/>
        <v/>
      </c>
      <c r="N131" s="31" t="str">
        <f t="shared" si="21"/>
        <v/>
      </c>
      <c r="O131" s="30"/>
      <c r="P131" s="34"/>
      <c r="Q131" s="31" t="str">
        <f t="shared" si="16"/>
        <v/>
      </c>
      <c r="R131" s="31" t="str">
        <f t="shared" si="17"/>
        <v/>
      </c>
      <c r="S131" s="31" t="str">
        <f t="shared" si="18"/>
        <v/>
      </c>
      <c r="T131" s="31" t="str">
        <f t="shared" si="19"/>
        <v/>
      </c>
    </row>
    <row r="132" spans="1:20">
      <c r="A132" s="34"/>
      <c r="B132" s="34"/>
      <c r="C132" s="1" t="str">
        <f t="shared" si="14"/>
        <v/>
      </c>
      <c r="D132" s="34"/>
      <c r="E132" s="35"/>
      <c r="F132" s="36"/>
      <c r="G132" s="33">
        <f t="shared" si="15"/>
        <v>0</v>
      </c>
      <c r="H132" s="106"/>
      <c r="I132" s="106"/>
      <c r="J132" s="32"/>
      <c r="K132" s="17"/>
      <c r="L132" s="31" t="str">
        <f t="shared" si="13"/>
        <v/>
      </c>
      <c r="M132" s="31" t="str">
        <f t="shared" si="21"/>
        <v/>
      </c>
      <c r="N132" s="31" t="str">
        <f t="shared" si="21"/>
        <v/>
      </c>
      <c r="O132" s="30"/>
      <c r="P132" s="34"/>
      <c r="Q132" s="31" t="str">
        <f t="shared" si="16"/>
        <v/>
      </c>
      <c r="R132" s="31" t="str">
        <f t="shared" si="17"/>
        <v/>
      </c>
      <c r="S132" s="31" t="str">
        <f t="shared" si="18"/>
        <v/>
      </c>
      <c r="T132" s="31" t="str">
        <f t="shared" si="19"/>
        <v/>
      </c>
    </row>
    <row r="133" spans="1:20">
      <c r="A133" s="34"/>
      <c r="B133" s="34"/>
      <c r="C133" s="1" t="str">
        <f t="shared" si="14"/>
        <v/>
      </c>
      <c r="D133" s="34"/>
      <c r="E133" s="35"/>
      <c r="F133" s="36"/>
      <c r="G133" s="33">
        <f t="shared" si="15"/>
        <v>0</v>
      </c>
      <c r="H133" s="106"/>
      <c r="I133" s="106"/>
      <c r="J133" s="32"/>
      <c r="K133" s="17"/>
      <c r="L133" s="31" t="str">
        <f t="shared" si="13"/>
        <v/>
      </c>
      <c r="M133" s="31" t="str">
        <f t="shared" si="21"/>
        <v/>
      </c>
      <c r="N133" s="31" t="str">
        <f t="shared" si="21"/>
        <v/>
      </c>
      <c r="O133" s="30"/>
      <c r="P133" s="34"/>
      <c r="Q133" s="31" t="str">
        <f t="shared" si="16"/>
        <v/>
      </c>
      <c r="R133" s="31" t="str">
        <f t="shared" si="17"/>
        <v/>
      </c>
      <c r="S133" s="31" t="str">
        <f t="shared" si="18"/>
        <v/>
      </c>
      <c r="T133" s="31" t="str">
        <f t="shared" si="19"/>
        <v/>
      </c>
    </row>
    <row r="134" spans="1:20">
      <c r="A134" s="34"/>
      <c r="B134" s="34"/>
      <c r="C134" s="1" t="str">
        <f t="shared" si="14"/>
        <v/>
      </c>
      <c r="D134" s="34"/>
      <c r="E134" s="35"/>
      <c r="F134" s="36"/>
      <c r="G134" s="33">
        <f t="shared" si="15"/>
        <v>0</v>
      </c>
      <c r="H134" s="106"/>
      <c r="I134" s="106"/>
      <c r="J134" s="32"/>
      <c r="K134" s="17"/>
      <c r="L134" s="31" t="str">
        <f t="shared" si="13"/>
        <v/>
      </c>
      <c r="M134" s="31" t="str">
        <f t="shared" si="21"/>
        <v/>
      </c>
      <c r="N134" s="31" t="str">
        <f t="shared" si="21"/>
        <v/>
      </c>
      <c r="O134" s="30"/>
      <c r="P134" s="34"/>
      <c r="Q134" s="31" t="str">
        <f t="shared" si="16"/>
        <v/>
      </c>
      <c r="R134" s="31" t="str">
        <f t="shared" si="17"/>
        <v/>
      </c>
      <c r="S134" s="31" t="str">
        <f t="shared" si="18"/>
        <v/>
      </c>
      <c r="T134" s="31" t="str">
        <f t="shared" si="19"/>
        <v/>
      </c>
    </row>
    <row r="135" spans="1:20">
      <c r="A135" s="34"/>
      <c r="B135" s="34"/>
      <c r="C135" s="1" t="str">
        <f t="shared" si="14"/>
        <v/>
      </c>
      <c r="D135" s="34"/>
      <c r="E135" s="35"/>
      <c r="F135" s="36"/>
      <c r="G135" s="33">
        <f t="shared" si="15"/>
        <v>0</v>
      </c>
      <c r="H135" s="106"/>
      <c r="I135" s="106"/>
      <c r="J135" s="32"/>
      <c r="K135" s="17"/>
      <c r="L135" s="31" t="str">
        <f t="shared" si="13"/>
        <v/>
      </c>
      <c r="M135" s="31" t="str">
        <f t="shared" si="21"/>
        <v/>
      </c>
      <c r="N135" s="31" t="str">
        <f t="shared" si="21"/>
        <v/>
      </c>
      <c r="O135" s="30"/>
      <c r="P135" s="34"/>
      <c r="Q135" s="31" t="str">
        <f t="shared" si="16"/>
        <v/>
      </c>
      <c r="R135" s="31" t="str">
        <f t="shared" si="17"/>
        <v/>
      </c>
      <c r="S135" s="31" t="str">
        <f t="shared" si="18"/>
        <v/>
      </c>
      <c r="T135" s="31" t="str">
        <f t="shared" si="19"/>
        <v/>
      </c>
    </row>
    <row r="136" spans="1:20">
      <c r="A136" s="34"/>
      <c r="B136" s="34"/>
      <c r="C136" s="1" t="str">
        <f t="shared" si="14"/>
        <v/>
      </c>
      <c r="D136" s="34"/>
      <c r="E136" s="35"/>
      <c r="F136" s="36"/>
      <c r="G136" s="33">
        <f t="shared" si="15"/>
        <v>0</v>
      </c>
      <c r="H136" s="106"/>
      <c r="I136" s="106"/>
      <c r="J136" s="32"/>
      <c r="K136" s="17"/>
      <c r="L136" s="31" t="str">
        <f t="shared" si="13"/>
        <v/>
      </c>
      <c r="M136" s="31" t="str">
        <f t="shared" si="21"/>
        <v/>
      </c>
      <c r="N136" s="31" t="str">
        <f t="shared" si="21"/>
        <v/>
      </c>
      <c r="O136" s="30"/>
      <c r="P136" s="34"/>
      <c r="Q136" s="31" t="str">
        <f t="shared" si="16"/>
        <v/>
      </c>
      <c r="R136" s="31" t="str">
        <f t="shared" si="17"/>
        <v/>
      </c>
      <c r="S136" s="31" t="str">
        <f t="shared" si="18"/>
        <v/>
      </c>
      <c r="T136" s="31" t="str">
        <f t="shared" si="19"/>
        <v/>
      </c>
    </row>
    <row r="137" spans="1:20">
      <c r="A137" s="34"/>
      <c r="B137" s="34"/>
      <c r="C137" s="1" t="str">
        <f t="shared" si="14"/>
        <v/>
      </c>
      <c r="D137" s="34"/>
      <c r="E137" s="35"/>
      <c r="F137" s="36"/>
      <c r="G137" s="33">
        <f t="shared" si="15"/>
        <v>0</v>
      </c>
      <c r="H137" s="106"/>
      <c r="I137" s="106"/>
      <c r="J137" s="32"/>
      <c r="K137" s="17"/>
      <c r="L137" s="31" t="str">
        <f t="shared" si="13"/>
        <v/>
      </c>
      <c r="M137" s="31" t="str">
        <f t="shared" si="21"/>
        <v/>
      </c>
      <c r="N137" s="31" t="str">
        <f t="shared" si="21"/>
        <v/>
      </c>
      <c r="O137" s="30"/>
      <c r="P137" s="34"/>
      <c r="Q137" s="31" t="str">
        <f t="shared" si="16"/>
        <v/>
      </c>
      <c r="R137" s="31" t="str">
        <f t="shared" si="17"/>
        <v/>
      </c>
      <c r="S137" s="31" t="str">
        <f t="shared" si="18"/>
        <v/>
      </c>
      <c r="T137" s="31" t="str">
        <f t="shared" si="19"/>
        <v/>
      </c>
    </row>
    <row r="138" spans="1:20">
      <c r="A138" s="34"/>
      <c r="B138" s="34"/>
      <c r="C138" s="1" t="str">
        <f t="shared" si="14"/>
        <v/>
      </c>
      <c r="D138" s="34"/>
      <c r="E138" s="35"/>
      <c r="F138" s="36"/>
      <c r="G138" s="33">
        <f t="shared" si="15"/>
        <v>0</v>
      </c>
      <c r="H138" s="106"/>
      <c r="I138" s="106"/>
      <c r="J138" s="32"/>
      <c r="K138" s="17"/>
      <c r="L138" s="31" t="str">
        <f t="shared" si="13"/>
        <v/>
      </c>
      <c r="M138" s="31" t="str">
        <f t="shared" si="21"/>
        <v/>
      </c>
      <c r="N138" s="31" t="str">
        <f t="shared" si="21"/>
        <v/>
      </c>
      <c r="O138" s="30"/>
      <c r="P138" s="34"/>
      <c r="Q138" s="31" t="str">
        <f t="shared" si="16"/>
        <v/>
      </c>
      <c r="R138" s="31" t="str">
        <f t="shared" si="17"/>
        <v/>
      </c>
      <c r="S138" s="31" t="str">
        <f t="shared" si="18"/>
        <v/>
      </c>
      <c r="T138" s="31" t="str">
        <f t="shared" si="19"/>
        <v/>
      </c>
    </row>
    <row r="139" spans="1:20">
      <c r="A139" s="34"/>
      <c r="B139" s="34"/>
      <c r="C139" s="1" t="str">
        <f t="shared" si="14"/>
        <v/>
      </c>
      <c r="D139" s="34"/>
      <c r="E139" s="35"/>
      <c r="F139" s="36"/>
      <c r="G139" s="33">
        <f t="shared" si="15"/>
        <v>0</v>
      </c>
      <c r="H139" s="106"/>
      <c r="I139" s="106"/>
      <c r="J139" s="32"/>
      <c r="K139" s="17"/>
      <c r="L139" s="31" t="str">
        <f t="shared" si="13"/>
        <v/>
      </c>
      <c r="M139" s="31" t="str">
        <f t="shared" si="21"/>
        <v/>
      </c>
      <c r="N139" s="31" t="str">
        <f t="shared" si="21"/>
        <v/>
      </c>
      <c r="O139" s="30"/>
      <c r="P139" s="34"/>
      <c r="Q139" s="31" t="str">
        <f t="shared" si="16"/>
        <v/>
      </c>
      <c r="R139" s="31" t="str">
        <f t="shared" si="17"/>
        <v/>
      </c>
      <c r="S139" s="31" t="str">
        <f t="shared" si="18"/>
        <v/>
      </c>
      <c r="T139" s="31" t="str">
        <f t="shared" si="19"/>
        <v/>
      </c>
    </row>
    <row r="140" spans="1:20">
      <c r="A140" s="34"/>
      <c r="B140" s="34"/>
      <c r="C140" s="1" t="str">
        <f t="shared" si="14"/>
        <v/>
      </c>
      <c r="D140" s="34"/>
      <c r="E140" s="35"/>
      <c r="F140" s="36"/>
      <c r="G140" s="33">
        <f t="shared" si="15"/>
        <v>0</v>
      </c>
      <c r="H140" s="106"/>
      <c r="I140" s="106"/>
      <c r="J140" s="32"/>
      <c r="K140" s="17"/>
      <c r="L140" s="31" t="str">
        <f t="shared" si="13"/>
        <v/>
      </c>
      <c r="M140" s="31" t="str">
        <f t="shared" ref="M140:N159" si="22">IF($A140&gt;0,IF((LEFT($A140,2)=LEFT(gstin,2)),($K140*($J140/2)),""),"")</f>
        <v/>
      </c>
      <c r="N140" s="31" t="str">
        <f t="shared" si="22"/>
        <v/>
      </c>
      <c r="O140" s="30"/>
      <c r="P140" s="34"/>
      <c r="Q140" s="31" t="str">
        <f t="shared" si="16"/>
        <v/>
      </c>
      <c r="R140" s="31" t="str">
        <f t="shared" si="17"/>
        <v/>
      </c>
      <c r="S140" s="31" t="str">
        <f t="shared" si="18"/>
        <v/>
      </c>
      <c r="T140" s="31" t="str">
        <f t="shared" si="19"/>
        <v/>
      </c>
    </row>
    <row r="141" spans="1:20">
      <c r="A141" s="34"/>
      <c r="B141" s="34"/>
      <c r="C141" s="1" t="str">
        <f t="shared" si="14"/>
        <v/>
      </c>
      <c r="D141" s="34"/>
      <c r="E141" s="35"/>
      <c r="F141" s="36"/>
      <c r="G141" s="33">
        <f t="shared" si="15"/>
        <v>0</v>
      </c>
      <c r="H141" s="106"/>
      <c r="I141" s="106"/>
      <c r="J141" s="32"/>
      <c r="K141" s="17"/>
      <c r="L141" s="31" t="str">
        <f t="shared" si="13"/>
        <v/>
      </c>
      <c r="M141" s="31" t="str">
        <f t="shared" si="22"/>
        <v/>
      </c>
      <c r="N141" s="31" t="str">
        <f t="shared" si="22"/>
        <v/>
      </c>
      <c r="O141" s="30"/>
      <c r="P141" s="34"/>
      <c r="Q141" s="31" t="str">
        <f t="shared" si="16"/>
        <v/>
      </c>
      <c r="R141" s="31" t="str">
        <f t="shared" si="17"/>
        <v/>
      </c>
      <c r="S141" s="31" t="str">
        <f t="shared" si="18"/>
        <v/>
      </c>
      <c r="T141" s="31" t="str">
        <f t="shared" si="19"/>
        <v/>
      </c>
    </row>
    <row r="142" spans="1:20">
      <c r="A142" s="34"/>
      <c r="B142" s="34"/>
      <c r="C142" s="1" t="str">
        <f t="shared" si="14"/>
        <v/>
      </c>
      <c r="D142" s="34"/>
      <c r="E142" s="35"/>
      <c r="F142" s="36"/>
      <c r="G142" s="33">
        <f t="shared" si="15"/>
        <v>0</v>
      </c>
      <c r="H142" s="106"/>
      <c r="I142" s="106"/>
      <c r="J142" s="32"/>
      <c r="K142" s="17"/>
      <c r="L142" s="31" t="str">
        <f t="shared" si="13"/>
        <v/>
      </c>
      <c r="M142" s="31" t="str">
        <f t="shared" si="22"/>
        <v/>
      </c>
      <c r="N142" s="31" t="str">
        <f t="shared" si="22"/>
        <v/>
      </c>
      <c r="O142" s="30"/>
      <c r="P142" s="34"/>
      <c r="Q142" s="31" t="str">
        <f t="shared" si="16"/>
        <v/>
      </c>
      <c r="R142" s="31" t="str">
        <f t="shared" si="17"/>
        <v/>
      </c>
      <c r="S142" s="31" t="str">
        <f t="shared" si="18"/>
        <v/>
      </c>
      <c r="T142" s="31" t="str">
        <f t="shared" si="19"/>
        <v/>
      </c>
    </row>
    <row r="143" spans="1:20">
      <c r="A143" s="34"/>
      <c r="B143" s="34"/>
      <c r="C143" s="1" t="str">
        <f t="shared" si="14"/>
        <v/>
      </c>
      <c r="D143" s="34"/>
      <c r="E143" s="35"/>
      <c r="F143" s="36"/>
      <c r="G143" s="33">
        <f t="shared" si="15"/>
        <v>0</v>
      </c>
      <c r="H143" s="106"/>
      <c r="I143" s="106"/>
      <c r="J143" s="32"/>
      <c r="K143" s="17"/>
      <c r="L143" s="31" t="str">
        <f t="shared" si="13"/>
        <v/>
      </c>
      <c r="M143" s="31" t="str">
        <f t="shared" si="22"/>
        <v/>
      </c>
      <c r="N143" s="31" t="str">
        <f t="shared" si="22"/>
        <v/>
      </c>
      <c r="O143" s="30"/>
      <c r="P143" s="34"/>
      <c r="Q143" s="31" t="str">
        <f t="shared" si="16"/>
        <v/>
      </c>
      <c r="R143" s="31" t="str">
        <f t="shared" si="17"/>
        <v/>
      </c>
      <c r="S143" s="31" t="str">
        <f t="shared" si="18"/>
        <v/>
      </c>
      <c r="T143" s="31" t="str">
        <f t="shared" si="19"/>
        <v/>
      </c>
    </row>
    <row r="144" spans="1:20">
      <c r="A144" s="34"/>
      <c r="B144" s="34"/>
      <c r="C144" s="1" t="str">
        <f t="shared" si="14"/>
        <v/>
      </c>
      <c r="D144" s="34"/>
      <c r="E144" s="35"/>
      <c r="F144" s="36"/>
      <c r="G144" s="33">
        <f t="shared" si="15"/>
        <v>0</v>
      </c>
      <c r="H144" s="106"/>
      <c r="I144" s="106"/>
      <c r="J144" s="32"/>
      <c r="K144" s="17"/>
      <c r="L144" s="31" t="str">
        <f t="shared" si="13"/>
        <v/>
      </c>
      <c r="M144" s="31" t="str">
        <f t="shared" si="22"/>
        <v/>
      </c>
      <c r="N144" s="31" t="str">
        <f t="shared" si="22"/>
        <v/>
      </c>
      <c r="O144" s="30"/>
      <c r="P144" s="34"/>
      <c r="Q144" s="31" t="str">
        <f t="shared" si="16"/>
        <v/>
      </c>
      <c r="R144" s="31" t="str">
        <f t="shared" si="17"/>
        <v/>
      </c>
      <c r="S144" s="31" t="str">
        <f t="shared" si="18"/>
        <v/>
      </c>
      <c r="T144" s="31" t="str">
        <f t="shared" si="19"/>
        <v/>
      </c>
    </row>
    <row r="145" spans="1:20">
      <c r="A145" s="34"/>
      <c r="B145" s="34"/>
      <c r="C145" s="1" t="str">
        <f t="shared" si="14"/>
        <v/>
      </c>
      <c r="D145" s="34"/>
      <c r="E145" s="35"/>
      <c r="F145" s="36"/>
      <c r="G145" s="33">
        <f t="shared" si="15"/>
        <v>0</v>
      </c>
      <c r="H145" s="106"/>
      <c r="I145" s="106"/>
      <c r="J145" s="32"/>
      <c r="K145" s="17"/>
      <c r="L145" s="31" t="str">
        <f t="shared" si="13"/>
        <v/>
      </c>
      <c r="M145" s="31" t="str">
        <f t="shared" si="22"/>
        <v/>
      </c>
      <c r="N145" s="31" t="str">
        <f t="shared" si="22"/>
        <v/>
      </c>
      <c r="O145" s="30"/>
      <c r="P145" s="34"/>
      <c r="Q145" s="31" t="str">
        <f t="shared" si="16"/>
        <v/>
      </c>
      <c r="R145" s="31" t="str">
        <f t="shared" si="17"/>
        <v/>
      </c>
      <c r="S145" s="31" t="str">
        <f t="shared" si="18"/>
        <v/>
      </c>
      <c r="T145" s="31" t="str">
        <f t="shared" si="19"/>
        <v/>
      </c>
    </row>
    <row r="146" spans="1:20">
      <c r="A146" s="34"/>
      <c r="B146" s="34"/>
      <c r="C146" s="1" t="str">
        <f t="shared" si="14"/>
        <v/>
      </c>
      <c r="D146" s="34"/>
      <c r="E146" s="35"/>
      <c r="F146" s="36"/>
      <c r="G146" s="33">
        <f t="shared" si="15"/>
        <v>0</v>
      </c>
      <c r="H146" s="106"/>
      <c r="I146" s="106"/>
      <c r="J146" s="32"/>
      <c r="K146" s="17"/>
      <c r="L146" s="31" t="str">
        <f t="shared" si="13"/>
        <v/>
      </c>
      <c r="M146" s="31" t="str">
        <f t="shared" si="22"/>
        <v/>
      </c>
      <c r="N146" s="31" t="str">
        <f t="shared" si="22"/>
        <v/>
      </c>
      <c r="O146" s="30"/>
      <c r="P146" s="34"/>
      <c r="Q146" s="31" t="str">
        <f t="shared" si="16"/>
        <v/>
      </c>
      <c r="R146" s="31" t="str">
        <f t="shared" si="17"/>
        <v/>
      </c>
      <c r="S146" s="31" t="str">
        <f t="shared" si="18"/>
        <v/>
      </c>
      <c r="T146" s="31" t="str">
        <f t="shared" si="19"/>
        <v/>
      </c>
    </row>
    <row r="147" spans="1:20">
      <c r="A147" s="34"/>
      <c r="B147" s="34"/>
      <c r="C147" s="1" t="str">
        <f t="shared" si="14"/>
        <v/>
      </c>
      <c r="D147" s="34"/>
      <c r="E147" s="35"/>
      <c r="F147" s="36"/>
      <c r="G147" s="33">
        <f t="shared" si="15"/>
        <v>0</v>
      </c>
      <c r="H147" s="106"/>
      <c r="I147" s="106"/>
      <c r="J147" s="32"/>
      <c r="K147" s="17"/>
      <c r="L147" s="31" t="str">
        <f t="shared" si="13"/>
        <v/>
      </c>
      <c r="M147" s="31" t="str">
        <f t="shared" si="22"/>
        <v/>
      </c>
      <c r="N147" s="31" t="str">
        <f t="shared" si="22"/>
        <v/>
      </c>
      <c r="O147" s="30"/>
      <c r="P147" s="34"/>
      <c r="Q147" s="31" t="str">
        <f t="shared" si="16"/>
        <v/>
      </c>
      <c r="R147" s="31" t="str">
        <f t="shared" si="17"/>
        <v/>
      </c>
      <c r="S147" s="31" t="str">
        <f t="shared" si="18"/>
        <v/>
      </c>
      <c r="T147" s="31" t="str">
        <f t="shared" si="19"/>
        <v/>
      </c>
    </row>
    <row r="148" spans="1:20">
      <c r="A148" s="34"/>
      <c r="B148" s="34"/>
      <c r="C148" s="1" t="str">
        <f t="shared" si="14"/>
        <v/>
      </c>
      <c r="D148" s="34"/>
      <c r="E148" s="35"/>
      <c r="F148" s="36"/>
      <c r="G148" s="33">
        <f t="shared" si="15"/>
        <v>0</v>
      </c>
      <c r="H148" s="106"/>
      <c r="I148" s="106"/>
      <c r="J148" s="32"/>
      <c r="K148" s="17"/>
      <c r="L148" s="31" t="str">
        <f t="shared" ref="L148:L211" si="23">IF($A148&gt;0,IF((LEFT($A148,2)&lt;&gt;LEFT(gstin,2)),($K148*$J148),""),"")</f>
        <v/>
      </c>
      <c r="M148" s="31" t="str">
        <f t="shared" si="22"/>
        <v/>
      </c>
      <c r="N148" s="31" t="str">
        <f t="shared" si="22"/>
        <v/>
      </c>
      <c r="O148" s="30"/>
      <c r="P148" s="34"/>
      <c r="Q148" s="31" t="str">
        <f t="shared" si="16"/>
        <v/>
      </c>
      <c r="R148" s="31" t="str">
        <f t="shared" si="17"/>
        <v/>
      </c>
      <c r="S148" s="31" t="str">
        <f t="shared" si="18"/>
        <v/>
      </c>
      <c r="T148" s="31" t="str">
        <f t="shared" si="19"/>
        <v/>
      </c>
    </row>
    <row r="149" spans="1:20">
      <c r="A149" s="34"/>
      <c r="B149" s="34"/>
      <c r="C149" s="1" t="str">
        <f t="shared" ref="C149:C212" si="24">IF($A149&lt;&gt;"",(VLOOKUP(LEFT($A149,2),$A$5000:$C$5037,3,TRUE)),(""))</f>
        <v/>
      </c>
      <c r="D149" s="34"/>
      <c r="E149" s="35"/>
      <c r="F149" s="36"/>
      <c r="G149" s="33">
        <f t="shared" ref="G149:G212" si="25">ROUND(SUM(K149:O149),0)</f>
        <v>0</v>
      </c>
      <c r="H149" s="106"/>
      <c r="I149" s="106"/>
      <c r="J149" s="32"/>
      <c r="K149" s="17"/>
      <c r="L149" s="31" t="str">
        <f t="shared" si="23"/>
        <v/>
      </c>
      <c r="M149" s="31" t="str">
        <f t="shared" si="22"/>
        <v/>
      </c>
      <c r="N149" s="31" t="str">
        <f t="shared" si="22"/>
        <v/>
      </c>
      <c r="O149" s="30"/>
      <c r="P149" s="34"/>
      <c r="Q149" s="31" t="str">
        <f t="shared" ref="Q149:Q212" si="26">IF(P149="Accept",L149,"")</f>
        <v/>
      </c>
      <c r="R149" s="31" t="str">
        <f t="shared" ref="R149:R212" si="27">IF(P149="Accept",M149,"")</f>
        <v/>
      </c>
      <c r="S149" s="31" t="str">
        <f t="shared" ref="S149:S212" si="28">IF(P149="Accept",N149,"")</f>
        <v/>
      </c>
      <c r="T149" s="31" t="str">
        <f t="shared" ref="T149:T212" si="29">IF(P149="Accept",O149,"")</f>
        <v/>
      </c>
    </row>
    <row r="150" spans="1:20">
      <c r="A150" s="34"/>
      <c r="B150" s="34"/>
      <c r="C150" s="1" t="str">
        <f t="shared" si="24"/>
        <v/>
      </c>
      <c r="D150" s="34"/>
      <c r="E150" s="35"/>
      <c r="F150" s="36"/>
      <c r="G150" s="33">
        <f t="shared" si="25"/>
        <v>0</v>
      </c>
      <c r="H150" s="106"/>
      <c r="I150" s="106"/>
      <c r="J150" s="32"/>
      <c r="K150" s="17"/>
      <c r="L150" s="31" t="str">
        <f t="shared" si="23"/>
        <v/>
      </c>
      <c r="M150" s="31" t="str">
        <f t="shared" si="22"/>
        <v/>
      </c>
      <c r="N150" s="31" t="str">
        <f t="shared" si="22"/>
        <v/>
      </c>
      <c r="O150" s="30"/>
      <c r="P150" s="34"/>
      <c r="Q150" s="31" t="str">
        <f t="shared" si="26"/>
        <v/>
      </c>
      <c r="R150" s="31" t="str">
        <f t="shared" si="27"/>
        <v/>
      </c>
      <c r="S150" s="31" t="str">
        <f t="shared" si="28"/>
        <v/>
      </c>
      <c r="T150" s="31" t="str">
        <f t="shared" si="29"/>
        <v/>
      </c>
    </row>
    <row r="151" spans="1:20">
      <c r="A151" s="34"/>
      <c r="B151" s="34"/>
      <c r="C151" s="1" t="str">
        <f t="shared" si="24"/>
        <v/>
      </c>
      <c r="D151" s="34"/>
      <c r="E151" s="35"/>
      <c r="F151" s="36"/>
      <c r="G151" s="33">
        <f t="shared" si="25"/>
        <v>0</v>
      </c>
      <c r="H151" s="106"/>
      <c r="I151" s="106"/>
      <c r="J151" s="32"/>
      <c r="K151" s="17"/>
      <c r="L151" s="31" t="str">
        <f t="shared" si="23"/>
        <v/>
      </c>
      <c r="M151" s="31" t="str">
        <f t="shared" si="22"/>
        <v/>
      </c>
      <c r="N151" s="31" t="str">
        <f t="shared" si="22"/>
        <v/>
      </c>
      <c r="O151" s="30"/>
      <c r="P151" s="34"/>
      <c r="Q151" s="31" t="str">
        <f t="shared" si="26"/>
        <v/>
      </c>
      <c r="R151" s="31" t="str">
        <f t="shared" si="27"/>
        <v/>
      </c>
      <c r="S151" s="31" t="str">
        <f t="shared" si="28"/>
        <v/>
      </c>
      <c r="T151" s="31" t="str">
        <f t="shared" si="29"/>
        <v/>
      </c>
    </row>
    <row r="152" spans="1:20">
      <c r="A152" s="34"/>
      <c r="B152" s="34"/>
      <c r="C152" s="1" t="str">
        <f t="shared" si="24"/>
        <v/>
      </c>
      <c r="D152" s="34"/>
      <c r="E152" s="35"/>
      <c r="F152" s="36"/>
      <c r="G152" s="33">
        <f t="shared" si="25"/>
        <v>0</v>
      </c>
      <c r="H152" s="106"/>
      <c r="I152" s="106"/>
      <c r="J152" s="32"/>
      <c r="K152" s="17"/>
      <c r="L152" s="31" t="str">
        <f t="shared" si="23"/>
        <v/>
      </c>
      <c r="M152" s="31" t="str">
        <f t="shared" si="22"/>
        <v/>
      </c>
      <c r="N152" s="31" t="str">
        <f t="shared" si="22"/>
        <v/>
      </c>
      <c r="O152" s="30"/>
      <c r="P152" s="34"/>
      <c r="Q152" s="31" t="str">
        <f t="shared" si="26"/>
        <v/>
      </c>
      <c r="R152" s="31" t="str">
        <f t="shared" si="27"/>
        <v/>
      </c>
      <c r="S152" s="31" t="str">
        <f t="shared" si="28"/>
        <v/>
      </c>
      <c r="T152" s="31" t="str">
        <f t="shared" si="29"/>
        <v/>
      </c>
    </row>
    <row r="153" spans="1:20">
      <c r="A153" s="34"/>
      <c r="B153" s="34"/>
      <c r="C153" s="1" t="str">
        <f t="shared" si="24"/>
        <v/>
      </c>
      <c r="D153" s="34"/>
      <c r="E153" s="35"/>
      <c r="F153" s="36"/>
      <c r="G153" s="33">
        <f t="shared" si="25"/>
        <v>0</v>
      </c>
      <c r="H153" s="106"/>
      <c r="I153" s="106"/>
      <c r="J153" s="32"/>
      <c r="K153" s="17"/>
      <c r="L153" s="31" t="str">
        <f t="shared" si="23"/>
        <v/>
      </c>
      <c r="M153" s="31" t="str">
        <f t="shared" si="22"/>
        <v/>
      </c>
      <c r="N153" s="31" t="str">
        <f t="shared" si="22"/>
        <v/>
      </c>
      <c r="O153" s="30"/>
      <c r="P153" s="34"/>
      <c r="Q153" s="31" t="str">
        <f t="shared" si="26"/>
        <v/>
      </c>
      <c r="R153" s="31" t="str">
        <f t="shared" si="27"/>
        <v/>
      </c>
      <c r="S153" s="31" t="str">
        <f t="shared" si="28"/>
        <v/>
      </c>
      <c r="T153" s="31" t="str">
        <f t="shared" si="29"/>
        <v/>
      </c>
    </row>
    <row r="154" spans="1:20">
      <c r="A154" s="34"/>
      <c r="B154" s="34"/>
      <c r="C154" s="1" t="str">
        <f t="shared" si="24"/>
        <v/>
      </c>
      <c r="D154" s="34"/>
      <c r="E154" s="35"/>
      <c r="F154" s="36"/>
      <c r="G154" s="33">
        <f t="shared" si="25"/>
        <v>0</v>
      </c>
      <c r="H154" s="106"/>
      <c r="I154" s="106"/>
      <c r="J154" s="32"/>
      <c r="K154" s="17"/>
      <c r="L154" s="31" t="str">
        <f t="shared" si="23"/>
        <v/>
      </c>
      <c r="M154" s="31" t="str">
        <f t="shared" si="22"/>
        <v/>
      </c>
      <c r="N154" s="31" t="str">
        <f t="shared" si="22"/>
        <v/>
      </c>
      <c r="O154" s="30"/>
      <c r="P154" s="34"/>
      <c r="Q154" s="31" t="str">
        <f t="shared" si="26"/>
        <v/>
      </c>
      <c r="R154" s="31" t="str">
        <f t="shared" si="27"/>
        <v/>
      </c>
      <c r="S154" s="31" t="str">
        <f t="shared" si="28"/>
        <v/>
      </c>
      <c r="T154" s="31" t="str">
        <f t="shared" si="29"/>
        <v/>
      </c>
    </row>
    <row r="155" spans="1:20">
      <c r="A155" s="34"/>
      <c r="B155" s="34"/>
      <c r="C155" s="1" t="str">
        <f t="shared" si="24"/>
        <v/>
      </c>
      <c r="D155" s="34"/>
      <c r="E155" s="35"/>
      <c r="F155" s="36"/>
      <c r="G155" s="33">
        <f t="shared" si="25"/>
        <v>0</v>
      </c>
      <c r="H155" s="106"/>
      <c r="I155" s="106"/>
      <c r="J155" s="32"/>
      <c r="K155" s="17"/>
      <c r="L155" s="31" t="str">
        <f t="shared" si="23"/>
        <v/>
      </c>
      <c r="M155" s="31" t="str">
        <f t="shared" si="22"/>
        <v/>
      </c>
      <c r="N155" s="31" t="str">
        <f t="shared" si="22"/>
        <v/>
      </c>
      <c r="O155" s="30"/>
      <c r="P155" s="34"/>
      <c r="Q155" s="31" t="str">
        <f t="shared" si="26"/>
        <v/>
      </c>
      <c r="R155" s="31" t="str">
        <f t="shared" si="27"/>
        <v/>
      </c>
      <c r="S155" s="31" t="str">
        <f t="shared" si="28"/>
        <v/>
      </c>
      <c r="T155" s="31" t="str">
        <f t="shared" si="29"/>
        <v/>
      </c>
    </row>
    <row r="156" spans="1:20">
      <c r="A156" s="34"/>
      <c r="B156" s="34"/>
      <c r="C156" s="1" t="str">
        <f t="shared" si="24"/>
        <v/>
      </c>
      <c r="D156" s="34"/>
      <c r="E156" s="35"/>
      <c r="F156" s="36"/>
      <c r="G156" s="33">
        <f t="shared" si="25"/>
        <v>0</v>
      </c>
      <c r="H156" s="106"/>
      <c r="I156" s="106"/>
      <c r="J156" s="32"/>
      <c r="K156" s="17"/>
      <c r="L156" s="31" t="str">
        <f t="shared" si="23"/>
        <v/>
      </c>
      <c r="M156" s="31" t="str">
        <f t="shared" si="22"/>
        <v/>
      </c>
      <c r="N156" s="31" t="str">
        <f t="shared" si="22"/>
        <v/>
      </c>
      <c r="O156" s="30"/>
      <c r="P156" s="34"/>
      <c r="Q156" s="31" t="str">
        <f t="shared" si="26"/>
        <v/>
      </c>
      <c r="R156" s="31" t="str">
        <f t="shared" si="27"/>
        <v/>
      </c>
      <c r="S156" s="31" t="str">
        <f t="shared" si="28"/>
        <v/>
      </c>
      <c r="T156" s="31" t="str">
        <f t="shared" si="29"/>
        <v/>
      </c>
    </row>
    <row r="157" spans="1:20">
      <c r="A157" s="34"/>
      <c r="B157" s="34"/>
      <c r="C157" s="1" t="str">
        <f t="shared" si="24"/>
        <v/>
      </c>
      <c r="D157" s="34"/>
      <c r="E157" s="35"/>
      <c r="F157" s="36"/>
      <c r="G157" s="33">
        <f t="shared" si="25"/>
        <v>0</v>
      </c>
      <c r="H157" s="106"/>
      <c r="I157" s="106"/>
      <c r="J157" s="32"/>
      <c r="K157" s="17"/>
      <c r="L157" s="31" t="str">
        <f t="shared" si="23"/>
        <v/>
      </c>
      <c r="M157" s="31" t="str">
        <f t="shared" si="22"/>
        <v/>
      </c>
      <c r="N157" s="31" t="str">
        <f t="shared" si="22"/>
        <v/>
      </c>
      <c r="O157" s="30"/>
      <c r="P157" s="34"/>
      <c r="Q157" s="31" t="str">
        <f t="shared" si="26"/>
        <v/>
      </c>
      <c r="R157" s="31" t="str">
        <f t="shared" si="27"/>
        <v/>
      </c>
      <c r="S157" s="31" t="str">
        <f t="shared" si="28"/>
        <v/>
      </c>
      <c r="T157" s="31" t="str">
        <f t="shared" si="29"/>
        <v/>
      </c>
    </row>
    <row r="158" spans="1:20">
      <c r="A158" s="34"/>
      <c r="B158" s="34"/>
      <c r="C158" s="1" t="str">
        <f t="shared" si="24"/>
        <v/>
      </c>
      <c r="D158" s="34"/>
      <c r="E158" s="35"/>
      <c r="F158" s="36"/>
      <c r="G158" s="33">
        <f t="shared" si="25"/>
        <v>0</v>
      </c>
      <c r="H158" s="106"/>
      <c r="I158" s="106"/>
      <c r="J158" s="32"/>
      <c r="K158" s="17"/>
      <c r="L158" s="31" t="str">
        <f t="shared" si="23"/>
        <v/>
      </c>
      <c r="M158" s="31" t="str">
        <f t="shared" si="22"/>
        <v/>
      </c>
      <c r="N158" s="31" t="str">
        <f t="shared" si="22"/>
        <v/>
      </c>
      <c r="O158" s="30"/>
      <c r="P158" s="34"/>
      <c r="Q158" s="31" t="str">
        <f t="shared" si="26"/>
        <v/>
      </c>
      <c r="R158" s="31" t="str">
        <f t="shared" si="27"/>
        <v/>
      </c>
      <c r="S158" s="31" t="str">
        <f t="shared" si="28"/>
        <v/>
      </c>
      <c r="T158" s="31" t="str">
        <f t="shared" si="29"/>
        <v/>
      </c>
    </row>
    <row r="159" spans="1:20">
      <c r="A159" s="34"/>
      <c r="B159" s="34"/>
      <c r="C159" s="1" t="str">
        <f t="shared" si="24"/>
        <v/>
      </c>
      <c r="D159" s="34"/>
      <c r="E159" s="35"/>
      <c r="F159" s="36"/>
      <c r="G159" s="33">
        <f t="shared" si="25"/>
        <v>0</v>
      </c>
      <c r="H159" s="106"/>
      <c r="I159" s="106"/>
      <c r="J159" s="32"/>
      <c r="K159" s="17"/>
      <c r="L159" s="31" t="str">
        <f t="shared" si="23"/>
        <v/>
      </c>
      <c r="M159" s="31" t="str">
        <f t="shared" si="22"/>
        <v/>
      </c>
      <c r="N159" s="31" t="str">
        <f t="shared" si="22"/>
        <v/>
      </c>
      <c r="O159" s="30"/>
      <c r="P159" s="34"/>
      <c r="Q159" s="31" t="str">
        <f t="shared" si="26"/>
        <v/>
      </c>
      <c r="R159" s="31" t="str">
        <f t="shared" si="27"/>
        <v/>
      </c>
      <c r="S159" s="31" t="str">
        <f t="shared" si="28"/>
        <v/>
      </c>
      <c r="T159" s="31" t="str">
        <f t="shared" si="29"/>
        <v/>
      </c>
    </row>
    <row r="160" spans="1:20">
      <c r="A160" s="34"/>
      <c r="B160" s="34"/>
      <c r="C160" s="1" t="str">
        <f t="shared" si="24"/>
        <v/>
      </c>
      <c r="D160" s="34"/>
      <c r="E160" s="35"/>
      <c r="F160" s="36"/>
      <c r="G160" s="33">
        <f t="shared" si="25"/>
        <v>0</v>
      </c>
      <c r="H160" s="106"/>
      <c r="I160" s="106"/>
      <c r="J160" s="32"/>
      <c r="K160" s="17"/>
      <c r="L160" s="31" t="str">
        <f t="shared" si="23"/>
        <v/>
      </c>
      <c r="M160" s="31" t="str">
        <f t="shared" ref="M160:N179" si="30">IF($A160&gt;0,IF((LEFT($A160,2)=LEFT(gstin,2)),($K160*($J160/2)),""),"")</f>
        <v/>
      </c>
      <c r="N160" s="31" t="str">
        <f t="shared" si="30"/>
        <v/>
      </c>
      <c r="O160" s="30"/>
      <c r="P160" s="34"/>
      <c r="Q160" s="31" t="str">
        <f t="shared" si="26"/>
        <v/>
      </c>
      <c r="R160" s="31" t="str">
        <f t="shared" si="27"/>
        <v/>
      </c>
      <c r="S160" s="31" t="str">
        <f t="shared" si="28"/>
        <v/>
      </c>
      <c r="T160" s="31" t="str">
        <f t="shared" si="29"/>
        <v/>
      </c>
    </row>
    <row r="161" spans="1:20">
      <c r="A161" s="34"/>
      <c r="B161" s="34"/>
      <c r="C161" s="1" t="str">
        <f t="shared" si="24"/>
        <v/>
      </c>
      <c r="D161" s="34"/>
      <c r="E161" s="35"/>
      <c r="F161" s="36"/>
      <c r="G161" s="33">
        <f t="shared" si="25"/>
        <v>0</v>
      </c>
      <c r="H161" s="106"/>
      <c r="I161" s="106"/>
      <c r="J161" s="32"/>
      <c r="K161" s="17"/>
      <c r="L161" s="31" t="str">
        <f t="shared" si="23"/>
        <v/>
      </c>
      <c r="M161" s="31" t="str">
        <f t="shared" si="30"/>
        <v/>
      </c>
      <c r="N161" s="31" t="str">
        <f t="shared" si="30"/>
        <v/>
      </c>
      <c r="O161" s="30"/>
      <c r="P161" s="34"/>
      <c r="Q161" s="31" t="str">
        <f t="shared" si="26"/>
        <v/>
      </c>
      <c r="R161" s="31" t="str">
        <f t="shared" si="27"/>
        <v/>
      </c>
      <c r="S161" s="31" t="str">
        <f t="shared" si="28"/>
        <v/>
      </c>
      <c r="T161" s="31" t="str">
        <f t="shared" si="29"/>
        <v/>
      </c>
    </row>
    <row r="162" spans="1:20">
      <c r="A162" s="34"/>
      <c r="B162" s="34"/>
      <c r="C162" s="1" t="str">
        <f t="shared" si="24"/>
        <v/>
      </c>
      <c r="D162" s="34"/>
      <c r="E162" s="35"/>
      <c r="F162" s="36"/>
      <c r="G162" s="33">
        <f t="shared" si="25"/>
        <v>0</v>
      </c>
      <c r="H162" s="106"/>
      <c r="I162" s="106"/>
      <c r="J162" s="32"/>
      <c r="K162" s="17"/>
      <c r="L162" s="31" t="str">
        <f t="shared" si="23"/>
        <v/>
      </c>
      <c r="M162" s="31" t="str">
        <f t="shared" si="30"/>
        <v/>
      </c>
      <c r="N162" s="31" t="str">
        <f t="shared" si="30"/>
        <v/>
      </c>
      <c r="O162" s="30"/>
      <c r="P162" s="34"/>
      <c r="Q162" s="31" t="str">
        <f t="shared" si="26"/>
        <v/>
      </c>
      <c r="R162" s="31" t="str">
        <f t="shared" si="27"/>
        <v/>
      </c>
      <c r="S162" s="31" t="str">
        <f t="shared" si="28"/>
        <v/>
      </c>
      <c r="T162" s="31" t="str">
        <f t="shared" si="29"/>
        <v/>
      </c>
    </row>
    <row r="163" spans="1:20">
      <c r="A163" s="34"/>
      <c r="B163" s="34"/>
      <c r="C163" s="1" t="str">
        <f t="shared" si="24"/>
        <v/>
      </c>
      <c r="D163" s="34"/>
      <c r="E163" s="35"/>
      <c r="F163" s="36"/>
      <c r="G163" s="33">
        <f t="shared" si="25"/>
        <v>0</v>
      </c>
      <c r="H163" s="106"/>
      <c r="I163" s="106"/>
      <c r="J163" s="32"/>
      <c r="K163" s="17"/>
      <c r="L163" s="31" t="str">
        <f t="shared" si="23"/>
        <v/>
      </c>
      <c r="M163" s="31" t="str">
        <f t="shared" si="30"/>
        <v/>
      </c>
      <c r="N163" s="31" t="str">
        <f t="shared" si="30"/>
        <v/>
      </c>
      <c r="O163" s="30"/>
      <c r="P163" s="34"/>
      <c r="Q163" s="31" t="str">
        <f t="shared" si="26"/>
        <v/>
      </c>
      <c r="R163" s="31" t="str">
        <f t="shared" si="27"/>
        <v/>
      </c>
      <c r="S163" s="31" t="str">
        <f t="shared" si="28"/>
        <v/>
      </c>
      <c r="T163" s="31" t="str">
        <f t="shared" si="29"/>
        <v/>
      </c>
    </row>
    <row r="164" spans="1:20">
      <c r="A164" s="34"/>
      <c r="B164" s="34"/>
      <c r="C164" s="1" t="str">
        <f t="shared" si="24"/>
        <v/>
      </c>
      <c r="D164" s="34"/>
      <c r="E164" s="35"/>
      <c r="F164" s="36"/>
      <c r="G164" s="33">
        <f t="shared" si="25"/>
        <v>0</v>
      </c>
      <c r="H164" s="106"/>
      <c r="I164" s="106"/>
      <c r="J164" s="32"/>
      <c r="K164" s="17"/>
      <c r="L164" s="31" t="str">
        <f t="shared" si="23"/>
        <v/>
      </c>
      <c r="M164" s="31" t="str">
        <f t="shared" si="30"/>
        <v/>
      </c>
      <c r="N164" s="31" t="str">
        <f t="shared" si="30"/>
        <v/>
      </c>
      <c r="O164" s="30"/>
      <c r="P164" s="34"/>
      <c r="Q164" s="31" t="str">
        <f t="shared" si="26"/>
        <v/>
      </c>
      <c r="R164" s="31" t="str">
        <f t="shared" si="27"/>
        <v/>
      </c>
      <c r="S164" s="31" t="str">
        <f t="shared" si="28"/>
        <v/>
      </c>
      <c r="T164" s="31" t="str">
        <f t="shared" si="29"/>
        <v/>
      </c>
    </row>
    <row r="165" spans="1:20">
      <c r="A165" s="34"/>
      <c r="B165" s="34"/>
      <c r="C165" s="1" t="str">
        <f t="shared" si="24"/>
        <v/>
      </c>
      <c r="D165" s="34"/>
      <c r="E165" s="35"/>
      <c r="F165" s="36"/>
      <c r="G165" s="33">
        <f t="shared" si="25"/>
        <v>0</v>
      </c>
      <c r="H165" s="106"/>
      <c r="I165" s="106"/>
      <c r="J165" s="32"/>
      <c r="K165" s="17"/>
      <c r="L165" s="31" t="str">
        <f t="shared" si="23"/>
        <v/>
      </c>
      <c r="M165" s="31" t="str">
        <f t="shared" si="30"/>
        <v/>
      </c>
      <c r="N165" s="31" t="str">
        <f t="shared" si="30"/>
        <v/>
      </c>
      <c r="O165" s="30"/>
      <c r="P165" s="34"/>
      <c r="Q165" s="31" t="str">
        <f t="shared" si="26"/>
        <v/>
      </c>
      <c r="R165" s="31" t="str">
        <f t="shared" si="27"/>
        <v/>
      </c>
      <c r="S165" s="31" t="str">
        <f t="shared" si="28"/>
        <v/>
      </c>
      <c r="T165" s="31" t="str">
        <f t="shared" si="29"/>
        <v/>
      </c>
    </row>
    <row r="166" spans="1:20">
      <c r="A166" s="34"/>
      <c r="B166" s="34"/>
      <c r="C166" s="1" t="str">
        <f t="shared" si="24"/>
        <v/>
      </c>
      <c r="D166" s="34"/>
      <c r="E166" s="35"/>
      <c r="F166" s="36"/>
      <c r="G166" s="33">
        <f t="shared" si="25"/>
        <v>0</v>
      </c>
      <c r="H166" s="106"/>
      <c r="I166" s="106"/>
      <c r="J166" s="32"/>
      <c r="K166" s="17"/>
      <c r="L166" s="31" t="str">
        <f t="shared" si="23"/>
        <v/>
      </c>
      <c r="M166" s="31" t="str">
        <f t="shared" si="30"/>
        <v/>
      </c>
      <c r="N166" s="31" t="str">
        <f t="shared" si="30"/>
        <v/>
      </c>
      <c r="O166" s="30"/>
      <c r="P166" s="34"/>
      <c r="Q166" s="31" t="str">
        <f t="shared" si="26"/>
        <v/>
      </c>
      <c r="R166" s="31" t="str">
        <f t="shared" si="27"/>
        <v/>
      </c>
      <c r="S166" s="31" t="str">
        <f t="shared" si="28"/>
        <v/>
      </c>
      <c r="T166" s="31" t="str">
        <f t="shared" si="29"/>
        <v/>
      </c>
    </row>
    <row r="167" spans="1:20">
      <c r="A167" s="34"/>
      <c r="B167" s="34"/>
      <c r="C167" s="1" t="str">
        <f t="shared" si="24"/>
        <v/>
      </c>
      <c r="D167" s="34"/>
      <c r="E167" s="35"/>
      <c r="F167" s="36"/>
      <c r="G167" s="33">
        <f t="shared" si="25"/>
        <v>0</v>
      </c>
      <c r="H167" s="106"/>
      <c r="I167" s="106"/>
      <c r="J167" s="32"/>
      <c r="K167" s="17"/>
      <c r="L167" s="31" t="str">
        <f t="shared" si="23"/>
        <v/>
      </c>
      <c r="M167" s="31" t="str">
        <f t="shared" si="30"/>
        <v/>
      </c>
      <c r="N167" s="31" t="str">
        <f t="shared" si="30"/>
        <v/>
      </c>
      <c r="O167" s="30"/>
      <c r="P167" s="34"/>
      <c r="Q167" s="31" t="str">
        <f t="shared" si="26"/>
        <v/>
      </c>
      <c r="R167" s="31" t="str">
        <f t="shared" si="27"/>
        <v/>
      </c>
      <c r="S167" s="31" t="str">
        <f t="shared" si="28"/>
        <v/>
      </c>
      <c r="T167" s="31" t="str">
        <f t="shared" si="29"/>
        <v/>
      </c>
    </row>
    <row r="168" spans="1:20">
      <c r="A168" s="34"/>
      <c r="B168" s="34"/>
      <c r="C168" s="1" t="str">
        <f t="shared" si="24"/>
        <v/>
      </c>
      <c r="D168" s="34"/>
      <c r="E168" s="35"/>
      <c r="F168" s="36"/>
      <c r="G168" s="33">
        <f t="shared" si="25"/>
        <v>0</v>
      </c>
      <c r="H168" s="106"/>
      <c r="I168" s="106"/>
      <c r="J168" s="32"/>
      <c r="K168" s="17"/>
      <c r="L168" s="31" t="str">
        <f t="shared" si="23"/>
        <v/>
      </c>
      <c r="M168" s="31" t="str">
        <f t="shared" si="30"/>
        <v/>
      </c>
      <c r="N168" s="31" t="str">
        <f t="shared" si="30"/>
        <v/>
      </c>
      <c r="O168" s="30"/>
      <c r="P168" s="34"/>
      <c r="Q168" s="31" t="str">
        <f t="shared" si="26"/>
        <v/>
      </c>
      <c r="R168" s="31" t="str">
        <f t="shared" si="27"/>
        <v/>
      </c>
      <c r="S168" s="31" t="str">
        <f t="shared" si="28"/>
        <v/>
      </c>
      <c r="T168" s="31" t="str">
        <f t="shared" si="29"/>
        <v/>
      </c>
    </row>
    <row r="169" spans="1:20">
      <c r="A169" s="34"/>
      <c r="B169" s="34"/>
      <c r="C169" s="1" t="str">
        <f t="shared" si="24"/>
        <v/>
      </c>
      <c r="D169" s="34"/>
      <c r="E169" s="35"/>
      <c r="F169" s="36"/>
      <c r="G169" s="33">
        <f t="shared" si="25"/>
        <v>0</v>
      </c>
      <c r="H169" s="106"/>
      <c r="I169" s="106"/>
      <c r="J169" s="32"/>
      <c r="K169" s="17"/>
      <c r="L169" s="31" t="str">
        <f t="shared" si="23"/>
        <v/>
      </c>
      <c r="M169" s="31" t="str">
        <f t="shared" si="30"/>
        <v/>
      </c>
      <c r="N169" s="31" t="str">
        <f t="shared" si="30"/>
        <v/>
      </c>
      <c r="O169" s="30"/>
      <c r="P169" s="34"/>
      <c r="Q169" s="31" t="str">
        <f t="shared" si="26"/>
        <v/>
      </c>
      <c r="R169" s="31" t="str">
        <f t="shared" si="27"/>
        <v/>
      </c>
      <c r="S169" s="31" t="str">
        <f t="shared" si="28"/>
        <v/>
      </c>
      <c r="T169" s="31" t="str">
        <f t="shared" si="29"/>
        <v/>
      </c>
    </row>
    <row r="170" spans="1:20">
      <c r="A170" s="34"/>
      <c r="B170" s="34"/>
      <c r="C170" s="1" t="str">
        <f t="shared" si="24"/>
        <v/>
      </c>
      <c r="D170" s="34"/>
      <c r="E170" s="35"/>
      <c r="F170" s="36"/>
      <c r="G170" s="33">
        <f t="shared" si="25"/>
        <v>0</v>
      </c>
      <c r="H170" s="106"/>
      <c r="I170" s="106"/>
      <c r="J170" s="32"/>
      <c r="K170" s="17"/>
      <c r="L170" s="31" t="str">
        <f t="shared" si="23"/>
        <v/>
      </c>
      <c r="M170" s="31" t="str">
        <f t="shared" si="30"/>
        <v/>
      </c>
      <c r="N170" s="31" t="str">
        <f t="shared" si="30"/>
        <v/>
      </c>
      <c r="O170" s="30"/>
      <c r="P170" s="34"/>
      <c r="Q170" s="31" t="str">
        <f t="shared" si="26"/>
        <v/>
      </c>
      <c r="R170" s="31" t="str">
        <f t="shared" si="27"/>
        <v/>
      </c>
      <c r="S170" s="31" t="str">
        <f t="shared" si="28"/>
        <v/>
      </c>
      <c r="T170" s="31" t="str">
        <f t="shared" si="29"/>
        <v/>
      </c>
    </row>
    <row r="171" spans="1:20">
      <c r="A171" s="34"/>
      <c r="B171" s="34"/>
      <c r="C171" s="1" t="str">
        <f t="shared" si="24"/>
        <v/>
      </c>
      <c r="D171" s="34"/>
      <c r="E171" s="35"/>
      <c r="F171" s="36"/>
      <c r="G171" s="33">
        <f t="shared" si="25"/>
        <v>0</v>
      </c>
      <c r="H171" s="106"/>
      <c r="I171" s="106"/>
      <c r="J171" s="32"/>
      <c r="K171" s="17"/>
      <c r="L171" s="31" t="str">
        <f t="shared" si="23"/>
        <v/>
      </c>
      <c r="M171" s="31" t="str">
        <f t="shared" si="30"/>
        <v/>
      </c>
      <c r="N171" s="31" t="str">
        <f t="shared" si="30"/>
        <v/>
      </c>
      <c r="O171" s="30"/>
      <c r="P171" s="34"/>
      <c r="Q171" s="31" t="str">
        <f t="shared" si="26"/>
        <v/>
      </c>
      <c r="R171" s="31" t="str">
        <f t="shared" si="27"/>
        <v/>
      </c>
      <c r="S171" s="31" t="str">
        <f t="shared" si="28"/>
        <v/>
      </c>
      <c r="T171" s="31" t="str">
        <f t="shared" si="29"/>
        <v/>
      </c>
    </row>
    <row r="172" spans="1:20">
      <c r="A172" s="34"/>
      <c r="B172" s="34"/>
      <c r="C172" s="1" t="str">
        <f t="shared" si="24"/>
        <v/>
      </c>
      <c r="D172" s="34"/>
      <c r="E172" s="35"/>
      <c r="F172" s="36"/>
      <c r="G172" s="33">
        <f t="shared" si="25"/>
        <v>0</v>
      </c>
      <c r="H172" s="106"/>
      <c r="I172" s="106"/>
      <c r="J172" s="32"/>
      <c r="K172" s="17"/>
      <c r="L172" s="31" t="str">
        <f t="shared" si="23"/>
        <v/>
      </c>
      <c r="M172" s="31" t="str">
        <f t="shared" si="30"/>
        <v/>
      </c>
      <c r="N172" s="31" t="str">
        <f t="shared" si="30"/>
        <v/>
      </c>
      <c r="O172" s="30"/>
      <c r="P172" s="34"/>
      <c r="Q172" s="31" t="str">
        <f t="shared" si="26"/>
        <v/>
      </c>
      <c r="R172" s="31" t="str">
        <f t="shared" si="27"/>
        <v/>
      </c>
      <c r="S172" s="31" t="str">
        <f t="shared" si="28"/>
        <v/>
      </c>
      <c r="T172" s="31" t="str">
        <f t="shared" si="29"/>
        <v/>
      </c>
    </row>
    <row r="173" spans="1:20">
      <c r="A173" s="34"/>
      <c r="B173" s="34"/>
      <c r="C173" s="1" t="str">
        <f t="shared" si="24"/>
        <v/>
      </c>
      <c r="D173" s="34"/>
      <c r="E173" s="35"/>
      <c r="F173" s="36"/>
      <c r="G173" s="33">
        <f t="shared" si="25"/>
        <v>0</v>
      </c>
      <c r="H173" s="106"/>
      <c r="I173" s="106"/>
      <c r="J173" s="32"/>
      <c r="K173" s="17"/>
      <c r="L173" s="31" t="str">
        <f t="shared" si="23"/>
        <v/>
      </c>
      <c r="M173" s="31" t="str">
        <f t="shared" si="30"/>
        <v/>
      </c>
      <c r="N173" s="31" t="str">
        <f t="shared" si="30"/>
        <v/>
      </c>
      <c r="O173" s="30"/>
      <c r="P173" s="34"/>
      <c r="Q173" s="31" t="str">
        <f t="shared" si="26"/>
        <v/>
      </c>
      <c r="R173" s="31" t="str">
        <f t="shared" si="27"/>
        <v/>
      </c>
      <c r="S173" s="31" t="str">
        <f t="shared" si="28"/>
        <v/>
      </c>
      <c r="T173" s="31" t="str">
        <f t="shared" si="29"/>
        <v/>
      </c>
    </row>
    <row r="174" spans="1:20">
      <c r="A174" s="34"/>
      <c r="B174" s="34"/>
      <c r="C174" s="1" t="str">
        <f t="shared" si="24"/>
        <v/>
      </c>
      <c r="D174" s="34"/>
      <c r="E174" s="35"/>
      <c r="F174" s="36"/>
      <c r="G174" s="33">
        <f t="shared" si="25"/>
        <v>0</v>
      </c>
      <c r="H174" s="106"/>
      <c r="I174" s="106"/>
      <c r="J174" s="32"/>
      <c r="K174" s="17"/>
      <c r="L174" s="31" t="str">
        <f t="shared" si="23"/>
        <v/>
      </c>
      <c r="M174" s="31" t="str">
        <f t="shared" si="30"/>
        <v/>
      </c>
      <c r="N174" s="31" t="str">
        <f t="shared" si="30"/>
        <v/>
      </c>
      <c r="O174" s="30"/>
      <c r="P174" s="34"/>
      <c r="Q174" s="31" t="str">
        <f t="shared" si="26"/>
        <v/>
      </c>
      <c r="R174" s="31" t="str">
        <f t="shared" si="27"/>
        <v/>
      </c>
      <c r="S174" s="31" t="str">
        <f t="shared" si="28"/>
        <v/>
      </c>
      <c r="T174" s="31" t="str">
        <f t="shared" si="29"/>
        <v/>
      </c>
    </row>
    <row r="175" spans="1:20">
      <c r="A175" s="34"/>
      <c r="B175" s="34"/>
      <c r="C175" s="1" t="str">
        <f t="shared" si="24"/>
        <v/>
      </c>
      <c r="D175" s="34"/>
      <c r="E175" s="35"/>
      <c r="F175" s="36"/>
      <c r="G175" s="33">
        <f t="shared" si="25"/>
        <v>0</v>
      </c>
      <c r="H175" s="106"/>
      <c r="I175" s="106"/>
      <c r="J175" s="32"/>
      <c r="K175" s="17"/>
      <c r="L175" s="31" t="str">
        <f t="shared" si="23"/>
        <v/>
      </c>
      <c r="M175" s="31" t="str">
        <f t="shared" si="30"/>
        <v/>
      </c>
      <c r="N175" s="31" t="str">
        <f t="shared" si="30"/>
        <v/>
      </c>
      <c r="O175" s="30"/>
      <c r="P175" s="34"/>
      <c r="Q175" s="31" t="str">
        <f t="shared" si="26"/>
        <v/>
      </c>
      <c r="R175" s="31" t="str">
        <f t="shared" si="27"/>
        <v/>
      </c>
      <c r="S175" s="31" t="str">
        <f t="shared" si="28"/>
        <v/>
      </c>
      <c r="T175" s="31" t="str">
        <f t="shared" si="29"/>
        <v/>
      </c>
    </row>
    <row r="176" spans="1:20">
      <c r="A176" s="34"/>
      <c r="B176" s="34"/>
      <c r="C176" s="1" t="str">
        <f t="shared" si="24"/>
        <v/>
      </c>
      <c r="D176" s="34"/>
      <c r="E176" s="35"/>
      <c r="F176" s="36"/>
      <c r="G176" s="33">
        <f t="shared" si="25"/>
        <v>0</v>
      </c>
      <c r="H176" s="106"/>
      <c r="I176" s="106"/>
      <c r="J176" s="32"/>
      <c r="K176" s="17"/>
      <c r="L176" s="31" t="str">
        <f t="shared" si="23"/>
        <v/>
      </c>
      <c r="M176" s="31" t="str">
        <f t="shared" si="30"/>
        <v/>
      </c>
      <c r="N176" s="31" t="str">
        <f t="shared" si="30"/>
        <v/>
      </c>
      <c r="O176" s="30"/>
      <c r="P176" s="34"/>
      <c r="Q176" s="31" t="str">
        <f t="shared" si="26"/>
        <v/>
      </c>
      <c r="R176" s="31" t="str">
        <f t="shared" si="27"/>
        <v/>
      </c>
      <c r="S176" s="31" t="str">
        <f t="shared" si="28"/>
        <v/>
      </c>
      <c r="T176" s="31" t="str">
        <f t="shared" si="29"/>
        <v/>
      </c>
    </row>
    <row r="177" spans="1:20">
      <c r="A177" s="34"/>
      <c r="B177" s="34"/>
      <c r="C177" s="1" t="str">
        <f t="shared" si="24"/>
        <v/>
      </c>
      <c r="D177" s="34"/>
      <c r="E177" s="35"/>
      <c r="F177" s="36"/>
      <c r="G177" s="33">
        <f t="shared" si="25"/>
        <v>0</v>
      </c>
      <c r="H177" s="106"/>
      <c r="I177" s="106"/>
      <c r="J177" s="32"/>
      <c r="K177" s="17"/>
      <c r="L177" s="31" t="str">
        <f t="shared" si="23"/>
        <v/>
      </c>
      <c r="M177" s="31" t="str">
        <f t="shared" si="30"/>
        <v/>
      </c>
      <c r="N177" s="31" t="str">
        <f t="shared" si="30"/>
        <v/>
      </c>
      <c r="O177" s="30"/>
      <c r="P177" s="34"/>
      <c r="Q177" s="31" t="str">
        <f t="shared" si="26"/>
        <v/>
      </c>
      <c r="R177" s="31" t="str">
        <f t="shared" si="27"/>
        <v/>
      </c>
      <c r="S177" s="31" t="str">
        <f t="shared" si="28"/>
        <v/>
      </c>
      <c r="T177" s="31" t="str">
        <f t="shared" si="29"/>
        <v/>
      </c>
    </row>
    <row r="178" spans="1:20">
      <c r="A178" s="34"/>
      <c r="B178" s="34"/>
      <c r="C178" s="1" t="str">
        <f t="shared" si="24"/>
        <v/>
      </c>
      <c r="D178" s="34"/>
      <c r="E178" s="35"/>
      <c r="F178" s="36"/>
      <c r="G178" s="33">
        <f t="shared" si="25"/>
        <v>0</v>
      </c>
      <c r="H178" s="106"/>
      <c r="I178" s="106"/>
      <c r="J178" s="32"/>
      <c r="K178" s="17"/>
      <c r="L178" s="31" t="str">
        <f t="shared" si="23"/>
        <v/>
      </c>
      <c r="M178" s="31" t="str">
        <f t="shared" si="30"/>
        <v/>
      </c>
      <c r="N178" s="31" t="str">
        <f t="shared" si="30"/>
        <v/>
      </c>
      <c r="O178" s="30"/>
      <c r="P178" s="34"/>
      <c r="Q178" s="31" t="str">
        <f t="shared" si="26"/>
        <v/>
      </c>
      <c r="R178" s="31" t="str">
        <f t="shared" si="27"/>
        <v/>
      </c>
      <c r="S178" s="31" t="str">
        <f t="shared" si="28"/>
        <v/>
      </c>
      <c r="T178" s="31" t="str">
        <f t="shared" si="29"/>
        <v/>
      </c>
    </row>
    <row r="179" spans="1:20">
      <c r="A179" s="34"/>
      <c r="B179" s="34"/>
      <c r="C179" s="1" t="str">
        <f t="shared" si="24"/>
        <v/>
      </c>
      <c r="D179" s="34"/>
      <c r="E179" s="35"/>
      <c r="F179" s="36"/>
      <c r="G179" s="33">
        <f t="shared" si="25"/>
        <v>0</v>
      </c>
      <c r="H179" s="106"/>
      <c r="I179" s="106"/>
      <c r="J179" s="32"/>
      <c r="K179" s="17"/>
      <c r="L179" s="31" t="str">
        <f t="shared" si="23"/>
        <v/>
      </c>
      <c r="M179" s="31" t="str">
        <f t="shared" si="30"/>
        <v/>
      </c>
      <c r="N179" s="31" t="str">
        <f t="shared" si="30"/>
        <v/>
      </c>
      <c r="O179" s="30"/>
      <c r="P179" s="34"/>
      <c r="Q179" s="31" t="str">
        <f t="shared" si="26"/>
        <v/>
      </c>
      <c r="R179" s="31" t="str">
        <f t="shared" si="27"/>
        <v/>
      </c>
      <c r="S179" s="31" t="str">
        <f t="shared" si="28"/>
        <v/>
      </c>
      <c r="T179" s="31" t="str">
        <f t="shared" si="29"/>
        <v/>
      </c>
    </row>
    <row r="180" spans="1:20">
      <c r="A180" s="34"/>
      <c r="B180" s="34"/>
      <c r="C180" s="1" t="str">
        <f t="shared" si="24"/>
        <v/>
      </c>
      <c r="D180" s="34"/>
      <c r="E180" s="35"/>
      <c r="F180" s="36"/>
      <c r="G180" s="33">
        <f t="shared" si="25"/>
        <v>0</v>
      </c>
      <c r="H180" s="106"/>
      <c r="I180" s="106"/>
      <c r="J180" s="32"/>
      <c r="K180" s="17"/>
      <c r="L180" s="31" t="str">
        <f t="shared" si="23"/>
        <v/>
      </c>
      <c r="M180" s="31" t="str">
        <f t="shared" ref="M180:N199" si="31">IF($A180&gt;0,IF((LEFT($A180,2)=LEFT(gstin,2)),($K180*($J180/2)),""),"")</f>
        <v/>
      </c>
      <c r="N180" s="31" t="str">
        <f t="shared" si="31"/>
        <v/>
      </c>
      <c r="O180" s="30"/>
      <c r="P180" s="34"/>
      <c r="Q180" s="31" t="str">
        <f t="shared" si="26"/>
        <v/>
      </c>
      <c r="R180" s="31" t="str">
        <f t="shared" si="27"/>
        <v/>
      </c>
      <c r="S180" s="31" t="str">
        <f t="shared" si="28"/>
        <v/>
      </c>
      <c r="T180" s="31" t="str">
        <f t="shared" si="29"/>
        <v/>
      </c>
    </row>
    <row r="181" spans="1:20">
      <c r="A181" s="34"/>
      <c r="B181" s="34"/>
      <c r="C181" s="1" t="str">
        <f t="shared" si="24"/>
        <v/>
      </c>
      <c r="D181" s="34"/>
      <c r="E181" s="35"/>
      <c r="F181" s="36"/>
      <c r="G181" s="33">
        <f t="shared" si="25"/>
        <v>0</v>
      </c>
      <c r="H181" s="106"/>
      <c r="I181" s="106"/>
      <c r="J181" s="32"/>
      <c r="K181" s="17"/>
      <c r="L181" s="31" t="str">
        <f t="shared" si="23"/>
        <v/>
      </c>
      <c r="M181" s="31" t="str">
        <f t="shared" si="31"/>
        <v/>
      </c>
      <c r="N181" s="31" t="str">
        <f t="shared" si="31"/>
        <v/>
      </c>
      <c r="O181" s="30"/>
      <c r="P181" s="34"/>
      <c r="Q181" s="31" t="str">
        <f t="shared" si="26"/>
        <v/>
      </c>
      <c r="R181" s="31" t="str">
        <f t="shared" si="27"/>
        <v/>
      </c>
      <c r="S181" s="31" t="str">
        <f t="shared" si="28"/>
        <v/>
      </c>
      <c r="T181" s="31" t="str">
        <f t="shared" si="29"/>
        <v/>
      </c>
    </row>
    <row r="182" spans="1:20">
      <c r="A182" s="34"/>
      <c r="B182" s="34"/>
      <c r="C182" s="1" t="str">
        <f t="shared" si="24"/>
        <v/>
      </c>
      <c r="D182" s="34"/>
      <c r="E182" s="35"/>
      <c r="F182" s="36"/>
      <c r="G182" s="33">
        <f t="shared" si="25"/>
        <v>0</v>
      </c>
      <c r="H182" s="106"/>
      <c r="I182" s="106"/>
      <c r="J182" s="32"/>
      <c r="K182" s="17"/>
      <c r="L182" s="31" t="str">
        <f t="shared" si="23"/>
        <v/>
      </c>
      <c r="M182" s="31" t="str">
        <f t="shared" si="31"/>
        <v/>
      </c>
      <c r="N182" s="31" t="str">
        <f t="shared" si="31"/>
        <v/>
      </c>
      <c r="O182" s="30"/>
      <c r="P182" s="34"/>
      <c r="Q182" s="31" t="str">
        <f t="shared" si="26"/>
        <v/>
      </c>
      <c r="R182" s="31" t="str">
        <f t="shared" si="27"/>
        <v/>
      </c>
      <c r="S182" s="31" t="str">
        <f t="shared" si="28"/>
        <v/>
      </c>
      <c r="T182" s="31" t="str">
        <f t="shared" si="29"/>
        <v/>
      </c>
    </row>
    <row r="183" spans="1:20">
      <c r="A183" s="34"/>
      <c r="B183" s="34"/>
      <c r="C183" s="1" t="str">
        <f t="shared" si="24"/>
        <v/>
      </c>
      <c r="D183" s="34"/>
      <c r="E183" s="35"/>
      <c r="F183" s="36"/>
      <c r="G183" s="33">
        <f t="shared" si="25"/>
        <v>0</v>
      </c>
      <c r="H183" s="106"/>
      <c r="I183" s="106"/>
      <c r="J183" s="32"/>
      <c r="K183" s="17"/>
      <c r="L183" s="31" t="str">
        <f t="shared" si="23"/>
        <v/>
      </c>
      <c r="M183" s="31" t="str">
        <f t="shared" si="31"/>
        <v/>
      </c>
      <c r="N183" s="31" t="str">
        <f t="shared" si="31"/>
        <v/>
      </c>
      <c r="O183" s="30"/>
      <c r="P183" s="34"/>
      <c r="Q183" s="31" t="str">
        <f t="shared" si="26"/>
        <v/>
      </c>
      <c r="R183" s="31" t="str">
        <f t="shared" si="27"/>
        <v/>
      </c>
      <c r="S183" s="31" t="str">
        <f t="shared" si="28"/>
        <v/>
      </c>
      <c r="T183" s="31" t="str">
        <f t="shared" si="29"/>
        <v/>
      </c>
    </row>
    <row r="184" spans="1:20">
      <c r="A184" s="34"/>
      <c r="B184" s="34"/>
      <c r="C184" s="1" t="str">
        <f t="shared" si="24"/>
        <v/>
      </c>
      <c r="D184" s="34"/>
      <c r="E184" s="35"/>
      <c r="F184" s="36"/>
      <c r="G184" s="33">
        <f t="shared" si="25"/>
        <v>0</v>
      </c>
      <c r="H184" s="106"/>
      <c r="I184" s="106"/>
      <c r="J184" s="32"/>
      <c r="K184" s="17"/>
      <c r="L184" s="31" t="str">
        <f t="shared" si="23"/>
        <v/>
      </c>
      <c r="M184" s="31" t="str">
        <f t="shared" si="31"/>
        <v/>
      </c>
      <c r="N184" s="31" t="str">
        <f t="shared" si="31"/>
        <v/>
      </c>
      <c r="O184" s="30"/>
      <c r="P184" s="34"/>
      <c r="Q184" s="31" t="str">
        <f t="shared" si="26"/>
        <v/>
      </c>
      <c r="R184" s="31" t="str">
        <f t="shared" si="27"/>
        <v/>
      </c>
      <c r="S184" s="31" t="str">
        <f t="shared" si="28"/>
        <v/>
      </c>
      <c r="T184" s="31" t="str">
        <f t="shared" si="29"/>
        <v/>
      </c>
    </row>
    <row r="185" spans="1:20">
      <c r="A185" s="34"/>
      <c r="B185" s="34"/>
      <c r="C185" s="1" t="str">
        <f t="shared" si="24"/>
        <v/>
      </c>
      <c r="D185" s="34"/>
      <c r="E185" s="35"/>
      <c r="F185" s="36"/>
      <c r="G185" s="33">
        <f t="shared" si="25"/>
        <v>0</v>
      </c>
      <c r="H185" s="106"/>
      <c r="I185" s="106"/>
      <c r="J185" s="32"/>
      <c r="K185" s="17"/>
      <c r="L185" s="31" t="str">
        <f t="shared" si="23"/>
        <v/>
      </c>
      <c r="M185" s="31" t="str">
        <f t="shared" si="31"/>
        <v/>
      </c>
      <c r="N185" s="31" t="str">
        <f t="shared" si="31"/>
        <v/>
      </c>
      <c r="O185" s="30"/>
      <c r="P185" s="34"/>
      <c r="Q185" s="31" t="str">
        <f t="shared" si="26"/>
        <v/>
      </c>
      <c r="R185" s="31" t="str">
        <f t="shared" si="27"/>
        <v/>
      </c>
      <c r="S185" s="31" t="str">
        <f t="shared" si="28"/>
        <v/>
      </c>
      <c r="T185" s="31" t="str">
        <f t="shared" si="29"/>
        <v/>
      </c>
    </row>
    <row r="186" spans="1:20">
      <c r="A186" s="34"/>
      <c r="B186" s="34"/>
      <c r="C186" s="1" t="str">
        <f t="shared" si="24"/>
        <v/>
      </c>
      <c r="D186" s="34"/>
      <c r="E186" s="35"/>
      <c r="F186" s="36"/>
      <c r="G186" s="33">
        <f t="shared" si="25"/>
        <v>0</v>
      </c>
      <c r="H186" s="106"/>
      <c r="I186" s="106"/>
      <c r="J186" s="32"/>
      <c r="K186" s="17"/>
      <c r="L186" s="31" t="str">
        <f t="shared" si="23"/>
        <v/>
      </c>
      <c r="M186" s="31" t="str">
        <f t="shared" si="31"/>
        <v/>
      </c>
      <c r="N186" s="31" t="str">
        <f t="shared" si="31"/>
        <v/>
      </c>
      <c r="O186" s="30"/>
      <c r="P186" s="34"/>
      <c r="Q186" s="31" t="str">
        <f t="shared" si="26"/>
        <v/>
      </c>
      <c r="R186" s="31" t="str">
        <f t="shared" si="27"/>
        <v/>
      </c>
      <c r="S186" s="31" t="str">
        <f t="shared" si="28"/>
        <v/>
      </c>
      <c r="T186" s="31" t="str">
        <f t="shared" si="29"/>
        <v/>
      </c>
    </row>
    <row r="187" spans="1:20">
      <c r="A187" s="34"/>
      <c r="B187" s="34"/>
      <c r="C187" s="1" t="str">
        <f t="shared" si="24"/>
        <v/>
      </c>
      <c r="D187" s="34"/>
      <c r="E187" s="35"/>
      <c r="F187" s="36"/>
      <c r="G187" s="33">
        <f t="shared" si="25"/>
        <v>0</v>
      </c>
      <c r="H187" s="106"/>
      <c r="I187" s="106"/>
      <c r="J187" s="32"/>
      <c r="K187" s="17"/>
      <c r="L187" s="31" t="str">
        <f t="shared" si="23"/>
        <v/>
      </c>
      <c r="M187" s="31" t="str">
        <f t="shared" si="31"/>
        <v/>
      </c>
      <c r="N187" s="31" t="str">
        <f t="shared" si="31"/>
        <v/>
      </c>
      <c r="O187" s="30"/>
      <c r="P187" s="34"/>
      <c r="Q187" s="31" t="str">
        <f t="shared" si="26"/>
        <v/>
      </c>
      <c r="R187" s="31" t="str">
        <f t="shared" si="27"/>
        <v/>
      </c>
      <c r="S187" s="31" t="str">
        <f t="shared" si="28"/>
        <v/>
      </c>
      <c r="T187" s="31" t="str">
        <f t="shared" si="29"/>
        <v/>
      </c>
    </row>
    <row r="188" spans="1:20">
      <c r="A188" s="34"/>
      <c r="B188" s="34"/>
      <c r="C188" s="1" t="str">
        <f t="shared" si="24"/>
        <v/>
      </c>
      <c r="D188" s="34"/>
      <c r="E188" s="35"/>
      <c r="F188" s="36"/>
      <c r="G188" s="33">
        <f t="shared" si="25"/>
        <v>0</v>
      </c>
      <c r="H188" s="106"/>
      <c r="I188" s="106"/>
      <c r="J188" s="32"/>
      <c r="K188" s="17"/>
      <c r="L188" s="31" t="str">
        <f t="shared" si="23"/>
        <v/>
      </c>
      <c r="M188" s="31" t="str">
        <f t="shared" si="31"/>
        <v/>
      </c>
      <c r="N188" s="31" t="str">
        <f t="shared" si="31"/>
        <v/>
      </c>
      <c r="O188" s="30"/>
      <c r="P188" s="34"/>
      <c r="Q188" s="31" t="str">
        <f t="shared" si="26"/>
        <v/>
      </c>
      <c r="R188" s="31" t="str">
        <f t="shared" si="27"/>
        <v/>
      </c>
      <c r="S188" s="31" t="str">
        <f t="shared" si="28"/>
        <v/>
      </c>
      <c r="T188" s="31" t="str">
        <f t="shared" si="29"/>
        <v/>
      </c>
    </row>
    <row r="189" spans="1:20">
      <c r="A189" s="34"/>
      <c r="B189" s="34"/>
      <c r="C189" s="1" t="str">
        <f t="shared" si="24"/>
        <v/>
      </c>
      <c r="D189" s="34"/>
      <c r="E189" s="35"/>
      <c r="F189" s="36"/>
      <c r="G189" s="33">
        <f t="shared" si="25"/>
        <v>0</v>
      </c>
      <c r="H189" s="106"/>
      <c r="I189" s="106"/>
      <c r="J189" s="32"/>
      <c r="K189" s="17"/>
      <c r="L189" s="31" t="str">
        <f t="shared" si="23"/>
        <v/>
      </c>
      <c r="M189" s="31" t="str">
        <f t="shared" si="31"/>
        <v/>
      </c>
      <c r="N189" s="31" t="str">
        <f t="shared" si="31"/>
        <v/>
      </c>
      <c r="O189" s="30"/>
      <c r="P189" s="34"/>
      <c r="Q189" s="31" t="str">
        <f t="shared" si="26"/>
        <v/>
      </c>
      <c r="R189" s="31" t="str">
        <f t="shared" si="27"/>
        <v/>
      </c>
      <c r="S189" s="31" t="str">
        <f t="shared" si="28"/>
        <v/>
      </c>
      <c r="T189" s="31" t="str">
        <f t="shared" si="29"/>
        <v/>
      </c>
    </row>
    <row r="190" spans="1:20">
      <c r="A190" s="34"/>
      <c r="B190" s="34"/>
      <c r="C190" s="1" t="str">
        <f t="shared" si="24"/>
        <v/>
      </c>
      <c r="D190" s="34"/>
      <c r="E190" s="35"/>
      <c r="F190" s="36"/>
      <c r="G190" s="33">
        <f t="shared" si="25"/>
        <v>0</v>
      </c>
      <c r="H190" s="106"/>
      <c r="I190" s="106"/>
      <c r="J190" s="32"/>
      <c r="K190" s="17"/>
      <c r="L190" s="31" t="str">
        <f t="shared" si="23"/>
        <v/>
      </c>
      <c r="M190" s="31" t="str">
        <f t="shared" si="31"/>
        <v/>
      </c>
      <c r="N190" s="31" t="str">
        <f t="shared" si="31"/>
        <v/>
      </c>
      <c r="O190" s="30"/>
      <c r="P190" s="34"/>
      <c r="Q190" s="31" t="str">
        <f t="shared" si="26"/>
        <v/>
      </c>
      <c r="R190" s="31" t="str">
        <f t="shared" si="27"/>
        <v/>
      </c>
      <c r="S190" s="31" t="str">
        <f t="shared" si="28"/>
        <v/>
      </c>
      <c r="T190" s="31" t="str">
        <f t="shared" si="29"/>
        <v/>
      </c>
    </row>
    <row r="191" spans="1:20">
      <c r="A191" s="34"/>
      <c r="B191" s="34"/>
      <c r="C191" s="1" t="str">
        <f t="shared" si="24"/>
        <v/>
      </c>
      <c r="D191" s="34"/>
      <c r="E191" s="35"/>
      <c r="F191" s="36"/>
      <c r="G191" s="33">
        <f t="shared" si="25"/>
        <v>0</v>
      </c>
      <c r="H191" s="106"/>
      <c r="I191" s="106"/>
      <c r="J191" s="32"/>
      <c r="K191" s="17"/>
      <c r="L191" s="31" t="str">
        <f t="shared" si="23"/>
        <v/>
      </c>
      <c r="M191" s="31" t="str">
        <f t="shared" si="31"/>
        <v/>
      </c>
      <c r="N191" s="31" t="str">
        <f t="shared" si="31"/>
        <v/>
      </c>
      <c r="O191" s="30"/>
      <c r="P191" s="34"/>
      <c r="Q191" s="31" t="str">
        <f t="shared" si="26"/>
        <v/>
      </c>
      <c r="R191" s="31" t="str">
        <f t="shared" si="27"/>
        <v/>
      </c>
      <c r="S191" s="31" t="str">
        <f t="shared" si="28"/>
        <v/>
      </c>
      <c r="T191" s="31" t="str">
        <f t="shared" si="29"/>
        <v/>
      </c>
    </row>
    <row r="192" spans="1:20">
      <c r="A192" s="34"/>
      <c r="B192" s="34"/>
      <c r="C192" s="1" t="str">
        <f t="shared" si="24"/>
        <v/>
      </c>
      <c r="D192" s="34"/>
      <c r="E192" s="35"/>
      <c r="F192" s="36"/>
      <c r="G192" s="33">
        <f t="shared" si="25"/>
        <v>0</v>
      </c>
      <c r="H192" s="106"/>
      <c r="I192" s="106"/>
      <c r="J192" s="32"/>
      <c r="K192" s="17"/>
      <c r="L192" s="31" t="str">
        <f t="shared" si="23"/>
        <v/>
      </c>
      <c r="M192" s="31" t="str">
        <f t="shared" si="31"/>
        <v/>
      </c>
      <c r="N192" s="31" t="str">
        <f t="shared" si="31"/>
        <v/>
      </c>
      <c r="O192" s="30"/>
      <c r="P192" s="34"/>
      <c r="Q192" s="31" t="str">
        <f t="shared" si="26"/>
        <v/>
      </c>
      <c r="R192" s="31" t="str">
        <f t="shared" si="27"/>
        <v/>
      </c>
      <c r="S192" s="31" t="str">
        <f t="shared" si="28"/>
        <v/>
      </c>
      <c r="T192" s="31" t="str">
        <f t="shared" si="29"/>
        <v/>
      </c>
    </row>
    <row r="193" spans="1:20">
      <c r="A193" s="34"/>
      <c r="B193" s="34"/>
      <c r="C193" s="1" t="str">
        <f t="shared" si="24"/>
        <v/>
      </c>
      <c r="D193" s="34"/>
      <c r="E193" s="35"/>
      <c r="F193" s="36"/>
      <c r="G193" s="33">
        <f t="shared" si="25"/>
        <v>0</v>
      </c>
      <c r="H193" s="106"/>
      <c r="I193" s="106"/>
      <c r="J193" s="32"/>
      <c r="K193" s="17"/>
      <c r="L193" s="31" t="str">
        <f t="shared" si="23"/>
        <v/>
      </c>
      <c r="M193" s="31" t="str">
        <f t="shared" si="31"/>
        <v/>
      </c>
      <c r="N193" s="31" t="str">
        <f t="shared" si="31"/>
        <v/>
      </c>
      <c r="O193" s="30"/>
      <c r="P193" s="34"/>
      <c r="Q193" s="31" t="str">
        <f t="shared" si="26"/>
        <v/>
      </c>
      <c r="R193" s="31" t="str">
        <f t="shared" si="27"/>
        <v/>
      </c>
      <c r="S193" s="31" t="str">
        <f t="shared" si="28"/>
        <v/>
      </c>
      <c r="T193" s="31" t="str">
        <f t="shared" si="29"/>
        <v/>
      </c>
    </row>
    <row r="194" spans="1:20">
      <c r="A194" s="34"/>
      <c r="B194" s="34"/>
      <c r="C194" s="1" t="str">
        <f t="shared" si="24"/>
        <v/>
      </c>
      <c r="D194" s="34"/>
      <c r="E194" s="35"/>
      <c r="F194" s="36"/>
      <c r="G194" s="33">
        <f t="shared" si="25"/>
        <v>0</v>
      </c>
      <c r="H194" s="106"/>
      <c r="I194" s="106"/>
      <c r="J194" s="32"/>
      <c r="K194" s="17"/>
      <c r="L194" s="31" t="str">
        <f t="shared" si="23"/>
        <v/>
      </c>
      <c r="M194" s="31" t="str">
        <f t="shared" si="31"/>
        <v/>
      </c>
      <c r="N194" s="31" t="str">
        <f t="shared" si="31"/>
        <v/>
      </c>
      <c r="O194" s="30"/>
      <c r="P194" s="34"/>
      <c r="Q194" s="31" t="str">
        <f t="shared" si="26"/>
        <v/>
      </c>
      <c r="R194" s="31" t="str">
        <f t="shared" si="27"/>
        <v/>
      </c>
      <c r="S194" s="31" t="str">
        <f t="shared" si="28"/>
        <v/>
      </c>
      <c r="T194" s="31" t="str">
        <f t="shared" si="29"/>
        <v/>
      </c>
    </row>
    <row r="195" spans="1:20">
      <c r="A195" s="34"/>
      <c r="B195" s="34"/>
      <c r="C195" s="1" t="str">
        <f t="shared" si="24"/>
        <v/>
      </c>
      <c r="D195" s="34"/>
      <c r="E195" s="35"/>
      <c r="F195" s="36"/>
      <c r="G195" s="33">
        <f t="shared" si="25"/>
        <v>0</v>
      </c>
      <c r="H195" s="106"/>
      <c r="I195" s="106"/>
      <c r="J195" s="32"/>
      <c r="K195" s="17"/>
      <c r="L195" s="31" t="str">
        <f t="shared" si="23"/>
        <v/>
      </c>
      <c r="M195" s="31" t="str">
        <f t="shared" si="31"/>
        <v/>
      </c>
      <c r="N195" s="31" t="str">
        <f t="shared" si="31"/>
        <v/>
      </c>
      <c r="O195" s="30"/>
      <c r="P195" s="34"/>
      <c r="Q195" s="31" t="str">
        <f t="shared" si="26"/>
        <v/>
      </c>
      <c r="R195" s="31" t="str">
        <f t="shared" si="27"/>
        <v/>
      </c>
      <c r="S195" s="31" t="str">
        <f t="shared" si="28"/>
        <v/>
      </c>
      <c r="T195" s="31" t="str">
        <f t="shared" si="29"/>
        <v/>
      </c>
    </row>
    <row r="196" spans="1:20">
      <c r="A196" s="34"/>
      <c r="B196" s="34"/>
      <c r="C196" s="1" t="str">
        <f t="shared" si="24"/>
        <v/>
      </c>
      <c r="D196" s="34"/>
      <c r="E196" s="35"/>
      <c r="F196" s="36"/>
      <c r="G196" s="33">
        <f t="shared" si="25"/>
        <v>0</v>
      </c>
      <c r="H196" s="106"/>
      <c r="I196" s="106"/>
      <c r="J196" s="32"/>
      <c r="K196" s="17"/>
      <c r="L196" s="31" t="str">
        <f t="shared" si="23"/>
        <v/>
      </c>
      <c r="M196" s="31" t="str">
        <f t="shared" si="31"/>
        <v/>
      </c>
      <c r="N196" s="31" t="str">
        <f t="shared" si="31"/>
        <v/>
      </c>
      <c r="O196" s="30"/>
      <c r="P196" s="34"/>
      <c r="Q196" s="31" t="str">
        <f t="shared" si="26"/>
        <v/>
      </c>
      <c r="R196" s="31" t="str">
        <f t="shared" si="27"/>
        <v/>
      </c>
      <c r="S196" s="31" t="str">
        <f t="shared" si="28"/>
        <v/>
      </c>
      <c r="T196" s="31" t="str">
        <f t="shared" si="29"/>
        <v/>
      </c>
    </row>
    <row r="197" spans="1:20">
      <c r="A197" s="34"/>
      <c r="B197" s="34"/>
      <c r="C197" s="1" t="str">
        <f t="shared" si="24"/>
        <v/>
      </c>
      <c r="D197" s="34"/>
      <c r="E197" s="35"/>
      <c r="F197" s="36"/>
      <c r="G197" s="33">
        <f t="shared" si="25"/>
        <v>0</v>
      </c>
      <c r="H197" s="106"/>
      <c r="I197" s="106"/>
      <c r="J197" s="32"/>
      <c r="K197" s="17"/>
      <c r="L197" s="31" t="str">
        <f t="shared" si="23"/>
        <v/>
      </c>
      <c r="M197" s="31" t="str">
        <f t="shared" si="31"/>
        <v/>
      </c>
      <c r="N197" s="31" t="str">
        <f t="shared" si="31"/>
        <v/>
      </c>
      <c r="O197" s="30"/>
      <c r="P197" s="34"/>
      <c r="Q197" s="31" t="str">
        <f t="shared" si="26"/>
        <v/>
      </c>
      <c r="R197" s="31" t="str">
        <f t="shared" si="27"/>
        <v/>
      </c>
      <c r="S197" s="31" t="str">
        <f t="shared" si="28"/>
        <v/>
      </c>
      <c r="T197" s="31" t="str">
        <f t="shared" si="29"/>
        <v/>
      </c>
    </row>
    <row r="198" spans="1:20">
      <c r="A198" s="34"/>
      <c r="B198" s="34"/>
      <c r="C198" s="1" t="str">
        <f t="shared" si="24"/>
        <v/>
      </c>
      <c r="D198" s="34"/>
      <c r="E198" s="35"/>
      <c r="F198" s="36"/>
      <c r="G198" s="33">
        <f t="shared" si="25"/>
        <v>0</v>
      </c>
      <c r="H198" s="106"/>
      <c r="I198" s="106"/>
      <c r="J198" s="32"/>
      <c r="K198" s="17"/>
      <c r="L198" s="31" t="str">
        <f t="shared" si="23"/>
        <v/>
      </c>
      <c r="M198" s="31" t="str">
        <f t="shared" si="31"/>
        <v/>
      </c>
      <c r="N198" s="31" t="str">
        <f t="shared" si="31"/>
        <v/>
      </c>
      <c r="O198" s="30"/>
      <c r="P198" s="34"/>
      <c r="Q198" s="31" t="str">
        <f t="shared" si="26"/>
        <v/>
      </c>
      <c r="R198" s="31" t="str">
        <f t="shared" si="27"/>
        <v/>
      </c>
      <c r="S198" s="31" t="str">
        <f t="shared" si="28"/>
        <v/>
      </c>
      <c r="T198" s="31" t="str">
        <f t="shared" si="29"/>
        <v/>
      </c>
    </row>
    <row r="199" spans="1:20">
      <c r="A199" s="34"/>
      <c r="B199" s="34"/>
      <c r="C199" s="1" t="str">
        <f t="shared" si="24"/>
        <v/>
      </c>
      <c r="D199" s="34"/>
      <c r="E199" s="35"/>
      <c r="F199" s="36"/>
      <c r="G199" s="33">
        <f t="shared" si="25"/>
        <v>0</v>
      </c>
      <c r="H199" s="106"/>
      <c r="I199" s="106"/>
      <c r="J199" s="32"/>
      <c r="K199" s="17"/>
      <c r="L199" s="31" t="str">
        <f t="shared" si="23"/>
        <v/>
      </c>
      <c r="M199" s="31" t="str">
        <f t="shared" si="31"/>
        <v/>
      </c>
      <c r="N199" s="31" t="str">
        <f t="shared" si="31"/>
        <v/>
      </c>
      <c r="O199" s="30"/>
      <c r="P199" s="34"/>
      <c r="Q199" s="31" t="str">
        <f t="shared" si="26"/>
        <v/>
      </c>
      <c r="R199" s="31" t="str">
        <f t="shared" si="27"/>
        <v/>
      </c>
      <c r="S199" s="31" t="str">
        <f t="shared" si="28"/>
        <v/>
      </c>
      <c r="T199" s="31" t="str">
        <f t="shared" si="29"/>
        <v/>
      </c>
    </row>
    <row r="200" spans="1:20">
      <c r="A200" s="34"/>
      <c r="B200" s="34"/>
      <c r="C200" s="1" t="str">
        <f t="shared" si="24"/>
        <v/>
      </c>
      <c r="D200" s="34"/>
      <c r="E200" s="35"/>
      <c r="F200" s="36"/>
      <c r="G200" s="33">
        <f t="shared" si="25"/>
        <v>0</v>
      </c>
      <c r="H200" s="106"/>
      <c r="I200" s="106"/>
      <c r="J200" s="32"/>
      <c r="K200" s="17"/>
      <c r="L200" s="31" t="str">
        <f t="shared" si="23"/>
        <v/>
      </c>
      <c r="M200" s="31" t="str">
        <f t="shared" ref="M200:N219" si="32">IF($A200&gt;0,IF((LEFT($A200,2)=LEFT(gstin,2)),($K200*($J200/2)),""),"")</f>
        <v/>
      </c>
      <c r="N200" s="31" t="str">
        <f t="shared" si="32"/>
        <v/>
      </c>
      <c r="O200" s="30"/>
      <c r="P200" s="34"/>
      <c r="Q200" s="31" t="str">
        <f t="shared" si="26"/>
        <v/>
      </c>
      <c r="R200" s="31" t="str">
        <f t="shared" si="27"/>
        <v/>
      </c>
      <c r="S200" s="31" t="str">
        <f t="shared" si="28"/>
        <v/>
      </c>
      <c r="T200" s="31" t="str">
        <f t="shared" si="29"/>
        <v/>
      </c>
    </row>
    <row r="201" spans="1:20">
      <c r="A201" s="34"/>
      <c r="B201" s="34"/>
      <c r="C201" s="1" t="str">
        <f t="shared" si="24"/>
        <v/>
      </c>
      <c r="D201" s="34"/>
      <c r="E201" s="35"/>
      <c r="F201" s="36"/>
      <c r="G201" s="33">
        <f t="shared" si="25"/>
        <v>0</v>
      </c>
      <c r="H201" s="106"/>
      <c r="I201" s="106"/>
      <c r="J201" s="32"/>
      <c r="K201" s="17"/>
      <c r="L201" s="31" t="str">
        <f t="shared" si="23"/>
        <v/>
      </c>
      <c r="M201" s="31" t="str">
        <f t="shared" si="32"/>
        <v/>
      </c>
      <c r="N201" s="31" t="str">
        <f t="shared" si="32"/>
        <v/>
      </c>
      <c r="O201" s="30"/>
      <c r="P201" s="34"/>
      <c r="Q201" s="31" t="str">
        <f t="shared" si="26"/>
        <v/>
      </c>
      <c r="R201" s="31" t="str">
        <f t="shared" si="27"/>
        <v/>
      </c>
      <c r="S201" s="31" t="str">
        <f t="shared" si="28"/>
        <v/>
      </c>
      <c r="T201" s="31" t="str">
        <f t="shared" si="29"/>
        <v/>
      </c>
    </row>
    <row r="202" spans="1:20">
      <c r="A202" s="34"/>
      <c r="B202" s="34"/>
      <c r="C202" s="1" t="str">
        <f t="shared" si="24"/>
        <v/>
      </c>
      <c r="D202" s="34"/>
      <c r="E202" s="35"/>
      <c r="F202" s="36"/>
      <c r="G202" s="33">
        <f t="shared" si="25"/>
        <v>0</v>
      </c>
      <c r="H202" s="106"/>
      <c r="I202" s="106"/>
      <c r="J202" s="32"/>
      <c r="K202" s="17"/>
      <c r="L202" s="31" t="str">
        <f t="shared" si="23"/>
        <v/>
      </c>
      <c r="M202" s="31" t="str">
        <f t="shared" si="32"/>
        <v/>
      </c>
      <c r="N202" s="31" t="str">
        <f t="shared" si="32"/>
        <v/>
      </c>
      <c r="O202" s="30"/>
      <c r="P202" s="34"/>
      <c r="Q202" s="31" t="str">
        <f t="shared" si="26"/>
        <v/>
      </c>
      <c r="R202" s="31" t="str">
        <f t="shared" si="27"/>
        <v/>
      </c>
      <c r="S202" s="31" t="str">
        <f t="shared" si="28"/>
        <v/>
      </c>
      <c r="T202" s="31" t="str">
        <f t="shared" si="29"/>
        <v/>
      </c>
    </row>
    <row r="203" spans="1:20">
      <c r="A203" s="34"/>
      <c r="B203" s="34"/>
      <c r="C203" s="1" t="str">
        <f t="shared" si="24"/>
        <v/>
      </c>
      <c r="D203" s="34"/>
      <c r="E203" s="35"/>
      <c r="F203" s="36"/>
      <c r="G203" s="33">
        <f t="shared" si="25"/>
        <v>0</v>
      </c>
      <c r="H203" s="106"/>
      <c r="I203" s="106"/>
      <c r="J203" s="32"/>
      <c r="K203" s="17"/>
      <c r="L203" s="31" t="str">
        <f t="shared" si="23"/>
        <v/>
      </c>
      <c r="M203" s="31" t="str">
        <f t="shared" si="32"/>
        <v/>
      </c>
      <c r="N203" s="31" t="str">
        <f t="shared" si="32"/>
        <v/>
      </c>
      <c r="O203" s="30"/>
      <c r="P203" s="34"/>
      <c r="Q203" s="31" t="str">
        <f t="shared" si="26"/>
        <v/>
      </c>
      <c r="R203" s="31" t="str">
        <f t="shared" si="27"/>
        <v/>
      </c>
      <c r="S203" s="31" t="str">
        <f t="shared" si="28"/>
        <v/>
      </c>
      <c r="T203" s="31" t="str">
        <f t="shared" si="29"/>
        <v/>
      </c>
    </row>
    <row r="204" spans="1:20">
      <c r="A204" s="34"/>
      <c r="B204" s="34"/>
      <c r="C204" s="1" t="str">
        <f t="shared" si="24"/>
        <v/>
      </c>
      <c r="D204" s="34"/>
      <c r="E204" s="35"/>
      <c r="F204" s="36"/>
      <c r="G204" s="33">
        <f t="shared" si="25"/>
        <v>0</v>
      </c>
      <c r="H204" s="106"/>
      <c r="I204" s="106"/>
      <c r="J204" s="32"/>
      <c r="K204" s="17"/>
      <c r="L204" s="31" t="str">
        <f t="shared" si="23"/>
        <v/>
      </c>
      <c r="M204" s="31" t="str">
        <f t="shared" si="32"/>
        <v/>
      </c>
      <c r="N204" s="31" t="str">
        <f t="shared" si="32"/>
        <v/>
      </c>
      <c r="O204" s="30"/>
      <c r="P204" s="34"/>
      <c r="Q204" s="31" t="str">
        <f t="shared" si="26"/>
        <v/>
      </c>
      <c r="R204" s="31" t="str">
        <f t="shared" si="27"/>
        <v/>
      </c>
      <c r="S204" s="31" t="str">
        <f t="shared" si="28"/>
        <v/>
      </c>
      <c r="T204" s="31" t="str">
        <f t="shared" si="29"/>
        <v/>
      </c>
    </row>
    <row r="205" spans="1:20">
      <c r="A205" s="34"/>
      <c r="B205" s="34"/>
      <c r="C205" s="1" t="str">
        <f t="shared" si="24"/>
        <v/>
      </c>
      <c r="D205" s="34"/>
      <c r="E205" s="35"/>
      <c r="F205" s="36"/>
      <c r="G205" s="33">
        <f t="shared" si="25"/>
        <v>0</v>
      </c>
      <c r="H205" s="106"/>
      <c r="I205" s="106"/>
      <c r="J205" s="32"/>
      <c r="K205" s="17"/>
      <c r="L205" s="31" t="str">
        <f t="shared" si="23"/>
        <v/>
      </c>
      <c r="M205" s="31" t="str">
        <f t="shared" si="32"/>
        <v/>
      </c>
      <c r="N205" s="31" t="str">
        <f t="shared" si="32"/>
        <v/>
      </c>
      <c r="O205" s="30"/>
      <c r="P205" s="34"/>
      <c r="Q205" s="31" t="str">
        <f t="shared" si="26"/>
        <v/>
      </c>
      <c r="R205" s="31" t="str">
        <f t="shared" si="27"/>
        <v/>
      </c>
      <c r="S205" s="31" t="str">
        <f t="shared" si="28"/>
        <v/>
      </c>
      <c r="T205" s="31" t="str">
        <f t="shared" si="29"/>
        <v/>
      </c>
    </row>
    <row r="206" spans="1:20">
      <c r="A206" s="34"/>
      <c r="B206" s="34"/>
      <c r="C206" s="1" t="str">
        <f t="shared" si="24"/>
        <v/>
      </c>
      <c r="D206" s="34"/>
      <c r="E206" s="35"/>
      <c r="F206" s="36"/>
      <c r="G206" s="33">
        <f t="shared" si="25"/>
        <v>0</v>
      </c>
      <c r="H206" s="106"/>
      <c r="I206" s="106"/>
      <c r="J206" s="32"/>
      <c r="K206" s="17"/>
      <c r="L206" s="31" t="str">
        <f t="shared" si="23"/>
        <v/>
      </c>
      <c r="M206" s="31" t="str">
        <f t="shared" si="32"/>
        <v/>
      </c>
      <c r="N206" s="31" t="str">
        <f t="shared" si="32"/>
        <v/>
      </c>
      <c r="O206" s="30"/>
      <c r="P206" s="34"/>
      <c r="Q206" s="31" t="str">
        <f t="shared" si="26"/>
        <v/>
      </c>
      <c r="R206" s="31" t="str">
        <f t="shared" si="27"/>
        <v/>
      </c>
      <c r="S206" s="31" t="str">
        <f t="shared" si="28"/>
        <v/>
      </c>
      <c r="T206" s="31" t="str">
        <f t="shared" si="29"/>
        <v/>
      </c>
    </row>
    <row r="207" spans="1:20">
      <c r="A207" s="34"/>
      <c r="B207" s="34"/>
      <c r="C207" s="1" t="str">
        <f t="shared" si="24"/>
        <v/>
      </c>
      <c r="D207" s="34"/>
      <c r="E207" s="35"/>
      <c r="F207" s="36"/>
      <c r="G207" s="33">
        <f t="shared" si="25"/>
        <v>0</v>
      </c>
      <c r="H207" s="106"/>
      <c r="I207" s="106"/>
      <c r="J207" s="32"/>
      <c r="K207" s="17"/>
      <c r="L207" s="31" t="str">
        <f t="shared" si="23"/>
        <v/>
      </c>
      <c r="M207" s="31" t="str">
        <f t="shared" si="32"/>
        <v/>
      </c>
      <c r="N207" s="31" t="str">
        <f t="shared" si="32"/>
        <v/>
      </c>
      <c r="O207" s="30"/>
      <c r="P207" s="34"/>
      <c r="Q207" s="31" t="str">
        <f t="shared" si="26"/>
        <v/>
      </c>
      <c r="R207" s="31" t="str">
        <f t="shared" si="27"/>
        <v/>
      </c>
      <c r="S207" s="31" t="str">
        <f t="shared" si="28"/>
        <v/>
      </c>
      <c r="T207" s="31" t="str">
        <f t="shared" si="29"/>
        <v/>
      </c>
    </row>
    <row r="208" spans="1:20">
      <c r="A208" s="34"/>
      <c r="B208" s="34"/>
      <c r="C208" s="1" t="str">
        <f t="shared" si="24"/>
        <v/>
      </c>
      <c r="D208" s="34"/>
      <c r="E208" s="35"/>
      <c r="F208" s="36"/>
      <c r="G208" s="33">
        <f t="shared" si="25"/>
        <v>0</v>
      </c>
      <c r="H208" s="106"/>
      <c r="I208" s="106"/>
      <c r="J208" s="32"/>
      <c r="K208" s="17"/>
      <c r="L208" s="31" t="str">
        <f t="shared" si="23"/>
        <v/>
      </c>
      <c r="M208" s="31" t="str">
        <f t="shared" si="32"/>
        <v/>
      </c>
      <c r="N208" s="31" t="str">
        <f t="shared" si="32"/>
        <v/>
      </c>
      <c r="O208" s="30"/>
      <c r="P208" s="34"/>
      <c r="Q208" s="31" t="str">
        <f t="shared" si="26"/>
        <v/>
      </c>
      <c r="R208" s="31" t="str">
        <f t="shared" si="27"/>
        <v/>
      </c>
      <c r="S208" s="31" t="str">
        <f t="shared" si="28"/>
        <v/>
      </c>
      <c r="T208" s="31" t="str">
        <f t="shared" si="29"/>
        <v/>
      </c>
    </row>
    <row r="209" spans="1:20">
      <c r="A209" s="34"/>
      <c r="B209" s="34"/>
      <c r="C209" s="1" t="str">
        <f t="shared" si="24"/>
        <v/>
      </c>
      <c r="D209" s="34"/>
      <c r="E209" s="35"/>
      <c r="F209" s="36"/>
      <c r="G209" s="33">
        <f t="shared" si="25"/>
        <v>0</v>
      </c>
      <c r="H209" s="106"/>
      <c r="I209" s="106"/>
      <c r="J209" s="32"/>
      <c r="K209" s="17"/>
      <c r="L209" s="31" t="str">
        <f t="shared" si="23"/>
        <v/>
      </c>
      <c r="M209" s="31" t="str">
        <f t="shared" si="32"/>
        <v/>
      </c>
      <c r="N209" s="31" t="str">
        <f t="shared" si="32"/>
        <v/>
      </c>
      <c r="O209" s="30"/>
      <c r="P209" s="34"/>
      <c r="Q209" s="31" t="str">
        <f t="shared" si="26"/>
        <v/>
      </c>
      <c r="R209" s="31" t="str">
        <f t="shared" si="27"/>
        <v/>
      </c>
      <c r="S209" s="31" t="str">
        <f t="shared" si="28"/>
        <v/>
      </c>
      <c r="T209" s="31" t="str">
        <f t="shared" si="29"/>
        <v/>
      </c>
    </row>
    <row r="210" spans="1:20">
      <c r="A210" s="34"/>
      <c r="B210" s="34"/>
      <c r="C210" s="1" t="str">
        <f t="shared" si="24"/>
        <v/>
      </c>
      <c r="D210" s="34"/>
      <c r="E210" s="35"/>
      <c r="F210" s="36"/>
      <c r="G210" s="33">
        <f t="shared" si="25"/>
        <v>0</v>
      </c>
      <c r="H210" s="106"/>
      <c r="I210" s="106"/>
      <c r="J210" s="32"/>
      <c r="K210" s="17"/>
      <c r="L210" s="31" t="str">
        <f t="shared" si="23"/>
        <v/>
      </c>
      <c r="M210" s="31" t="str">
        <f t="shared" si="32"/>
        <v/>
      </c>
      <c r="N210" s="31" t="str">
        <f t="shared" si="32"/>
        <v/>
      </c>
      <c r="O210" s="30"/>
      <c r="P210" s="34"/>
      <c r="Q210" s="31" t="str">
        <f t="shared" si="26"/>
        <v/>
      </c>
      <c r="R210" s="31" t="str">
        <f t="shared" si="27"/>
        <v/>
      </c>
      <c r="S210" s="31" t="str">
        <f t="shared" si="28"/>
        <v/>
      </c>
      <c r="T210" s="31" t="str">
        <f t="shared" si="29"/>
        <v/>
      </c>
    </row>
    <row r="211" spans="1:20">
      <c r="A211" s="34"/>
      <c r="B211" s="34"/>
      <c r="C211" s="1" t="str">
        <f t="shared" si="24"/>
        <v/>
      </c>
      <c r="D211" s="34"/>
      <c r="E211" s="35"/>
      <c r="F211" s="36"/>
      <c r="G211" s="33">
        <f t="shared" si="25"/>
        <v>0</v>
      </c>
      <c r="H211" s="106"/>
      <c r="I211" s="106"/>
      <c r="J211" s="32"/>
      <c r="K211" s="17"/>
      <c r="L211" s="31" t="str">
        <f t="shared" si="23"/>
        <v/>
      </c>
      <c r="M211" s="31" t="str">
        <f t="shared" si="32"/>
        <v/>
      </c>
      <c r="N211" s="31" t="str">
        <f t="shared" si="32"/>
        <v/>
      </c>
      <c r="O211" s="30"/>
      <c r="P211" s="34"/>
      <c r="Q211" s="31" t="str">
        <f t="shared" si="26"/>
        <v/>
      </c>
      <c r="R211" s="31" t="str">
        <f t="shared" si="27"/>
        <v/>
      </c>
      <c r="S211" s="31" t="str">
        <f t="shared" si="28"/>
        <v/>
      </c>
      <c r="T211" s="31" t="str">
        <f t="shared" si="29"/>
        <v/>
      </c>
    </row>
    <row r="212" spans="1:20">
      <c r="A212" s="34"/>
      <c r="B212" s="34"/>
      <c r="C212" s="1" t="str">
        <f t="shared" si="24"/>
        <v/>
      </c>
      <c r="D212" s="34"/>
      <c r="E212" s="35"/>
      <c r="F212" s="36"/>
      <c r="G212" s="33">
        <f t="shared" si="25"/>
        <v>0</v>
      </c>
      <c r="H212" s="106"/>
      <c r="I212" s="106"/>
      <c r="J212" s="32"/>
      <c r="K212" s="17"/>
      <c r="L212" s="31" t="str">
        <f t="shared" ref="L212:L275" si="33">IF($A212&gt;0,IF((LEFT($A212,2)&lt;&gt;LEFT(gstin,2)),($K212*$J212),""),"")</f>
        <v/>
      </c>
      <c r="M212" s="31" t="str">
        <f t="shared" si="32"/>
        <v/>
      </c>
      <c r="N212" s="31" t="str">
        <f t="shared" si="32"/>
        <v/>
      </c>
      <c r="O212" s="30"/>
      <c r="P212" s="34"/>
      <c r="Q212" s="31" t="str">
        <f t="shared" si="26"/>
        <v/>
      </c>
      <c r="R212" s="31" t="str">
        <f t="shared" si="27"/>
        <v/>
      </c>
      <c r="S212" s="31" t="str">
        <f t="shared" si="28"/>
        <v/>
      </c>
      <c r="T212" s="31" t="str">
        <f t="shared" si="29"/>
        <v/>
      </c>
    </row>
    <row r="213" spans="1:20">
      <c r="A213" s="34"/>
      <c r="B213" s="34"/>
      <c r="C213" s="1" t="str">
        <f t="shared" ref="C213:C276" si="34">IF($A213&lt;&gt;"",(VLOOKUP(LEFT($A213,2),$A$5000:$C$5037,3,TRUE)),(""))</f>
        <v/>
      </c>
      <c r="D213" s="34"/>
      <c r="E213" s="35"/>
      <c r="F213" s="36"/>
      <c r="G213" s="33">
        <f t="shared" ref="G213:G276" si="35">ROUND(SUM(K213:O213),0)</f>
        <v>0</v>
      </c>
      <c r="H213" s="106"/>
      <c r="I213" s="106"/>
      <c r="J213" s="32"/>
      <c r="K213" s="17"/>
      <c r="L213" s="31" t="str">
        <f t="shared" si="33"/>
        <v/>
      </c>
      <c r="M213" s="31" t="str">
        <f t="shared" si="32"/>
        <v/>
      </c>
      <c r="N213" s="31" t="str">
        <f t="shared" si="32"/>
        <v/>
      </c>
      <c r="O213" s="30"/>
      <c r="P213" s="34"/>
      <c r="Q213" s="31" t="str">
        <f t="shared" ref="Q213:Q276" si="36">IF(P213="Accept",L213,"")</f>
        <v/>
      </c>
      <c r="R213" s="31" t="str">
        <f t="shared" ref="R213:R276" si="37">IF(P213="Accept",M213,"")</f>
        <v/>
      </c>
      <c r="S213" s="31" t="str">
        <f t="shared" ref="S213:S276" si="38">IF(P213="Accept",N213,"")</f>
        <v/>
      </c>
      <c r="T213" s="31" t="str">
        <f t="shared" ref="T213:T276" si="39">IF(P213="Accept",O213,"")</f>
        <v/>
      </c>
    </row>
    <row r="214" spans="1:20">
      <c r="A214" s="34"/>
      <c r="B214" s="34"/>
      <c r="C214" s="1" t="str">
        <f t="shared" si="34"/>
        <v/>
      </c>
      <c r="D214" s="34"/>
      <c r="E214" s="35"/>
      <c r="F214" s="36"/>
      <c r="G214" s="33">
        <f t="shared" si="35"/>
        <v>0</v>
      </c>
      <c r="H214" s="106"/>
      <c r="I214" s="106"/>
      <c r="J214" s="32"/>
      <c r="K214" s="17"/>
      <c r="L214" s="31" t="str">
        <f t="shared" si="33"/>
        <v/>
      </c>
      <c r="M214" s="31" t="str">
        <f t="shared" si="32"/>
        <v/>
      </c>
      <c r="N214" s="31" t="str">
        <f t="shared" si="32"/>
        <v/>
      </c>
      <c r="O214" s="30"/>
      <c r="P214" s="34"/>
      <c r="Q214" s="31" t="str">
        <f t="shared" si="36"/>
        <v/>
      </c>
      <c r="R214" s="31" t="str">
        <f t="shared" si="37"/>
        <v/>
      </c>
      <c r="S214" s="31" t="str">
        <f t="shared" si="38"/>
        <v/>
      </c>
      <c r="T214" s="31" t="str">
        <f t="shared" si="39"/>
        <v/>
      </c>
    </row>
    <row r="215" spans="1:20">
      <c r="A215" s="34"/>
      <c r="B215" s="34"/>
      <c r="C215" s="1" t="str">
        <f t="shared" si="34"/>
        <v/>
      </c>
      <c r="D215" s="34"/>
      <c r="E215" s="35"/>
      <c r="F215" s="36"/>
      <c r="G215" s="33">
        <f t="shared" si="35"/>
        <v>0</v>
      </c>
      <c r="H215" s="106"/>
      <c r="I215" s="106"/>
      <c r="J215" s="32"/>
      <c r="K215" s="17"/>
      <c r="L215" s="31" t="str">
        <f t="shared" si="33"/>
        <v/>
      </c>
      <c r="M215" s="31" t="str">
        <f t="shared" si="32"/>
        <v/>
      </c>
      <c r="N215" s="31" t="str">
        <f t="shared" si="32"/>
        <v/>
      </c>
      <c r="O215" s="30"/>
      <c r="P215" s="34"/>
      <c r="Q215" s="31" t="str">
        <f t="shared" si="36"/>
        <v/>
      </c>
      <c r="R215" s="31" t="str">
        <f t="shared" si="37"/>
        <v/>
      </c>
      <c r="S215" s="31" t="str">
        <f t="shared" si="38"/>
        <v/>
      </c>
      <c r="T215" s="31" t="str">
        <f t="shared" si="39"/>
        <v/>
      </c>
    </row>
    <row r="216" spans="1:20">
      <c r="A216" s="34"/>
      <c r="B216" s="34"/>
      <c r="C216" s="1" t="str">
        <f t="shared" si="34"/>
        <v/>
      </c>
      <c r="D216" s="34"/>
      <c r="E216" s="35"/>
      <c r="F216" s="36"/>
      <c r="G216" s="33">
        <f t="shared" si="35"/>
        <v>0</v>
      </c>
      <c r="H216" s="106"/>
      <c r="I216" s="106"/>
      <c r="J216" s="32"/>
      <c r="K216" s="17"/>
      <c r="L216" s="31" t="str">
        <f t="shared" si="33"/>
        <v/>
      </c>
      <c r="M216" s="31" t="str">
        <f t="shared" si="32"/>
        <v/>
      </c>
      <c r="N216" s="31" t="str">
        <f t="shared" si="32"/>
        <v/>
      </c>
      <c r="O216" s="30"/>
      <c r="P216" s="34"/>
      <c r="Q216" s="31" t="str">
        <f t="shared" si="36"/>
        <v/>
      </c>
      <c r="R216" s="31" t="str">
        <f t="shared" si="37"/>
        <v/>
      </c>
      <c r="S216" s="31" t="str">
        <f t="shared" si="38"/>
        <v/>
      </c>
      <c r="T216" s="31" t="str">
        <f t="shared" si="39"/>
        <v/>
      </c>
    </row>
    <row r="217" spans="1:20">
      <c r="A217" s="34"/>
      <c r="B217" s="34"/>
      <c r="C217" s="1" t="str">
        <f t="shared" si="34"/>
        <v/>
      </c>
      <c r="D217" s="34"/>
      <c r="E217" s="35"/>
      <c r="F217" s="36"/>
      <c r="G217" s="33">
        <f t="shared" si="35"/>
        <v>0</v>
      </c>
      <c r="H217" s="106"/>
      <c r="I217" s="106"/>
      <c r="J217" s="32"/>
      <c r="K217" s="17"/>
      <c r="L217" s="31" t="str">
        <f t="shared" si="33"/>
        <v/>
      </c>
      <c r="M217" s="31" t="str">
        <f t="shared" si="32"/>
        <v/>
      </c>
      <c r="N217" s="31" t="str">
        <f t="shared" si="32"/>
        <v/>
      </c>
      <c r="O217" s="30"/>
      <c r="P217" s="34"/>
      <c r="Q217" s="31" t="str">
        <f t="shared" si="36"/>
        <v/>
      </c>
      <c r="R217" s="31" t="str">
        <f t="shared" si="37"/>
        <v/>
      </c>
      <c r="S217" s="31" t="str">
        <f t="shared" si="38"/>
        <v/>
      </c>
      <c r="T217" s="31" t="str">
        <f t="shared" si="39"/>
        <v/>
      </c>
    </row>
    <row r="218" spans="1:20">
      <c r="A218" s="34"/>
      <c r="B218" s="34"/>
      <c r="C218" s="1" t="str">
        <f t="shared" si="34"/>
        <v/>
      </c>
      <c r="D218" s="34"/>
      <c r="E218" s="35"/>
      <c r="F218" s="36"/>
      <c r="G218" s="33">
        <f t="shared" si="35"/>
        <v>0</v>
      </c>
      <c r="H218" s="106"/>
      <c r="I218" s="106"/>
      <c r="J218" s="32"/>
      <c r="K218" s="17"/>
      <c r="L218" s="31" t="str">
        <f t="shared" si="33"/>
        <v/>
      </c>
      <c r="M218" s="31" t="str">
        <f t="shared" si="32"/>
        <v/>
      </c>
      <c r="N218" s="31" t="str">
        <f t="shared" si="32"/>
        <v/>
      </c>
      <c r="O218" s="30"/>
      <c r="P218" s="34"/>
      <c r="Q218" s="31" t="str">
        <f t="shared" si="36"/>
        <v/>
      </c>
      <c r="R218" s="31" t="str">
        <f t="shared" si="37"/>
        <v/>
      </c>
      <c r="S218" s="31" t="str">
        <f t="shared" si="38"/>
        <v/>
      </c>
      <c r="T218" s="31" t="str">
        <f t="shared" si="39"/>
        <v/>
      </c>
    </row>
    <row r="219" spans="1:20">
      <c r="A219" s="34"/>
      <c r="B219" s="34"/>
      <c r="C219" s="1" t="str">
        <f t="shared" si="34"/>
        <v/>
      </c>
      <c r="D219" s="34"/>
      <c r="E219" s="35"/>
      <c r="F219" s="36"/>
      <c r="G219" s="33">
        <f t="shared" si="35"/>
        <v>0</v>
      </c>
      <c r="H219" s="106"/>
      <c r="I219" s="106"/>
      <c r="J219" s="32"/>
      <c r="K219" s="17"/>
      <c r="L219" s="31" t="str">
        <f t="shared" si="33"/>
        <v/>
      </c>
      <c r="M219" s="31" t="str">
        <f t="shared" si="32"/>
        <v/>
      </c>
      <c r="N219" s="31" t="str">
        <f t="shared" si="32"/>
        <v/>
      </c>
      <c r="O219" s="30"/>
      <c r="P219" s="34"/>
      <c r="Q219" s="31" t="str">
        <f t="shared" si="36"/>
        <v/>
      </c>
      <c r="R219" s="31" t="str">
        <f t="shared" si="37"/>
        <v/>
      </c>
      <c r="S219" s="31" t="str">
        <f t="shared" si="38"/>
        <v/>
      </c>
      <c r="T219" s="31" t="str">
        <f t="shared" si="39"/>
        <v/>
      </c>
    </row>
    <row r="220" spans="1:20">
      <c r="A220" s="34"/>
      <c r="B220" s="34"/>
      <c r="C220" s="1" t="str">
        <f t="shared" si="34"/>
        <v/>
      </c>
      <c r="D220" s="34"/>
      <c r="E220" s="35"/>
      <c r="F220" s="36"/>
      <c r="G220" s="33">
        <f t="shared" si="35"/>
        <v>0</v>
      </c>
      <c r="H220" s="106"/>
      <c r="I220" s="106"/>
      <c r="J220" s="32"/>
      <c r="K220" s="17"/>
      <c r="L220" s="31" t="str">
        <f t="shared" si="33"/>
        <v/>
      </c>
      <c r="M220" s="31" t="str">
        <f t="shared" ref="M220:N239" si="40">IF($A220&gt;0,IF((LEFT($A220,2)=LEFT(gstin,2)),($K220*($J220/2)),""),"")</f>
        <v/>
      </c>
      <c r="N220" s="31" t="str">
        <f t="shared" si="40"/>
        <v/>
      </c>
      <c r="O220" s="30"/>
      <c r="P220" s="34"/>
      <c r="Q220" s="31" t="str">
        <f t="shared" si="36"/>
        <v/>
      </c>
      <c r="R220" s="31" t="str">
        <f t="shared" si="37"/>
        <v/>
      </c>
      <c r="S220" s="31" t="str">
        <f t="shared" si="38"/>
        <v/>
      </c>
      <c r="T220" s="31" t="str">
        <f t="shared" si="39"/>
        <v/>
      </c>
    </row>
    <row r="221" spans="1:20">
      <c r="A221" s="34"/>
      <c r="B221" s="34"/>
      <c r="C221" s="1" t="str">
        <f t="shared" si="34"/>
        <v/>
      </c>
      <c r="D221" s="34"/>
      <c r="E221" s="35"/>
      <c r="F221" s="36"/>
      <c r="G221" s="33">
        <f t="shared" si="35"/>
        <v>0</v>
      </c>
      <c r="H221" s="106"/>
      <c r="I221" s="106"/>
      <c r="J221" s="32"/>
      <c r="K221" s="17"/>
      <c r="L221" s="31" t="str">
        <f t="shared" si="33"/>
        <v/>
      </c>
      <c r="M221" s="31" t="str">
        <f t="shared" si="40"/>
        <v/>
      </c>
      <c r="N221" s="31" t="str">
        <f t="shared" si="40"/>
        <v/>
      </c>
      <c r="O221" s="30"/>
      <c r="P221" s="34"/>
      <c r="Q221" s="31" t="str">
        <f t="shared" si="36"/>
        <v/>
      </c>
      <c r="R221" s="31" t="str">
        <f t="shared" si="37"/>
        <v/>
      </c>
      <c r="S221" s="31" t="str">
        <f t="shared" si="38"/>
        <v/>
      </c>
      <c r="T221" s="31" t="str">
        <f t="shared" si="39"/>
        <v/>
      </c>
    </row>
    <row r="222" spans="1:20">
      <c r="A222" s="34"/>
      <c r="B222" s="34"/>
      <c r="C222" s="1" t="str">
        <f t="shared" si="34"/>
        <v/>
      </c>
      <c r="D222" s="34"/>
      <c r="E222" s="35"/>
      <c r="F222" s="36"/>
      <c r="G222" s="33">
        <f t="shared" si="35"/>
        <v>0</v>
      </c>
      <c r="H222" s="106"/>
      <c r="I222" s="106"/>
      <c r="J222" s="32"/>
      <c r="K222" s="17"/>
      <c r="L222" s="31" t="str">
        <f t="shared" si="33"/>
        <v/>
      </c>
      <c r="M222" s="31" t="str">
        <f t="shared" si="40"/>
        <v/>
      </c>
      <c r="N222" s="31" t="str">
        <f t="shared" si="40"/>
        <v/>
      </c>
      <c r="O222" s="30"/>
      <c r="P222" s="34"/>
      <c r="Q222" s="31" t="str">
        <f t="shared" si="36"/>
        <v/>
      </c>
      <c r="R222" s="31" t="str">
        <f t="shared" si="37"/>
        <v/>
      </c>
      <c r="S222" s="31" t="str">
        <f t="shared" si="38"/>
        <v/>
      </c>
      <c r="T222" s="31" t="str">
        <f t="shared" si="39"/>
        <v/>
      </c>
    </row>
    <row r="223" spans="1:20">
      <c r="A223" s="34"/>
      <c r="B223" s="34"/>
      <c r="C223" s="1" t="str">
        <f t="shared" si="34"/>
        <v/>
      </c>
      <c r="D223" s="34"/>
      <c r="E223" s="35"/>
      <c r="F223" s="36"/>
      <c r="G223" s="33">
        <f t="shared" si="35"/>
        <v>0</v>
      </c>
      <c r="H223" s="106"/>
      <c r="I223" s="106"/>
      <c r="J223" s="32"/>
      <c r="K223" s="17"/>
      <c r="L223" s="31" t="str">
        <f t="shared" si="33"/>
        <v/>
      </c>
      <c r="M223" s="31" t="str">
        <f t="shared" si="40"/>
        <v/>
      </c>
      <c r="N223" s="31" t="str">
        <f t="shared" si="40"/>
        <v/>
      </c>
      <c r="O223" s="30"/>
      <c r="P223" s="34"/>
      <c r="Q223" s="31" t="str">
        <f t="shared" si="36"/>
        <v/>
      </c>
      <c r="R223" s="31" t="str">
        <f t="shared" si="37"/>
        <v/>
      </c>
      <c r="S223" s="31" t="str">
        <f t="shared" si="38"/>
        <v/>
      </c>
      <c r="T223" s="31" t="str">
        <f t="shared" si="39"/>
        <v/>
      </c>
    </row>
    <row r="224" spans="1:20">
      <c r="A224" s="34"/>
      <c r="B224" s="34"/>
      <c r="C224" s="1" t="str">
        <f t="shared" si="34"/>
        <v/>
      </c>
      <c r="D224" s="34"/>
      <c r="E224" s="35"/>
      <c r="F224" s="36"/>
      <c r="G224" s="33">
        <f t="shared" si="35"/>
        <v>0</v>
      </c>
      <c r="H224" s="106"/>
      <c r="I224" s="106"/>
      <c r="J224" s="32"/>
      <c r="K224" s="17"/>
      <c r="L224" s="31" t="str">
        <f t="shared" si="33"/>
        <v/>
      </c>
      <c r="M224" s="31" t="str">
        <f t="shared" si="40"/>
        <v/>
      </c>
      <c r="N224" s="31" t="str">
        <f t="shared" si="40"/>
        <v/>
      </c>
      <c r="O224" s="30"/>
      <c r="P224" s="34"/>
      <c r="Q224" s="31" t="str">
        <f t="shared" si="36"/>
        <v/>
      </c>
      <c r="R224" s="31" t="str">
        <f t="shared" si="37"/>
        <v/>
      </c>
      <c r="S224" s="31" t="str">
        <f t="shared" si="38"/>
        <v/>
      </c>
      <c r="T224" s="31" t="str">
        <f t="shared" si="39"/>
        <v/>
      </c>
    </row>
    <row r="225" spans="1:20">
      <c r="A225" s="34"/>
      <c r="B225" s="34"/>
      <c r="C225" s="1" t="str">
        <f t="shared" si="34"/>
        <v/>
      </c>
      <c r="D225" s="34"/>
      <c r="E225" s="35"/>
      <c r="F225" s="36"/>
      <c r="G225" s="33">
        <f t="shared" si="35"/>
        <v>0</v>
      </c>
      <c r="H225" s="106"/>
      <c r="I225" s="106"/>
      <c r="J225" s="32"/>
      <c r="K225" s="17"/>
      <c r="L225" s="31" t="str">
        <f t="shared" si="33"/>
        <v/>
      </c>
      <c r="M225" s="31" t="str">
        <f t="shared" si="40"/>
        <v/>
      </c>
      <c r="N225" s="31" t="str">
        <f t="shared" si="40"/>
        <v/>
      </c>
      <c r="O225" s="30"/>
      <c r="P225" s="34"/>
      <c r="Q225" s="31" t="str">
        <f t="shared" si="36"/>
        <v/>
      </c>
      <c r="R225" s="31" t="str">
        <f t="shared" si="37"/>
        <v/>
      </c>
      <c r="S225" s="31" t="str">
        <f t="shared" si="38"/>
        <v/>
      </c>
      <c r="T225" s="31" t="str">
        <f t="shared" si="39"/>
        <v/>
      </c>
    </row>
    <row r="226" spans="1:20">
      <c r="A226" s="34"/>
      <c r="B226" s="34"/>
      <c r="C226" s="1" t="str">
        <f t="shared" si="34"/>
        <v/>
      </c>
      <c r="D226" s="34"/>
      <c r="E226" s="35"/>
      <c r="F226" s="36"/>
      <c r="G226" s="33">
        <f t="shared" si="35"/>
        <v>0</v>
      </c>
      <c r="H226" s="106"/>
      <c r="I226" s="106"/>
      <c r="J226" s="32"/>
      <c r="K226" s="17"/>
      <c r="L226" s="31" t="str">
        <f t="shared" si="33"/>
        <v/>
      </c>
      <c r="M226" s="31" t="str">
        <f t="shared" si="40"/>
        <v/>
      </c>
      <c r="N226" s="31" t="str">
        <f t="shared" si="40"/>
        <v/>
      </c>
      <c r="O226" s="30"/>
      <c r="P226" s="34"/>
      <c r="Q226" s="31" t="str">
        <f t="shared" si="36"/>
        <v/>
      </c>
      <c r="R226" s="31" t="str">
        <f t="shared" si="37"/>
        <v/>
      </c>
      <c r="S226" s="31" t="str">
        <f t="shared" si="38"/>
        <v/>
      </c>
      <c r="T226" s="31" t="str">
        <f t="shared" si="39"/>
        <v/>
      </c>
    </row>
    <row r="227" spans="1:20">
      <c r="A227" s="34"/>
      <c r="B227" s="34"/>
      <c r="C227" s="1" t="str">
        <f t="shared" si="34"/>
        <v/>
      </c>
      <c r="D227" s="34"/>
      <c r="E227" s="35"/>
      <c r="F227" s="36"/>
      <c r="G227" s="33">
        <f t="shared" si="35"/>
        <v>0</v>
      </c>
      <c r="H227" s="106"/>
      <c r="I227" s="106"/>
      <c r="J227" s="32"/>
      <c r="K227" s="17"/>
      <c r="L227" s="31" t="str">
        <f t="shared" si="33"/>
        <v/>
      </c>
      <c r="M227" s="31" t="str">
        <f t="shared" si="40"/>
        <v/>
      </c>
      <c r="N227" s="31" t="str">
        <f t="shared" si="40"/>
        <v/>
      </c>
      <c r="O227" s="30"/>
      <c r="P227" s="34"/>
      <c r="Q227" s="31" t="str">
        <f t="shared" si="36"/>
        <v/>
      </c>
      <c r="R227" s="31" t="str">
        <f t="shared" si="37"/>
        <v/>
      </c>
      <c r="S227" s="31" t="str">
        <f t="shared" si="38"/>
        <v/>
      </c>
      <c r="T227" s="31" t="str">
        <f t="shared" si="39"/>
        <v/>
      </c>
    </row>
    <row r="228" spans="1:20">
      <c r="A228" s="34"/>
      <c r="B228" s="34"/>
      <c r="C228" s="1" t="str">
        <f t="shared" si="34"/>
        <v/>
      </c>
      <c r="D228" s="34"/>
      <c r="E228" s="35"/>
      <c r="F228" s="36"/>
      <c r="G228" s="33">
        <f t="shared" si="35"/>
        <v>0</v>
      </c>
      <c r="H228" s="106"/>
      <c r="I228" s="106"/>
      <c r="J228" s="32"/>
      <c r="K228" s="17"/>
      <c r="L228" s="31" t="str">
        <f t="shared" si="33"/>
        <v/>
      </c>
      <c r="M228" s="31" t="str">
        <f t="shared" si="40"/>
        <v/>
      </c>
      <c r="N228" s="31" t="str">
        <f t="shared" si="40"/>
        <v/>
      </c>
      <c r="O228" s="30"/>
      <c r="P228" s="34"/>
      <c r="Q228" s="31" t="str">
        <f t="shared" si="36"/>
        <v/>
      </c>
      <c r="R228" s="31" t="str">
        <f t="shared" si="37"/>
        <v/>
      </c>
      <c r="S228" s="31" t="str">
        <f t="shared" si="38"/>
        <v/>
      </c>
      <c r="T228" s="31" t="str">
        <f t="shared" si="39"/>
        <v/>
      </c>
    </row>
    <row r="229" spans="1:20">
      <c r="A229" s="34"/>
      <c r="B229" s="34"/>
      <c r="C229" s="1" t="str">
        <f t="shared" si="34"/>
        <v/>
      </c>
      <c r="D229" s="34"/>
      <c r="E229" s="35"/>
      <c r="F229" s="36"/>
      <c r="G229" s="33">
        <f t="shared" si="35"/>
        <v>0</v>
      </c>
      <c r="H229" s="106"/>
      <c r="I229" s="106"/>
      <c r="J229" s="32"/>
      <c r="K229" s="17"/>
      <c r="L229" s="31" t="str">
        <f t="shared" si="33"/>
        <v/>
      </c>
      <c r="M229" s="31" t="str">
        <f t="shared" si="40"/>
        <v/>
      </c>
      <c r="N229" s="31" t="str">
        <f t="shared" si="40"/>
        <v/>
      </c>
      <c r="O229" s="30"/>
      <c r="P229" s="34"/>
      <c r="Q229" s="31" t="str">
        <f t="shared" si="36"/>
        <v/>
      </c>
      <c r="R229" s="31" t="str">
        <f t="shared" si="37"/>
        <v/>
      </c>
      <c r="S229" s="31" t="str">
        <f t="shared" si="38"/>
        <v/>
      </c>
      <c r="T229" s="31" t="str">
        <f t="shared" si="39"/>
        <v/>
      </c>
    </row>
    <row r="230" spans="1:20">
      <c r="A230" s="34"/>
      <c r="B230" s="34"/>
      <c r="C230" s="1" t="str">
        <f t="shared" si="34"/>
        <v/>
      </c>
      <c r="D230" s="34"/>
      <c r="E230" s="35"/>
      <c r="F230" s="36"/>
      <c r="G230" s="33">
        <f t="shared" si="35"/>
        <v>0</v>
      </c>
      <c r="H230" s="106"/>
      <c r="I230" s="106"/>
      <c r="J230" s="32"/>
      <c r="K230" s="17"/>
      <c r="L230" s="31" t="str">
        <f t="shared" si="33"/>
        <v/>
      </c>
      <c r="M230" s="31" t="str">
        <f t="shared" si="40"/>
        <v/>
      </c>
      <c r="N230" s="31" t="str">
        <f t="shared" si="40"/>
        <v/>
      </c>
      <c r="O230" s="30"/>
      <c r="P230" s="34"/>
      <c r="Q230" s="31" t="str">
        <f t="shared" si="36"/>
        <v/>
      </c>
      <c r="R230" s="31" t="str">
        <f t="shared" si="37"/>
        <v/>
      </c>
      <c r="S230" s="31" t="str">
        <f t="shared" si="38"/>
        <v/>
      </c>
      <c r="T230" s="31" t="str">
        <f t="shared" si="39"/>
        <v/>
      </c>
    </row>
    <row r="231" spans="1:20">
      <c r="A231" s="34"/>
      <c r="B231" s="34"/>
      <c r="C231" s="1" t="str">
        <f t="shared" si="34"/>
        <v/>
      </c>
      <c r="D231" s="34"/>
      <c r="E231" s="35"/>
      <c r="F231" s="36"/>
      <c r="G231" s="33">
        <f t="shared" si="35"/>
        <v>0</v>
      </c>
      <c r="H231" s="106"/>
      <c r="I231" s="106"/>
      <c r="J231" s="32"/>
      <c r="K231" s="17"/>
      <c r="L231" s="31" t="str">
        <f t="shared" si="33"/>
        <v/>
      </c>
      <c r="M231" s="31" t="str">
        <f t="shared" si="40"/>
        <v/>
      </c>
      <c r="N231" s="31" t="str">
        <f t="shared" si="40"/>
        <v/>
      </c>
      <c r="O231" s="30"/>
      <c r="P231" s="34"/>
      <c r="Q231" s="31" t="str">
        <f t="shared" si="36"/>
        <v/>
      </c>
      <c r="R231" s="31" t="str">
        <f t="shared" si="37"/>
        <v/>
      </c>
      <c r="S231" s="31" t="str">
        <f t="shared" si="38"/>
        <v/>
      </c>
      <c r="T231" s="31" t="str">
        <f t="shared" si="39"/>
        <v/>
      </c>
    </row>
    <row r="232" spans="1:20">
      <c r="A232" s="34"/>
      <c r="B232" s="34"/>
      <c r="C232" s="1" t="str">
        <f t="shared" si="34"/>
        <v/>
      </c>
      <c r="D232" s="34"/>
      <c r="E232" s="35"/>
      <c r="F232" s="36"/>
      <c r="G232" s="33">
        <f t="shared" si="35"/>
        <v>0</v>
      </c>
      <c r="H232" s="106"/>
      <c r="I232" s="106"/>
      <c r="J232" s="32"/>
      <c r="K232" s="17"/>
      <c r="L232" s="31" t="str">
        <f t="shared" si="33"/>
        <v/>
      </c>
      <c r="M232" s="31" t="str">
        <f t="shared" si="40"/>
        <v/>
      </c>
      <c r="N232" s="31" t="str">
        <f t="shared" si="40"/>
        <v/>
      </c>
      <c r="O232" s="30"/>
      <c r="P232" s="34"/>
      <c r="Q232" s="31" t="str">
        <f t="shared" si="36"/>
        <v/>
      </c>
      <c r="R232" s="31" t="str">
        <f t="shared" si="37"/>
        <v/>
      </c>
      <c r="S232" s="31" t="str">
        <f t="shared" si="38"/>
        <v/>
      </c>
      <c r="T232" s="31" t="str">
        <f t="shared" si="39"/>
        <v/>
      </c>
    </row>
    <row r="233" spans="1:20">
      <c r="A233" s="34"/>
      <c r="B233" s="34"/>
      <c r="C233" s="1" t="str">
        <f t="shared" si="34"/>
        <v/>
      </c>
      <c r="D233" s="34"/>
      <c r="E233" s="35"/>
      <c r="F233" s="36"/>
      <c r="G233" s="33">
        <f t="shared" si="35"/>
        <v>0</v>
      </c>
      <c r="H233" s="106"/>
      <c r="I233" s="106"/>
      <c r="J233" s="32"/>
      <c r="K233" s="17"/>
      <c r="L233" s="31" t="str">
        <f t="shared" si="33"/>
        <v/>
      </c>
      <c r="M233" s="31" t="str">
        <f t="shared" si="40"/>
        <v/>
      </c>
      <c r="N233" s="31" t="str">
        <f t="shared" si="40"/>
        <v/>
      </c>
      <c r="O233" s="30"/>
      <c r="P233" s="34"/>
      <c r="Q233" s="31" t="str">
        <f t="shared" si="36"/>
        <v/>
      </c>
      <c r="R233" s="31" t="str">
        <f t="shared" si="37"/>
        <v/>
      </c>
      <c r="S233" s="31" t="str">
        <f t="shared" si="38"/>
        <v/>
      </c>
      <c r="T233" s="31" t="str">
        <f t="shared" si="39"/>
        <v/>
      </c>
    </row>
    <row r="234" spans="1:20">
      <c r="A234" s="34"/>
      <c r="B234" s="34"/>
      <c r="C234" s="1" t="str">
        <f t="shared" si="34"/>
        <v/>
      </c>
      <c r="D234" s="34"/>
      <c r="E234" s="35"/>
      <c r="F234" s="36"/>
      <c r="G234" s="33">
        <f t="shared" si="35"/>
        <v>0</v>
      </c>
      <c r="H234" s="106"/>
      <c r="I234" s="106"/>
      <c r="J234" s="32"/>
      <c r="K234" s="17"/>
      <c r="L234" s="31" t="str">
        <f t="shared" si="33"/>
        <v/>
      </c>
      <c r="M234" s="31" t="str">
        <f t="shared" si="40"/>
        <v/>
      </c>
      <c r="N234" s="31" t="str">
        <f t="shared" si="40"/>
        <v/>
      </c>
      <c r="O234" s="30"/>
      <c r="P234" s="34"/>
      <c r="Q234" s="31" t="str">
        <f t="shared" si="36"/>
        <v/>
      </c>
      <c r="R234" s="31" t="str">
        <f t="shared" si="37"/>
        <v/>
      </c>
      <c r="S234" s="31" t="str">
        <f t="shared" si="38"/>
        <v/>
      </c>
      <c r="T234" s="31" t="str">
        <f t="shared" si="39"/>
        <v/>
      </c>
    </row>
    <row r="235" spans="1:20">
      <c r="A235" s="34"/>
      <c r="B235" s="34"/>
      <c r="C235" s="1" t="str">
        <f t="shared" si="34"/>
        <v/>
      </c>
      <c r="D235" s="34"/>
      <c r="E235" s="35"/>
      <c r="F235" s="36"/>
      <c r="G235" s="33">
        <f t="shared" si="35"/>
        <v>0</v>
      </c>
      <c r="H235" s="106"/>
      <c r="I235" s="106"/>
      <c r="J235" s="32"/>
      <c r="K235" s="17"/>
      <c r="L235" s="31" t="str">
        <f t="shared" si="33"/>
        <v/>
      </c>
      <c r="M235" s="31" t="str">
        <f t="shared" si="40"/>
        <v/>
      </c>
      <c r="N235" s="31" t="str">
        <f t="shared" si="40"/>
        <v/>
      </c>
      <c r="O235" s="30"/>
      <c r="P235" s="34"/>
      <c r="Q235" s="31" t="str">
        <f t="shared" si="36"/>
        <v/>
      </c>
      <c r="R235" s="31" t="str">
        <f t="shared" si="37"/>
        <v/>
      </c>
      <c r="S235" s="31" t="str">
        <f t="shared" si="38"/>
        <v/>
      </c>
      <c r="T235" s="31" t="str">
        <f t="shared" si="39"/>
        <v/>
      </c>
    </row>
    <row r="236" spans="1:20">
      <c r="A236" s="34"/>
      <c r="B236" s="34"/>
      <c r="C236" s="1" t="str">
        <f t="shared" si="34"/>
        <v/>
      </c>
      <c r="D236" s="34"/>
      <c r="E236" s="35"/>
      <c r="F236" s="36"/>
      <c r="G236" s="33">
        <f t="shared" si="35"/>
        <v>0</v>
      </c>
      <c r="H236" s="106"/>
      <c r="I236" s="106"/>
      <c r="J236" s="32"/>
      <c r="K236" s="17"/>
      <c r="L236" s="31" t="str">
        <f t="shared" si="33"/>
        <v/>
      </c>
      <c r="M236" s="31" t="str">
        <f t="shared" si="40"/>
        <v/>
      </c>
      <c r="N236" s="31" t="str">
        <f t="shared" si="40"/>
        <v/>
      </c>
      <c r="O236" s="30"/>
      <c r="P236" s="34"/>
      <c r="Q236" s="31" t="str">
        <f t="shared" si="36"/>
        <v/>
      </c>
      <c r="R236" s="31" t="str">
        <f t="shared" si="37"/>
        <v/>
      </c>
      <c r="S236" s="31" t="str">
        <f t="shared" si="38"/>
        <v/>
      </c>
      <c r="T236" s="31" t="str">
        <f t="shared" si="39"/>
        <v/>
      </c>
    </row>
    <row r="237" spans="1:20">
      <c r="A237" s="34"/>
      <c r="B237" s="34"/>
      <c r="C237" s="1" t="str">
        <f t="shared" si="34"/>
        <v/>
      </c>
      <c r="D237" s="34"/>
      <c r="E237" s="35"/>
      <c r="F237" s="36"/>
      <c r="G237" s="33">
        <f t="shared" si="35"/>
        <v>0</v>
      </c>
      <c r="H237" s="106"/>
      <c r="I237" s="106"/>
      <c r="J237" s="32"/>
      <c r="K237" s="17"/>
      <c r="L237" s="31" t="str">
        <f t="shared" si="33"/>
        <v/>
      </c>
      <c r="M237" s="31" t="str">
        <f t="shared" si="40"/>
        <v/>
      </c>
      <c r="N237" s="31" t="str">
        <f t="shared" si="40"/>
        <v/>
      </c>
      <c r="O237" s="30"/>
      <c r="P237" s="34"/>
      <c r="Q237" s="31" t="str">
        <f t="shared" si="36"/>
        <v/>
      </c>
      <c r="R237" s="31" t="str">
        <f t="shared" si="37"/>
        <v/>
      </c>
      <c r="S237" s="31" t="str">
        <f t="shared" si="38"/>
        <v/>
      </c>
      <c r="T237" s="31" t="str">
        <f t="shared" si="39"/>
        <v/>
      </c>
    </row>
    <row r="238" spans="1:20">
      <c r="A238" s="34"/>
      <c r="B238" s="34"/>
      <c r="C238" s="1" t="str">
        <f t="shared" si="34"/>
        <v/>
      </c>
      <c r="D238" s="34"/>
      <c r="E238" s="35"/>
      <c r="F238" s="36"/>
      <c r="G238" s="33">
        <f t="shared" si="35"/>
        <v>0</v>
      </c>
      <c r="H238" s="106"/>
      <c r="I238" s="106"/>
      <c r="J238" s="32"/>
      <c r="K238" s="17"/>
      <c r="L238" s="31" t="str">
        <f t="shared" si="33"/>
        <v/>
      </c>
      <c r="M238" s="31" t="str">
        <f t="shared" si="40"/>
        <v/>
      </c>
      <c r="N238" s="31" t="str">
        <f t="shared" si="40"/>
        <v/>
      </c>
      <c r="O238" s="30"/>
      <c r="P238" s="34"/>
      <c r="Q238" s="31" t="str">
        <f t="shared" si="36"/>
        <v/>
      </c>
      <c r="R238" s="31" t="str">
        <f t="shared" si="37"/>
        <v/>
      </c>
      <c r="S238" s="31" t="str">
        <f t="shared" si="38"/>
        <v/>
      </c>
      <c r="T238" s="31" t="str">
        <f t="shared" si="39"/>
        <v/>
      </c>
    </row>
    <row r="239" spans="1:20">
      <c r="A239" s="34"/>
      <c r="B239" s="34"/>
      <c r="C239" s="1" t="str">
        <f t="shared" si="34"/>
        <v/>
      </c>
      <c r="D239" s="34"/>
      <c r="E239" s="35"/>
      <c r="F239" s="36"/>
      <c r="G239" s="33">
        <f t="shared" si="35"/>
        <v>0</v>
      </c>
      <c r="H239" s="106"/>
      <c r="I239" s="106"/>
      <c r="J239" s="32"/>
      <c r="K239" s="17"/>
      <c r="L239" s="31" t="str">
        <f t="shared" si="33"/>
        <v/>
      </c>
      <c r="M239" s="31" t="str">
        <f t="shared" si="40"/>
        <v/>
      </c>
      <c r="N239" s="31" t="str">
        <f t="shared" si="40"/>
        <v/>
      </c>
      <c r="O239" s="30"/>
      <c r="P239" s="34"/>
      <c r="Q239" s="31" t="str">
        <f t="shared" si="36"/>
        <v/>
      </c>
      <c r="R239" s="31" t="str">
        <f t="shared" si="37"/>
        <v/>
      </c>
      <c r="S239" s="31" t="str">
        <f t="shared" si="38"/>
        <v/>
      </c>
      <c r="T239" s="31" t="str">
        <f t="shared" si="39"/>
        <v/>
      </c>
    </row>
    <row r="240" spans="1:20">
      <c r="A240" s="34"/>
      <c r="B240" s="34"/>
      <c r="C240" s="1" t="str">
        <f t="shared" si="34"/>
        <v/>
      </c>
      <c r="D240" s="34"/>
      <c r="E240" s="35"/>
      <c r="F240" s="36"/>
      <c r="G240" s="33">
        <f t="shared" si="35"/>
        <v>0</v>
      </c>
      <c r="H240" s="106"/>
      <c r="I240" s="106"/>
      <c r="J240" s="32"/>
      <c r="K240" s="17"/>
      <c r="L240" s="31" t="str">
        <f t="shared" si="33"/>
        <v/>
      </c>
      <c r="M240" s="31" t="str">
        <f t="shared" ref="M240:N259" si="41">IF($A240&gt;0,IF((LEFT($A240,2)=LEFT(gstin,2)),($K240*($J240/2)),""),"")</f>
        <v/>
      </c>
      <c r="N240" s="31" t="str">
        <f t="shared" si="41"/>
        <v/>
      </c>
      <c r="O240" s="30"/>
      <c r="P240" s="34"/>
      <c r="Q240" s="31" t="str">
        <f t="shared" si="36"/>
        <v/>
      </c>
      <c r="R240" s="31" t="str">
        <f t="shared" si="37"/>
        <v/>
      </c>
      <c r="S240" s="31" t="str">
        <f t="shared" si="38"/>
        <v/>
      </c>
      <c r="T240" s="31" t="str">
        <f t="shared" si="39"/>
        <v/>
      </c>
    </row>
    <row r="241" spans="1:20">
      <c r="A241" s="34"/>
      <c r="B241" s="34"/>
      <c r="C241" s="1" t="str">
        <f t="shared" si="34"/>
        <v/>
      </c>
      <c r="D241" s="34"/>
      <c r="E241" s="35"/>
      <c r="F241" s="36"/>
      <c r="G241" s="33">
        <f t="shared" si="35"/>
        <v>0</v>
      </c>
      <c r="H241" s="106"/>
      <c r="I241" s="106"/>
      <c r="J241" s="32"/>
      <c r="K241" s="17"/>
      <c r="L241" s="31" t="str">
        <f t="shared" si="33"/>
        <v/>
      </c>
      <c r="M241" s="31" t="str">
        <f t="shared" si="41"/>
        <v/>
      </c>
      <c r="N241" s="31" t="str">
        <f t="shared" si="41"/>
        <v/>
      </c>
      <c r="O241" s="30"/>
      <c r="P241" s="34"/>
      <c r="Q241" s="31" t="str">
        <f t="shared" si="36"/>
        <v/>
      </c>
      <c r="R241" s="31" t="str">
        <f t="shared" si="37"/>
        <v/>
      </c>
      <c r="S241" s="31" t="str">
        <f t="shared" si="38"/>
        <v/>
      </c>
      <c r="T241" s="31" t="str">
        <f t="shared" si="39"/>
        <v/>
      </c>
    </row>
    <row r="242" spans="1:20">
      <c r="A242" s="34"/>
      <c r="B242" s="34"/>
      <c r="C242" s="1" t="str">
        <f t="shared" si="34"/>
        <v/>
      </c>
      <c r="D242" s="34"/>
      <c r="E242" s="35"/>
      <c r="F242" s="36"/>
      <c r="G242" s="33">
        <f t="shared" si="35"/>
        <v>0</v>
      </c>
      <c r="H242" s="106"/>
      <c r="I242" s="106"/>
      <c r="J242" s="32"/>
      <c r="K242" s="17"/>
      <c r="L242" s="31" t="str">
        <f t="shared" si="33"/>
        <v/>
      </c>
      <c r="M242" s="31" t="str">
        <f t="shared" si="41"/>
        <v/>
      </c>
      <c r="N242" s="31" t="str">
        <f t="shared" si="41"/>
        <v/>
      </c>
      <c r="O242" s="30"/>
      <c r="P242" s="34"/>
      <c r="Q242" s="31" t="str">
        <f t="shared" si="36"/>
        <v/>
      </c>
      <c r="R242" s="31" t="str">
        <f t="shared" si="37"/>
        <v/>
      </c>
      <c r="S242" s="31" t="str">
        <f t="shared" si="38"/>
        <v/>
      </c>
      <c r="T242" s="31" t="str">
        <f t="shared" si="39"/>
        <v/>
      </c>
    </row>
    <row r="243" spans="1:20">
      <c r="A243" s="34"/>
      <c r="B243" s="34"/>
      <c r="C243" s="1" t="str">
        <f t="shared" si="34"/>
        <v/>
      </c>
      <c r="D243" s="34"/>
      <c r="E243" s="35"/>
      <c r="F243" s="36"/>
      <c r="G243" s="33">
        <f t="shared" si="35"/>
        <v>0</v>
      </c>
      <c r="H243" s="106"/>
      <c r="I243" s="106"/>
      <c r="J243" s="32"/>
      <c r="K243" s="17"/>
      <c r="L243" s="31" t="str">
        <f t="shared" si="33"/>
        <v/>
      </c>
      <c r="M243" s="31" t="str">
        <f t="shared" si="41"/>
        <v/>
      </c>
      <c r="N243" s="31" t="str">
        <f t="shared" si="41"/>
        <v/>
      </c>
      <c r="O243" s="30"/>
      <c r="P243" s="34"/>
      <c r="Q243" s="31" t="str">
        <f t="shared" si="36"/>
        <v/>
      </c>
      <c r="R243" s="31" t="str">
        <f t="shared" si="37"/>
        <v/>
      </c>
      <c r="S243" s="31" t="str">
        <f t="shared" si="38"/>
        <v/>
      </c>
      <c r="T243" s="31" t="str">
        <f t="shared" si="39"/>
        <v/>
      </c>
    </row>
    <row r="244" spans="1:20">
      <c r="A244" s="34"/>
      <c r="B244" s="34"/>
      <c r="C244" s="1" t="str">
        <f t="shared" si="34"/>
        <v/>
      </c>
      <c r="D244" s="34"/>
      <c r="E244" s="35"/>
      <c r="F244" s="36"/>
      <c r="G244" s="33">
        <f t="shared" si="35"/>
        <v>0</v>
      </c>
      <c r="H244" s="106"/>
      <c r="I244" s="106"/>
      <c r="J244" s="32"/>
      <c r="K244" s="17"/>
      <c r="L244" s="31" t="str">
        <f t="shared" si="33"/>
        <v/>
      </c>
      <c r="M244" s="31" t="str">
        <f t="shared" si="41"/>
        <v/>
      </c>
      <c r="N244" s="31" t="str">
        <f t="shared" si="41"/>
        <v/>
      </c>
      <c r="O244" s="30"/>
      <c r="P244" s="34"/>
      <c r="Q244" s="31" t="str">
        <f t="shared" si="36"/>
        <v/>
      </c>
      <c r="R244" s="31" t="str">
        <f t="shared" si="37"/>
        <v/>
      </c>
      <c r="S244" s="31" t="str">
        <f t="shared" si="38"/>
        <v/>
      </c>
      <c r="T244" s="31" t="str">
        <f t="shared" si="39"/>
        <v/>
      </c>
    </row>
    <row r="245" spans="1:20">
      <c r="A245" s="34"/>
      <c r="B245" s="34"/>
      <c r="C245" s="1" t="str">
        <f t="shared" si="34"/>
        <v/>
      </c>
      <c r="D245" s="34"/>
      <c r="E245" s="35"/>
      <c r="F245" s="36"/>
      <c r="G245" s="33">
        <f t="shared" si="35"/>
        <v>0</v>
      </c>
      <c r="H245" s="106"/>
      <c r="I245" s="106"/>
      <c r="J245" s="32"/>
      <c r="K245" s="17"/>
      <c r="L245" s="31" t="str">
        <f t="shared" si="33"/>
        <v/>
      </c>
      <c r="M245" s="31" t="str">
        <f t="shared" si="41"/>
        <v/>
      </c>
      <c r="N245" s="31" t="str">
        <f t="shared" si="41"/>
        <v/>
      </c>
      <c r="O245" s="30"/>
      <c r="P245" s="34"/>
      <c r="Q245" s="31" t="str">
        <f t="shared" si="36"/>
        <v/>
      </c>
      <c r="R245" s="31" t="str">
        <f t="shared" si="37"/>
        <v/>
      </c>
      <c r="S245" s="31" t="str">
        <f t="shared" si="38"/>
        <v/>
      </c>
      <c r="T245" s="31" t="str">
        <f t="shared" si="39"/>
        <v/>
      </c>
    </row>
    <row r="246" spans="1:20">
      <c r="A246" s="34"/>
      <c r="B246" s="34"/>
      <c r="C246" s="1" t="str">
        <f t="shared" si="34"/>
        <v/>
      </c>
      <c r="D246" s="34"/>
      <c r="E246" s="35"/>
      <c r="F246" s="36"/>
      <c r="G246" s="33">
        <f t="shared" si="35"/>
        <v>0</v>
      </c>
      <c r="H246" s="106"/>
      <c r="I246" s="106"/>
      <c r="J246" s="32"/>
      <c r="K246" s="17"/>
      <c r="L246" s="31" t="str">
        <f t="shared" si="33"/>
        <v/>
      </c>
      <c r="M246" s="31" t="str">
        <f t="shared" si="41"/>
        <v/>
      </c>
      <c r="N246" s="31" t="str">
        <f t="shared" si="41"/>
        <v/>
      </c>
      <c r="O246" s="30"/>
      <c r="P246" s="34"/>
      <c r="Q246" s="31" t="str">
        <f t="shared" si="36"/>
        <v/>
      </c>
      <c r="R246" s="31" t="str">
        <f t="shared" si="37"/>
        <v/>
      </c>
      <c r="S246" s="31" t="str">
        <f t="shared" si="38"/>
        <v/>
      </c>
      <c r="T246" s="31" t="str">
        <f t="shared" si="39"/>
        <v/>
      </c>
    </row>
    <row r="247" spans="1:20">
      <c r="A247" s="34"/>
      <c r="B247" s="34"/>
      <c r="C247" s="1" t="str">
        <f t="shared" si="34"/>
        <v/>
      </c>
      <c r="D247" s="34"/>
      <c r="E247" s="35"/>
      <c r="F247" s="36"/>
      <c r="G247" s="33">
        <f t="shared" si="35"/>
        <v>0</v>
      </c>
      <c r="H247" s="106"/>
      <c r="I247" s="106"/>
      <c r="J247" s="32"/>
      <c r="K247" s="17"/>
      <c r="L247" s="31" t="str">
        <f t="shared" si="33"/>
        <v/>
      </c>
      <c r="M247" s="31" t="str">
        <f t="shared" si="41"/>
        <v/>
      </c>
      <c r="N247" s="31" t="str">
        <f t="shared" si="41"/>
        <v/>
      </c>
      <c r="O247" s="30"/>
      <c r="P247" s="34"/>
      <c r="Q247" s="31" t="str">
        <f t="shared" si="36"/>
        <v/>
      </c>
      <c r="R247" s="31" t="str">
        <f t="shared" si="37"/>
        <v/>
      </c>
      <c r="S247" s="31" t="str">
        <f t="shared" si="38"/>
        <v/>
      </c>
      <c r="T247" s="31" t="str">
        <f t="shared" si="39"/>
        <v/>
      </c>
    </row>
    <row r="248" spans="1:20">
      <c r="A248" s="34"/>
      <c r="B248" s="34"/>
      <c r="C248" s="1" t="str">
        <f t="shared" si="34"/>
        <v/>
      </c>
      <c r="D248" s="34"/>
      <c r="E248" s="35"/>
      <c r="F248" s="36"/>
      <c r="G248" s="33">
        <f t="shared" si="35"/>
        <v>0</v>
      </c>
      <c r="H248" s="106"/>
      <c r="I248" s="106"/>
      <c r="J248" s="32"/>
      <c r="K248" s="17"/>
      <c r="L248" s="31" t="str">
        <f t="shared" si="33"/>
        <v/>
      </c>
      <c r="M248" s="31" t="str">
        <f t="shared" si="41"/>
        <v/>
      </c>
      <c r="N248" s="31" t="str">
        <f t="shared" si="41"/>
        <v/>
      </c>
      <c r="O248" s="30"/>
      <c r="P248" s="34"/>
      <c r="Q248" s="31" t="str">
        <f t="shared" si="36"/>
        <v/>
      </c>
      <c r="R248" s="31" t="str">
        <f t="shared" si="37"/>
        <v/>
      </c>
      <c r="S248" s="31" t="str">
        <f t="shared" si="38"/>
        <v/>
      </c>
      <c r="T248" s="31" t="str">
        <f t="shared" si="39"/>
        <v/>
      </c>
    </row>
    <row r="249" spans="1:20">
      <c r="A249" s="34"/>
      <c r="B249" s="34"/>
      <c r="C249" s="1" t="str">
        <f t="shared" si="34"/>
        <v/>
      </c>
      <c r="D249" s="34"/>
      <c r="E249" s="35"/>
      <c r="F249" s="36"/>
      <c r="G249" s="33">
        <f t="shared" si="35"/>
        <v>0</v>
      </c>
      <c r="H249" s="106"/>
      <c r="I249" s="106"/>
      <c r="J249" s="32"/>
      <c r="K249" s="17"/>
      <c r="L249" s="31" t="str">
        <f t="shared" si="33"/>
        <v/>
      </c>
      <c r="M249" s="31" t="str">
        <f t="shared" si="41"/>
        <v/>
      </c>
      <c r="N249" s="31" t="str">
        <f t="shared" si="41"/>
        <v/>
      </c>
      <c r="O249" s="30"/>
      <c r="P249" s="34"/>
      <c r="Q249" s="31" t="str">
        <f t="shared" si="36"/>
        <v/>
      </c>
      <c r="R249" s="31" t="str">
        <f t="shared" si="37"/>
        <v/>
      </c>
      <c r="S249" s="31" t="str">
        <f t="shared" si="38"/>
        <v/>
      </c>
      <c r="T249" s="31" t="str">
        <f t="shared" si="39"/>
        <v/>
      </c>
    </row>
    <row r="250" spans="1:20">
      <c r="A250" s="34"/>
      <c r="B250" s="34"/>
      <c r="C250" s="1" t="str">
        <f t="shared" si="34"/>
        <v/>
      </c>
      <c r="D250" s="34"/>
      <c r="E250" s="35"/>
      <c r="F250" s="36"/>
      <c r="G250" s="33">
        <f t="shared" si="35"/>
        <v>0</v>
      </c>
      <c r="H250" s="106"/>
      <c r="I250" s="106"/>
      <c r="J250" s="32"/>
      <c r="K250" s="17"/>
      <c r="L250" s="31" t="str">
        <f t="shared" si="33"/>
        <v/>
      </c>
      <c r="M250" s="31" t="str">
        <f t="shared" si="41"/>
        <v/>
      </c>
      <c r="N250" s="31" t="str">
        <f t="shared" si="41"/>
        <v/>
      </c>
      <c r="O250" s="30"/>
      <c r="P250" s="34"/>
      <c r="Q250" s="31" t="str">
        <f t="shared" si="36"/>
        <v/>
      </c>
      <c r="R250" s="31" t="str">
        <f t="shared" si="37"/>
        <v/>
      </c>
      <c r="S250" s="31" t="str">
        <f t="shared" si="38"/>
        <v/>
      </c>
      <c r="T250" s="31" t="str">
        <f t="shared" si="39"/>
        <v/>
      </c>
    </row>
    <row r="251" spans="1:20">
      <c r="A251" s="34"/>
      <c r="B251" s="34"/>
      <c r="C251" s="1" t="str">
        <f t="shared" si="34"/>
        <v/>
      </c>
      <c r="D251" s="34"/>
      <c r="E251" s="35"/>
      <c r="F251" s="36"/>
      <c r="G251" s="33">
        <f t="shared" si="35"/>
        <v>0</v>
      </c>
      <c r="H251" s="106"/>
      <c r="I251" s="106"/>
      <c r="J251" s="32"/>
      <c r="K251" s="17"/>
      <c r="L251" s="31" t="str">
        <f t="shared" si="33"/>
        <v/>
      </c>
      <c r="M251" s="31" t="str">
        <f t="shared" si="41"/>
        <v/>
      </c>
      <c r="N251" s="31" t="str">
        <f t="shared" si="41"/>
        <v/>
      </c>
      <c r="O251" s="30"/>
      <c r="P251" s="34"/>
      <c r="Q251" s="31" t="str">
        <f t="shared" si="36"/>
        <v/>
      </c>
      <c r="R251" s="31" t="str">
        <f t="shared" si="37"/>
        <v/>
      </c>
      <c r="S251" s="31" t="str">
        <f t="shared" si="38"/>
        <v/>
      </c>
      <c r="T251" s="31" t="str">
        <f t="shared" si="39"/>
        <v/>
      </c>
    </row>
    <row r="252" spans="1:20">
      <c r="A252" s="34"/>
      <c r="B252" s="34"/>
      <c r="C252" s="1" t="str">
        <f t="shared" si="34"/>
        <v/>
      </c>
      <c r="D252" s="34"/>
      <c r="E252" s="35"/>
      <c r="F252" s="36"/>
      <c r="G252" s="33">
        <f t="shared" si="35"/>
        <v>0</v>
      </c>
      <c r="H252" s="106"/>
      <c r="I252" s="106"/>
      <c r="J252" s="32"/>
      <c r="K252" s="17"/>
      <c r="L252" s="31" t="str">
        <f t="shared" si="33"/>
        <v/>
      </c>
      <c r="M252" s="31" t="str">
        <f t="shared" si="41"/>
        <v/>
      </c>
      <c r="N252" s="31" t="str">
        <f t="shared" si="41"/>
        <v/>
      </c>
      <c r="O252" s="30"/>
      <c r="P252" s="34"/>
      <c r="Q252" s="31" t="str">
        <f t="shared" si="36"/>
        <v/>
      </c>
      <c r="R252" s="31" t="str">
        <f t="shared" si="37"/>
        <v/>
      </c>
      <c r="S252" s="31" t="str">
        <f t="shared" si="38"/>
        <v/>
      </c>
      <c r="T252" s="31" t="str">
        <f t="shared" si="39"/>
        <v/>
      </c>
    </row>
    <row r="253" spans="1:20">
      <c r="A253" s="34"/>
      <c r="B253" s="34"/>
      <c r="C253" s="1" t="str">
        <f t="shared" si="34"/>
        <v/>
      </c>
      <c r="D253" s="34"/>
      <c r="E253" s="35"/>
      <c r="F253" s="36"/>
      <c r="G253" s="33">
        <f t="shared" si="35"/>
        <v>0</v>
      </c>
      <c r="H253" s="106"/>
      <c r="I253" s="106"/>
      <c r="J253" s="32"/>
      <c r="K253" s="17"/>
      <c r="L253" s="31" t="str">
        <f t="shared" si="33"/>
        <v/>
      </c>
      <c r="M253" s="31" t="str">
        <f t="shared" si="41"/>
        <v/>
      </c>
      <c r="N253" s="31" t="str">
        <f t="shared" si="41"/>
        <v/>
      </c>
      <c r="O253" s="30"/>
      <c r="P253" s="34"/>
      <c r="Q253" s="31" t="str">
        <f t="shared" si="36"/>
        <v/>
      </c>
      <c r="R253" s="31" t="str">
        <f t="shared" si="37"/>
        <v/>
      </c>
      <c r="S253" s="31" t="str">
        <f t="shared" si="38"/>
        <v/>
      </c>
      <c r="T253" s="31" t="str">
        <f t="shared" si="39"/>
        <v/>
      </c>
    </row>
    <row r="254" spans="1:20">
      <c r="A254" s="34"/>
      <c r="B254" s="34"/>
      <c r="C254" s="1" t="str">
        <f t="shared" si="34"/>
        <v/>
      </c>
      <c r="D254" s="34"/>
      <c r="E254" s="35"/>
      <c r="F254" s="36"/>
      <c r="G254" s="33">
        <f t="shared" si="35"/>
        <v>0</v>
      </c>
      <c r="H254" s="106"/>
      <c r="I254" s="106"/>
      <c r="J254" s="32"/>
      <c r="K254" s="17"/>
      <c r="L254" s="31" t="str">
        <f t="shared" si="33"/>
        <v/>
      </c>
      <c r="M254" s="31" t="str">
        <f t="shared" si="41"/>
        <v/>
      </c>
      <c r="N254" s="31" t="str">
        <f t="shared" si="41"/>
        <v/>
      </c>
      <c r="O254" s="30"/>
      <c r="P254" s="34"/>
      <c r="Q254" s="31" t="str">
        <f t="shared" si="36"/>
        <v/>
      </c>
      <c r="R254" s="31" t="str">
        <f t="shared" si="37"/>
        <v/>
      </c>
      <c r="S254" s="31" t="str">
        <f t="shared" si="38"/>
        <v/>
      </c>
      <c r="T254" s="31" t="str">
        <f t="shared" si="39"/>
        <v/>
      </c>
    </row>
    <row r="255" spans="1:20">
      <c r="A255" s="34"/>
      <c r="B255" s="34"/>
      <c r="C255" s="1" t="str">
        <f t="shared" si="34"/>
        <v/>
      </c>
      <c r="D255" s="34"/>
      <c r="E255" s="35"/>
      <c r="F255" s="36"/>
      <c r="G255" s="33">
        <f t="shared" si="35"/>
        <v>0</v>
      </c>
      <c r="H255" s="106"/>
      <c r="I255" s="106"/>
      <c r="J255" s="32"/>
      <c r="K255" s="17"/>
      <c r="L255" s="31" t="str">
        <f t="shared" si="33"/>
        <v/>
      </c>
      <c r="M255" s="31" t="str">
        <f t="shared" si="41"/>
        <v/>
      </c>
      <c r="N255" s="31" t="str">
        <f t="shared" si="41"/>
        <v/>
      </c>
      <c r="O255" s="30"/>
      <c r="P255" s="34"/>
      <c r="Q255" s="31" t="str">
        <f t="shared" si="36"/>
        <v/>
      </c>
      <c r="R255" s="31" t="str">
        <f t="shared" si="37"/>
        <v/>
      </c>
      <c r="S255" s="31" t="str">
        <f t="shared" si="38"/>
        <v/>
      </c>
      <c r="T255" s="31" t="str">
        <f t="shared" si="39"/>
        <v/>
      </c>
    </row>
    <row r="256" spans="1:20">
      <c r="A256" s="34"/>
      <c r="B256" s="34"/>
      <c r="C256" s="1" t="str">
        <f t="shared" si="34"/>
        <v/>
      </c>
      <c r="D256" s="34"/>
      <c r="E256" s="35"/>
      <c r="F256" s="36"/>
      <c r="G256" s="33">
        <f t="shared" si="35"/>
        <v>0</v>
      </c>
      <c r="H256" s="106"/>
      <c r="I256" s="106"/>
      <c r="J256" s="32"/>
      <c r="K256" s="17"/>
      <c r="L256" s="31" t="str">
        <f t="shared" si="33"/>
        <v/>
      </c>
      <c r="M256" s="31" t="str">
        <f t="shared" si="41"/>
        <v/>
      </c>
      <c r="N256" s="31" t="str">
        <f t="shared" si="41"/>
        <v/>
      </c>
      <c r="O256" s="30"/>
      <c r="P256" s="34"/>
      <c r="Q256" s="31" t="str">
        <f t="shared" si="36"/>
        <v/>
      </c>
      <c r="R256" s="31" t="str">
        <f t="shared" si="37"/>
        <v/>
      </c>
      <c r="S256" s="31" t="str">
        <f t="shared" si="38"/>
        <v/>
      </c>
      <c r="T256" s="31" t="str">
        <f t="shared" si="39"/>
        <v/>
      </c>
    </row>
    <row r="257" spans="1:20">
      <c r="A257" s="34"/>
      <c r="B257" s="34"/>
      <c r="C257" s="1" t="str">
        <f t="shared" si="34"/>
        <v/>
      </c>
      <c r="D257" s="34"/>
      <c r="E257" s="35"/>
      <c r="F257" s="36"/>
      <c r="G257" s="33">
        <f t="shared" si="35"/>
        <v>0</v>
      </c>
      <c r="H257" s="106"/>
      <c r="I257" s="106"/>
      <c r="J257" s="32"/>
      <c r="K257" s="17"/>
      <c r="L257" s="31" t="str">
        <f t="shared" si="33"/>
        <v/>
      </c>
      <c r="M257" s="31" t="str">
        <f t="shared" si="41"/>
        <v/>
      </c>
      <c r="N257" s="31" t="str">
        <f t="shared" si="41"/>
        <v/>
      </c>
      <c r="O257" s="30"/>
      <c r="P257" s="34"/>
      <c r="Q257" s="31" t="str">
        <f t="shared" si="36"/>
        <v/>
      </c>
      <c r="R257" s="31" t="str">
        <f t="shared" si="37"/>
        <v/>
      </c>
      <c r="S257" s="31" t="str">
        <f t="shared" si="38"/>
        <v/>
      </c>
      <c r="T257" s="31" t="str">
        <f t="shared" si="39"/>
        <v/>
      </c>
    </row>
    <row r="258" spans="1:20">
      <c r="A258" s="34"/>
      <c r="B258" s="34"/>
      <c r="C258" s="1" t="str">
        <f t="shared" si="34"/>
        <v/>
      </c>
      <c r="D258" s="34"/>
      <c r="E258" s="35"/>
      <c r="F258" s="36"/>
      <c r="G258" s="33">
        <f t="shared" si="35"/>
        <v>0</v>
      </c>
      <c r="H258" s="106"/>
      <c r="I258" s="106"/>
      <c r="J258" s="32"/>
      <c r="K258" s="17"/>
      <c r="L258" s="31" t="str">
        <f t="shared" si="33"/>
        <v/>
      </c>
      <c r="M258" s="31" t="str">
        <f t="shared" si="41"/>
        <v/>
      </c>
      <c r="N258" s="31" t="str">
        <f t="shared" si="41"/>
        <v/>
      </c>
      <c r="O258" s="30"/>
      <c r="P258" s="34"/>
      <c r="Q258" s="31" t="str">
        <f t="shared" si="36"/>
        <v/>
      </c>
      <c r="R258" s="31" t="str">
        <f t="shared" si="37"/>
        <v/>
      </c>
      <c r="S258" s="31" t="str">
        <f t="shared" si="38"/>
        <v/>
      </c>
      <c r="T258" s="31" t="str">
        <f t="shared" si="39"/>
        <v/>
      </c>
    </row>
    <row r="259" spans="1:20">
      <c r="A259" s="34"/>
      <c r="B259" s="34"/>
      <c r="C259" s="1" t="str">
        <f t="shared" si="34"/>
        <v/>
      </c>
      <c r="D259" s="34"/>
      <c r="E259" s="35"/>
      <c r="F259" s="36"/>
      <c r="G259" s="33">
        <f t="shared" si="35"/>
        <v>0</v>
      </c>
      <c r="H259" s="106"/>
      <c r="I259" s="106"/>
      <c r="J259" s="32"/>
      <c r="K259" s="17"/>
      <c r="L259" s="31" t="str">
        <f t="shared" si="33"/>
        <v/>
      </c>
      <c r="M259" s="31" t="str">
        <f t="shared" si="41"/>
        <v/>
      </c>
      <c r="N259" s="31" t="str">
        <f t="shared" si="41"/>
        <v/>
      </c>
      <c r="O259" s="30"/>
      <c r="P259" s="34"/>
      <c r="Q259" s="31" t="str">
        <f t="shared" si="36"/>
        <v/>
      </c>
      <c r="R259" s="31" t="str">
        <f t="shared" si="37"/>
        <v/>
      </c>
      <c r="S259" s="31" t="str">
        <f t="shared" si="38"/>
        <v/>
      </c>
      <c r="T259" s="31" t="str">
        <f t="shared" si="39"/>
        <v/>
      </c>
    </row>
    <row r="260" spans="1:20">
      <c r="A260" s="34"/>
      <c r="B260" s="34"/>
      <c r="C260" s="1" t="str">
        <f t="shared" si="34"/>
        <v/>
      </c>
      <c r="D260" s="34"/>
      <c r="E260" s="35"/>
      <c r="F260" s="36"/>
      <c r="G260" s="33">
        <f t="shared" si="35"/>
        <v>0</v>
      </c>
      <c r="H260" s="106"/>
      <c r="I260" s="106"/>
      <c r="J260" s="32"/>
      <c r="K260" s="17"/>
      <c r="L260" s="31" t="str">
        <f t="shared" si="33"/>
        <v/>
      </c>
      <c r="M260" s="31" t="str">
        <f t="shared" ref="M260:N279" si="42">IF($A260&gt;0,IF((LEFT($A260,2)=LEFT(gstin,2)),($K260*($J260/2)),""),"")</f>
        <v/>
      </c>
      <c r="N260" s="31" t="str">
        <f t="shared" si="42"/>
        <v/>
      </c>
      <c r="O260" s="30"/>
      <c r="P260" s="34"/>
      <c r="Q260" s="31" t="str">
        <f t="shared" si="36"/>
        <v/>
      </c>
      <c r="R260" s="31" t="str">
        <f t="shared" si="37"/>
        <v/>
      </c>
      <c r="S260" s="31" t="str">
        <f t="shared" si="38"/>
        <v/>
      </c>
      <c r="T260" s="31" t="str">
        <f t="shared" si="39"/>
        <v/>
      </c>
    </row>
    <row r="261" spans="1:20">
      <c r="A261" s="34"/>
      <c r="B261" s="34"/>
      <c r="C261" s="1" t="str">
        <f t="shared" si="34"/>
        <v/>
      </c>
      <c r="D261" s="34"/>
      <c r="E261" s="35"/>
      <c r="F261" s="36"/>
      <c r="G261" s="33">
        <f t="shared" si="35"/>
        <v>0</v>
      </c>
      <c r="H261" s="106"/>
      <c r="I261" s="106"/>
      <c r="J261" s="32"/>
      <c r="K261" s="17"/>
      <c r="L261" s="31" t="str">
        <f t="shared" si="33"/>
        <v/>
      </c>
      <c r="M261" s="31" t="str">
        <f t="shared" si="42"/>
        <v/>
      </c>
      <c r="N261" s="31" t="str">
        <f t="shared" si="42"/>
        <v/>
      </c>
      <c r="O261" s="30"/>
      <c r="P261" s="34"/>
      <c r="Q261" s="31" t="str">
        <f t="shared" si="36"/>
        <v/>
      </c>
      <c r="R261" s="31" t="str">
        <f t="shared" si="37"/>
        <v/>
      </c>
      <c r="S261" s="31" t="str">
        <f t="shared" si="38"/>
        <v/>
      </c>
      <c r="T261" s="31" t="str">
        <f t="shared" si="39"/>
        <v/>
      </c>
    </row>
    <row r="262" spans="1:20">
      <c r="A262" s="34"/>
      <c r="B262" s="34"/>
      <c r="C262" s="1" t="str">
        <f t="shared" si="34"/>
        <v/>
      </c>
      <c r="D262" s="34"/>
      <c r="E262" s="35"/>
      <c r="F262" s="36"/>
      <c r="G262" s="33">
        <f t="shared" si="35"/>
        <v>0</v>
      </c>
      <c r="H262" s="106"/>
      <c r="I262" s="106"/>
      <c r="J262" s="32"/>
      <c r="K262" s="17"/>
      <c r="L262" s="31" t="str">
        <f t="shared" si="33"/>
        <v/>
      </c>
      <c r="M262" s="31" t="str">
        <f t="shared" si="42"/>
        <v/>
      </c>
      <c r="N262" s="31" t="str">
        <f t="shared" si="42"/>
        <v/>
      </c>
      <c r="O262" s="30"/>
      <c r="P262" s="34"/>
      <c r="Q262" s="31" t="str">
        <f t="shared" si="36"/>
        <v/>
      </c>
      <c r="R262" s="31" t="str">
        <f t="shared" si="37"/>
        <v/>
      </c>
      <c r="S262" s="31" t="str">
        <f t="shared" si="38"/>
        <v/>
      </c>
      <c r="T262" s="31" t="str">
        <f t="shared" si="39"/>
        <v/>
      </c>
    </row>
    <row r="263" spans="1:20">
      <c r="A263" s="34"/>
      <c r="B263" s="34"/>
      <c r="C263" s="1" t="str">
        <f t="shared" si="34"/>
        <v/>
      </c>
      <c r="D263" s="34"/>
      <c r="E263" s="35"/>
      <c r="F263" s="36"/>
      <c r="G263" s="33">
        <f t="shared" si="35"/>
        <v>0</v>
      </c>
      <c r="H263" s="106"/>
      <c r="I263" s="106"/>
      <c r="J263" s="32"/>
      <c r="K263" s="17"/>
      <c r="L263" s="31" t="str">
        <f t="shared" si="33"/>
        <v/>
      </c>
      <c r="M263" s="31" t="str">
        <f t="shared" si="42"/>
        <v/>
      </c>
      <c r="N263" s="31" t="str">
        <f t="shared" si="42"/>
        <v/>
      </c>
      <c r="O263" s="30"/>
      <c r="P263" s="34"/>
      <c r="Q263" s="31" t="str">
        <f t="shared" si="36"/>
        <v/>
      </c>
      <c r="R263" s="31" t="str">
        <f t="shared" si="37"/>
        <v/>
      </c>
      <c r="S263" s="31" t="str">
        <f t="shared" si="38"/>
        <v/>
      </c>
      <c r="T263" s="31" t="str">
        <f t="shared" si="39"/>
        <v/>
      </c>
    </row>
    <row r="264" spans="1:20">
      <c r="A264" s="34"/>
      <c r="B264" s="34"/>
      <c r="C264" s="1" t="str">
        <f t="shared" si="34"/>
        <v/>
      </c>
      <c r="D264" s="34"/>
      <c r="E264" s="35"/>
      <c r="F264" s="36"/>
      <c r="G264" s="33">
        <f t="shared" si="35"/>
        <v>0</v>
      </c>
      <c r="H264" s="106"/>
      <c r="I264" s="106"/>
      <c r="J264" s="32"/>
      <c r="K264" s="17"/>
      <c r="L264" s="31" t="str">
        <f t="shared" si="33"/>
        <v/>
      </c>
      <c r="M264" s="31" t="str">
        <f t="shared" si="42"/>
        <v/>
      </c>
      <c r="N264" s="31" t="str">
        <f t="shared" si="42"/>
        <v/>
      </c>
      <c r="O264" s="30"/>
      <c r="P264" s="34"/>
      <c r="Q264" s="31" t="str">
        <f t="shared" si="36"/>
        <v/>
      </c>
      <c r="R264" s="31" t="str">
        <f t="shared" si="37"/>
        <v/>
      </c>
      <c r="S264" s="31" t="str">
        <f t="shared" si="38"/>
        <v/>
      </c>
      <c r="T264" s="31" t="str">
        <f t="shared" si="39"/>
        <v/>
      </c>
    </row>
    <row r="265" spans="1:20">
      <c r="A265" s="34"/>
      <c r="B265" s="34"/>
      <c r="C265" s="1" t="str">
        <f t="shared" si="34"/>
        <v/>
      </c>
      <c r="D265" s="34"/>
      <c r="E265" s="35"/>
      <c r="F265" s="36"/>
      <c r="G265" s="33">
        <f t="shared" si="35"/>
        <v>0</v>
      </c>
      <c r="H265" s="106"/>
      <c r="I265" s="106"/>
      <c r="J265" s="32"/>
      <c r="K265" s="17"/>
      <c r="L265" s="31" t="str">
        <f t="shared" si="33"/>
        <v/>
      </c>
      <c r="M265" s="31" t="str">
        <f t="shared" si="42"/>
        <v/>
      </c>
      <c r="N265" s="31" t="str">
        <f t="shared" si="42"/>
        <v/>
      </c>
      <c r="O265" s="30"/>
      <c r="P265" s="34"/>
      <c r="Q265" s="31" t="str">
        <f t="shared" si="36"/>
        <v/>
      </c>
      <c r="R265" s="31" t="str">
        <f t="shared" si="37"/>
        <v/>
      </c>
      <c r="S265" s="31" t="str">
        <f t="shared" si="38"/>
        <v/>
      </c>
      <c r="T265" s="31" t="str">
        <f t="shared" si="39"/>
        <v/>
      </c>
    </row>
    <row r="266" spans="1:20">
      <c r="A266" s="34"/>
      <c r="B266" s="34"/>
      <c r="C266" s="1" t="str">
        <f t="shared" si="34"/>
        <v/>
      </c>
      <c r="D266" s="34"/>
      <c r="E266" s="35"/>
      <c r="F266" s="36"/>
      <c r="G266" s="33">
        <f t="shared" si="35"/>
        <v>0</v>
      </c>
      <c r="H266" s="106"/>
      <c r="I266" s="106"/>
      <c r="J266" s="32"/>
      <c r="K266" s="17"/>
      <c r="L266" s="31" t="str">
        <f t="shared" si="33"/>
        <v/>
      </c>
      <c r="M266" s="31" t="str">
        <f t="shared" si="42"/>
        <v/>
      </c>
      <c r="N266" s="31" t="str">
        <f t="shared" si="42"/>
        <v/>
      </c>
      <c r="O266" s="30"/>
      <c r="P266" s="34"/>
      <c r="Q266" s="31" t="str">
        <f t="shared" si="36"/>
        <v/>
      </c>
      <c r="R266" s="31" t="str">
        <f t="shared" si="37"/>
        <v/>
      </c>
      <c r="S266" s="31" t="str">
        <f t="shared" si="38"/>
        <v/>
      </c>
      <c r="T266" s="31" t="str">
        <f t="shared" si="39"/>
        <v/>
      </c>
    </row>
    <row r="267" spans="1:20">
      <c r="A267" s="34"/>
      <c r="B267" s="34"/>
      <c r="C267" s="1" t="str">
        <f t="shared" si="34"/>
        <v/>
      </c>
      <c r="D267" s="34"/>
      <c r="E267" s="35"/>
      <c r="F267" s="36"/>
      <c r="G267" s="33">
        <f t="shared" si="35"/>
        <v>0</v>
      </c>
      <c r="H267" s="106"/>
      <c r="I267" s="106"/>
      <c r="J267" s="32"/>
      <c r="K267" s="17"/>
      <c r="L267" s="31" t="str">
        <f t="shared" si="33"/>
        <v/>
      </c>
      <c r="M267" s="31" t="str">
        <f t="shared" si="42"/>
        <v/>
      </c>
      <c r="N267" s="31" t="str">
        <f t="shared" si="42"/>
        <v/>
      </c>
      <c r="O267" s="30"/>
      <c r="P267" s="34"/>
      <c r="Q267" s="31" t="str">
        <f t="shared" si="36"/>
        <v/>
      </c>
      <c r="R267" s="31" t="str">
        <f t="shared" si="37"/>
        <v/>
      </c>
      <c r="S267" s="31" t="str">
        <f t="shared" si="38"/>
        <v/>
      </c>
      <c r="T267" s="31" t="str">
        <f t="shared" si="39"/>
        <v/>
      </c>
    </row>
    <row r="268" spans="1:20">
      <c r="A268" s="34"/>
      <c r="B268" s="34"/>
      <c r="C268" s="1" t="str">
        <f t="shared" si="34"/>
        <v/>
      </c>
      <c r="D268" s="34"/>
      <c r="E268" s="35"/>
      <c r="F268" s="36"/>
      <c r="G268" s="33">
        <f t="shared" si="35"/>
        <v>0</v>
      </c>
      <c r="H268" s="106"/>
      <c r="I268" s="106"/>
      <c r="J268" s="32"/>
      <c r="K268" s="17"/>
      <c r="L268" s="31" t="str">
        <f t="shared" si="33"/>
        <v/>
      </c>
      <c r="M268" s="31" t="str">
        <f t="shared" si="42"/>
        <v/>
      </c>
      <c r="N268" s="31" t="str">
        <f t="shared" si="42"/>
        <v/>
      </c>
      <c r="O268" s="30"/>
      <c r="P268" s="34"/>
      <c r="Q268" s="31" t="str">
        <f t="shared" si="36"/>
        <v/>
      </c>
      <c r="R268" s="31" t="str">
        <f t="shared" si="37"/>
        <v/>
      </c>
      <c r="S268" s="31" t="str">
        <f t="shared" si="38"/>
        <v/>
      </c>
      <c r="T268" s="31" t="str">
        <f t="shared" si="39"/>
        <v/>
      </c>
    </row>
    <row r="269" spans="1:20">
      <c r="A269" s="34"/>
      <c r="B269" s="34"/>
      <c r="C269" s="1" t="str">
        <f t="shared" si="34"/>
        <v/>
      </c>
      <c r="D269" s="34"/>
      <c r="E269" s="35"/>
      <c r="F269" s="36"/>
      <c r="G269" s="33">
        <f t="shared" si="35"/>
        <v>0</v>
      </c>
      <c r="H269" s="106"/>
      <c r="I269" s="106"/>
      <c r="J269" s="32"/>
      <c r="K269" s="17"/>
      <c r="L269" s="31" t="str">
        <f t="shared" si="33"/>
        <v/>
      </c>
      <c r="M269" s="31" t="str">
        <f t="shared" si="42"/>
        <v/>
      </c>
      <c r="N269" s="31" t="str">
        <f t="shared" si="42"/>
        <v/>
      </c>
      <c r="O269" s="30"/>
      <c r="P269" s="34"/>
      <c r="Q269" s="31" t="str">
        <f t="shared" si="36"/>
        <v/>
      </c>
      <c r="R269" s="31" t="str">
        <f t="shared" si="37"/>
        <v/>
      </c>
      <c r="S269" s="31" t="str">
        <f t="shared" si="38"/>
        <v/>
      </c>
      <c r="T269" s="31" t="str">
        <f t="shared" si="39"/>
        <v/>
      </c>
    </row>
    <row r="270" spans="1:20">
      <c r="A270" s="34"/>
      <c r="B270" s="34"/>
      <c r="C270" s="1" t="str">
        <f t="shared" si="34"/>
        <v/>
      </c>
      <c r="D270" s="34"/>
      <c r="E270" s="35"/>
      <c r="F270" s="36"/>
      <c r="G270" s="33">
        <f t="shared" si="35"/>
        <v>0</v>
      </c>
      <c r="H270" s="106"/>
      <c r="I270" s="106"/>
      <c r="J270" s="32"/>
      <c r="K270" s="17"/>
      <c r="L270" s="31" t="str">
        <f t="shared" si="33"/>
        <v/>
      </c>
      <c r="M270" s="31" t="str">
        <f t="shared" si="42"/>
        <v/>
      </c>
      <c r="N270" s="31" t="str">
        <f t="shared" si="42"/>
        <v/>
      </c>
      <c r="O270" s="30"/>
      <c r="P270" s="34"/>
      <c r="Q270" s="31" t="str">
        <f t="shared" si="36"/>
        <v/>
      </c>
      <c r="R270" s="31" t="str">
        <f t="shared" si="37"/>
        <v/>
      </c>
      <c r="S270" s="31" t="str">
        <f t="shared" si="38"/>
        <v/>
      </c>
      <c r="T270" s="31" t="str">
        <f t="shared" si="39"/>
        <v/>
      </c>
    </row>
    <row r="271" spans="1:20">
      <c r="A271" s="34"/>
      <c r="B271" s="34"/>
      <c r="C271" s="1" t="str">
        <f t="shared" si="34"/>
        <v/>
      </c>
      <c r="D271" s="34"/>
      <c r="E271" s="35"/>
      <c r="F271" s="36"/>
      <c r="G271" s="33">
        <f t="shared" si="35"/>
        <v>0</v>
      </c>
      <c r="H271" s="106"/>
      <c r="I271" s="106"/>
      <c r="J271" s="32"/>
      <c r="K271" s="17"/>
      <c r="L271" s="31" t="str">
        <f t="shared" si="33"/>
        <v/>
      </c>
      <c r="M271" s="31" t="str">
        <f t="shared" si="42"/>
        <v/>
      </c>
      <c r="N271" s="31" t="str">
        <f t="shared" si="42"/>
        <v/>
      </c>
      <c r="O271" s="30"/>
      <c r="P271" s="34"/>
      <c r="Q271" s="31" t="str">
        <f t="shared" si="36"/>
        <v/>
      </c>
      <c r="R271" s="31" t="str">
        <f t="shared" si="37"/>
        <v/>
      </c>
      <c r="S271" s="31" t="str">
        <f t="shared" si="38"/>
        <v/>
      </c>
      <c r="T271" s="31" t="str">
        <f t="shared" si="39"/>
        <v/>
      </c>
    </row>
    <row r="272" spans="1:20">
      <c r="A272" s="34"/>
      <c r="B272" s="34"/>
      <c r="C272" s="1" t="str">
        <f t="shared" si="34"/>
        <v/>
      </c>
      <c r="D272" s="34"/>
      <c r="E272" s="35"/>
      <c r="F272" s="36"/>
      <c r="G272" s="33">
        <f t="shared" si="35"/>
        <v>0</v>
      </c>
      <c r="H272" s="106"/>
      <c r="I272" s="106"/>
      <c r="J272" s="32"/>
      <c r="K272" s="17"/>
      <c r="L272" s="31" t="str">
        <f t="shared" si="33"/>
        <v/>
      </c>
      <c r="M272" s="31" t="str">
        <f t="shared" si="42"/>
        <v/>
      </c>
      <c r="N272" s="31" t="str">
        <f t="shared" si="42"/>
        <v/>
      </c>
      <c r="O272" s="30"/>
      <c r="P272" s="34"/>
      <c r="Q272" s="31" t="str">
        <f t="shared" si="36"/>
        <v/>
      </c>
      <c r="R272" s="31" t="str">
        <f t="shared" si="37"/>
        <v/>
      </c>
      <c r="S272" s="31" t="str">
        <f t="shared" si="38"/>
        <v/>
      </c>
      <c r="T272" s="31" t="str">
        <f t="shared" si="39"/>
        <v/>
      </c>
    </row>
    <row r="273" spans="1:20">
      <c r="A273" s="34"/>
      <c r="B273" s="34"/>
      <c r="C273" s="1" t="str">
        <f t="shared" si="34"/>
        <v/>
      </c>
      <c r="D273" s="34"/>
      <c r="E273" s="35"/>
      <c r="F273" s="36"/>
      <c r="G273" s="33">
        <f t="shared" si="35"/>
        <v>0</v>
      </c>
      <c r="H273" s="106"/>
      <c r="I273" s="106"/>
      <c r="J273" s="32"/>
      <c r="K273" s="17"/>
      <c r="L273" s="31" t="str">
        <f t="shared" si="33"/>
        <v/>
      </c>
      <c r="M273" s="31" t="str">
        <f t="shared" si="42"/>
        <v/>
      </c>
      <c r="N273" s="31" t="str">
        <f t="shared" si="42"/>
        <v/>
      </c>
      <c r="O273" s="30"/>
      <c r="P273" s="34"/>
      <c r="Q273" s="31" t="str">
        <f t="shared" si="36"/>
        <v/>
      </c>
      <c r="R273" s="31" t="str">
        <f t="shared" si="37"/>
        <v/>
      </c>
      <c r="S273" s="31" t="str">
        <f t="shared" si="38"/>
        <v/>
      </c>
      <c r="T273" s="31" t="str">
        <f t="shared" si="39"/>
        <v/>
      </c>
    </row>
    <row r="274" spans="1:20">
      <c r="A274" s="34"/>
      <c r="B274" s="34"/>
      <c r="C274" s="1" t="str">
        <f t="shared" si="34"/>
        <v/>
      </c>
      <c r="D274" s="34"/>
      <c r="E274" s="35"/>
      <c r="F274" s="36"/>
      <c r="G274" s="33">
        <f t="shared" si="35"/>
        <v>0</v>
      </c>
      <c r="H274" s="106"/>
      <c r="I274" s="106"/>
      <c r="J274" s="32"/>
      <c r="K274" s="17"/>
      <c r="L274" s="31" t="str">
        <f t="shared" si="33"/>
        <v/>
      </c>
      <c r="M274" s="31" t="str">
        <f t="shared" si="42"/>
        <v/>
      </c>
      <c r="N274" s="31" t="str">
        <f t="shared" si="42"/>
        <v/>
      </c>
      <c r="O274" s="30"/>
      <c r="P274" s="34"/>
      <c r="Q274" s="31" t="str">
        <f t="shared" si="36"/>
        <v/>
      </c>
      <c r="R274" s="31" t="str">
        <f t="shared" si="37"/>
        <v/>
      </c>
      <c r="S274" s="31" t="str">
        <f t="shared" si="38"/>
        <v/>
      </c>
      <c r="T274" s="31" t="str">
        <f t="shared" si="39"/>
        <v/>
      </c>
    </row>
    <row r="275" spans="1:20">
      <c r="A275" s="34"/>
      <c r="B275" s="34"/>
      <c r="C275" s="1" t="str">
        <f t="shared" si="34"/>
        <v/>
      </c>
      <c r="D275" s="34"/>
      <c r="E275" s="35"/>
      <c r="F275" s="36"/>
      <c r="G275" s="33">
        <f t="shared" si="35"/>
        <v>0</v>
      </c>
      <c r="H275" s="106"/>
      <c r="I275" s="106"/>
      <c r="J275" s="32"/>
      <c r="K275" s="17"/>
      <c r="L275" s="31" t="str">
        <f t="shared" si="33"/>
        <v/>
      </c>
      <c r="M275" s="31" t="str">
        <f t="shared" si="42"/>
        <v/>
      </c>
      <c r="N275" s="31" t="str">
        <f t="shared" si="42"/>
        <v/>
      </c>
      <c r="O275" s="30"/>
      <c r="P275" s="34"/>
      <c r="Q275" s="31" t="str">
        <f t="shared" si="36"/>
        <v/>
      </c>
      <c r="R275" s="31" t="str">
        <f t="shared" si="37"/>
        <v/>
      </c>
      <c r="S275" s="31" t="str">
        <f t="shared" si="38"/>
        <v/>
      </c>
      <c r="T275" s="31" t="str">
        <f t="shared" si="39"/>
        <v/>
      </c>
    </row>
    <row r="276" spans="1:20">
      <c r="A276" s="34"/>
      <c r="B276" s="34"/>
      <c r="C276" s="1" t="str">
        <f t="shared" si="34"/>
        <v/>
      </c>
      <c r="D276" s="34"/>
      <c r="E276" s="35"/>
      <c r="F276" s="36"/>
      <c r="G276" s="33">
        <f t="shared" si="35"/>
        <v>0</v>
      </c>
      <c r="H276" s="106"/>
      <c r="I276" s="106"/>
      <c r="J276" s="32"/>
      <c r="K276" s="17"/>
      <c r="L276" s="31" t="str">
        <f t="shared" ref="L276:L339" si="43">IF($A276&gt;0,IF((LEFT($A276,2)&lt;&gt;LEFT(gstin,2)),($K276*$J276),""),"")</f>
        <v/>
      </c>
      <c r="M276" s="31" t="str">
        <f t="shared" si="42"/>
        <v/>
      </c>
      <c r="N276" s="31" t="str">
        <f t="shared" si="42"/>
        <v/>
      </c>
      <c r="O276" s="30"/>
      <c r="P276" s="34"/>
      <c r="Q276" s="31" t="str">
        <f t="shared" si="36"/>
        <v/>
      </c>
      <c r="R276" s="31" t="str">
        <f t="shared" si="37"/>
        <v/>
      </c>
      <c r="S276" s="31" t="str">
        <f t="shared" si="38"/>
        <v/>
      </c>
      <c r="T276" s="31" t="str">
        <f t="shared" si="39"/>
        <v/>
      </c>
    </row>
    <row r="277" spans="1:20">
      <c r="A277" s="34"/>
      <c r="B277" s="34"/>
      <c r="C277" s="1" t="str">
        <f t="shared" ref="C277:C340" si="44">IF($A277&lt;&gt;"",(VLOOKUP(LEFT($A277,2),$A$5000:$C$5037,3,TRUE)),(""))</f>
        <v/>
      </c>
      <c r="D277" s="34"/>
      <c r="E277" s="35"/>
      <c r="F277" s="36"/>
      <c r="G277" s="33">
        <f t="shared" ref="G277:G340" si="45">ROUND(SUM(K277:O277),0)</f>
        <v>0</v>
      </c>
      <c r="H277" s="106"/>
      <c r="I277" s="106"/>
      <c r="J277" s="32"/>
      <c r="K277" s="17"/>
      <c r="L277" s="31" t="str">
        <f t="shared" si="43"/>
        <v/>
      </c>
      <c r="M277" s="31" t="str">
        <f t="shared" si="42"/>
        <v/>
      </c>
      <c r="N277" s="31" t="str">
        <f t="shared" si="42"/>
        <v/>
      </c>
      <c r="O277" s="30"/>
      <c r="P277" s="34"/>
      <c r="Q277" s="31" t="str">
        <f t="shared" ref="Q277:Q340" si="46">IF(P277="Accept",L277,"")</f>
        <v/>
      </c>
      <c r="R277" s="31" t="str">
        <f t="shared" ref="R277:R340" si="47">IF(P277="Accept",M277,"")</f>
        <v/>
      </c>
      <c r="S277" s="31" t="str">
        <f t="shared" ref="S277:S340" si="48">IF(P277="Accept",N277,"")</f>
        <v/>
      </c>
      <c r="T277" s="31" t="str">
        <f t="shared" ref="T277:T340" si="49">IF(P277="Accept",O277,"")</f>
        <v/>
      </c>
    </row>
    <row r="278" spans="1:20">
      <c r="A278" s="34"/>
      <c r="B278" s="34"/>
      <c r="C278" s="1" t="str">
        <f t="shared" si="44"/>
        <v/>
      </c>
      <c r="D278" s="34"/>
      <c r="E278" s="35"/>
      <c r="F278" s="36"/>
      <c r="G278" s="33">
        <f t="shared" si="45"/>
        <v>0</v>
      </c>
      <c r="H278" s="106"/>
      <c r="I278" s="106"/>
      <c r="J278" s="32"/>
      <c r="K278" s="17"/>
      <c r="L278" s="31" t="str">
        <f t="shared" si="43"/>
        <v/>
      </c>
      <c r="M278" s="31" t="str">
        <f t="shared" si="42"/>
        <v/>
      </c>
      <c r="N278" s="31" t="str">
        <f t="shared" si="42"/>
        <v/>
      </c>
      <c r="O278" s="30"/>
      <c r="P278" s="34"/>
      <c r="Q278" s="31" t="str">
        <f t="shared" si="46"/>
        <v/>
      </c>
      <c r="R278" s="31" t="str">
        <f t="shared" si="47"/>
        <v/>
      </c>
      <c r="S278" s="31" t="str">
        <f t="shared" si="48"/>
        <v/>
      </c>
      <c r="T278" s="31" t="str">
        <f t="shared" si="49"/>
        <v/>
      </c>
    </row>
    <row r="279" spans="1:20">
      <c r="A279" s="34"/>
      <c r="B279" s="34"/>
      <c r="C279" s="1" t="str">
        <f t="shared" si="44"/>
        <v/>
      </c>
      <c r="D279" s="34"/>
      <c r="E279" s="35"/>
      <c r="F279" s="36"/>
      <c r="G279" s="33">
        <f t="shared" si="45"/>
        <v>0</v>
      </c>
      <c r="H279" s="106"/>
      <c r="I279" s="106"/>
      <c r="J279" s="32"/>
      <c r="K279" s="17"/>
      <c r="L279" s="31" t="str">
        <f t="shared" si="43"/>
        <v/>
      </c>
      <c r="M279" s="31" t="str">
        <f t="shared" si="42"/>
        <v/>
      </c>
      <c r="N279" s="31" t="str">
        <f t="shared" si="42"/>
        <v/>
      </c>
      <c r="O279" s="30"/>
      <c r="P279" s="34"/>
      <c r="Q279" s="31" t="str">
        <f t="shared" si="46"/>
        <v/>
      </c>
      <c r="R279" s="31" t="str">
        <f t="shared" si="47"/>
        <v/>
      </c>
      <c r="S279" s="31" t="str">
        <f t="shared" si="48"/>
        <v/>
      </c>
      <c r="T279" s="31" t="str">
        <f t="shared" si="49"/>
        <v/>
      </c>
    </row>
    <row r="280" spans="1:20">
      <c r="A280" s="34"/>
      <c r="B280" s="34"/>
      <c r="C280" s="1" t="str">
        <f t="shared" si="44"/>
        <v/>
      </c>
      <c r="D280" s="34"/>
      <c r="E280" s="35"/>
      <c r="F280" s="36"/>
      <c r="G280" s="33">
        <f t="shared" si="45"/>
        <v>0</v>
      </c>
      <c r="H280" s="106"/>
      <c r="I280" s="106"/>
      <c r="J280" s="32"/>
      <c r="K280" s="17"/>
      <c r="L280" s="31" t="str">
        <f t="shared" si="43"/>
        <v/>
      </c>
      <c r="M280" s="31" t="str">
        <f t="shared" ref="M280:N299" si="50">IF($A280&gt;0,IF((LEFT($A280,2)=LEFT(gstin,2)),($K280*($J280/2)),""),"")</f>
        <v/>
      </c>
      <c r="N280" s="31" t="str">
        <f t="shared" si="50"/>
        <v/>
      </c>
      <c r="O280" s="30"/>
      <c r="P280" s="34"/>
      <c r="Q280" s="31" t="str">
        <f t="shared" si="46"/>
        <v/>
      </c>
      <c r="R280" s="31" t="str">
        <f t="shared" si="47"/>
        <v/>
      </c>
      <c r="S280" s="31" t="str">
        <f t="shared" si="48"/>
        <v/>
      </c>
      <c r="T280" s="31" t="str">
        <f t="shared" si="49"/>
        <v/>
      </c>
    </row>
    <row r="281" spans="1:20">
      <c r="A281" s="34"/>
      <c r="B281" s="34"/>
      <c r="C281" s="1" t="str">
        <f t="shared" si="44"/>
        <v/>
      </c>
      <c r="D281" s="34"/>
      <c r="E281" s="35"/>
      <c r="F281" s="36"/>
      <c r="G281" s="33">
        <f t="shared" si="45"/>
        <v>0</v>
      </c>
      <c r="H281" s="106"/>
      <c r="I281" s="106"/>
      <c r="J281" s="32"/>
      <c r="K281" s="17"/>
      <c r="L281" s="31" t="str">
        <f t="shared" si="43"/>
        <v/>
      </c>
      <c r="M281" s="31" t="str">
        <f t="shared" si="50"/>
        <v/>
      </c>
      <c r="N281" s="31" t="str">
        <f t="shared" si="50"/>
        <v/>
      </c>
      <c r="O281" s="30"/>
      <c r="P281" s="34"/>
      <c r="Q281" s="31" t="str">
        <f t="shared" si="46"/>
        <v/>
      </c>
      <c r="R281" s="31" t="str">
        <f t="shared" si="47"/>
        <v/>
      </c>
      <c r="S281" s="31" t="str">
        <f t="shared" si="48"/>
        <v/>
      </c>
      <c r="T281" s="31" t="str">
        <f t="shared" si="49"/>
        <v/>
      </c>
    </row>
    <row r="282" spans="1:20">
      <c r="A282" s="34"/>
      <c r="B282" s="34"/>
      <c r="C282" s="1" t="str">
        <f t="shared" si="44"/>
        <v/>
      </c>
      <c r="D282" s="34"/>
      <c r="E282" s="35"/>
      <c r="F282" s="36"/>
      <c r="G282" s="33">
        <f t="shared" si="45"/>
        <v>0</v>
      </c>
      <c r="H282" s="106"/>
      <c r="I282" s="106"/>
      <c r="J282" s="32"/>
      <c r="K282" s="17"/>
      <c r="L282" s="31" t="str">
        <f t="shared" si="43"/>
        <v/>
      </c>
      <c r="M282" s="31" t="str">
        <f t="shared" si="50"/>
        <v/>
      </c>
      <c r="N282" s="31" t="str">
        <f t="shared" si="50"/>
        <v/>
      </c>
      <c r="O282" s="30"/>
      <c r="P282" s="34"/>
      <c r="Q282" s="31" t="str">
        <f t="shared" si="46"/>
        <v/>
      </c>
      <c r="R282" s="31" t="str">
        <f t="shared" si="47"/>
        <v/>
      </c>
      <c r="S282" s="31" t="str">
        <f t="shared" si="48"/>
        <v/>
      </c>
      <c r="T282" s="31" t="str">
        <f t="shared" si="49"/>
        <v/>
      </c>
    </row>
    <row r="283" spans="1:20">
      <c r="A283" s="34"/>
      <c r="B283" s="34"/>
      <c r="C283" s="1" t="str">
        <f t="shared" si="44"/>
        <v/>
      </c>
      <c r="D283" s="34"/>
      <c r="E283" s="35"/>
      <c r="F283" s="36"/>
      <c r="G283" s="33">
        <f t="shared" si="45"/>
        <v>0</v>
      </c>
      <c r="H283" s="106"/>
      <c r="I283" s="106"/>
      <c r="J283" s="32"/>
      <c r="K283" s="17"/>
      <c r="L283" s="31" t="str">
        <f t="shared" si="43"/>
        <v/>
      </c>
      <c r="M283" s="31" t="str">
        <f t="shared" si="50"/>
        <v/>
      </c>
      <c r="N283" s="31" t="str">
        <f t="shared" si="50"/>
        <v/>
      </c>
      <c r="O283" s="30"/>
      <c r="P283" s="34"/>
      <c r="Q283" s="31" t="str">
        <f t="shared" si="46"/>
        <v/>
      </c>
      <c r="R283" s="31" t="str">
        <f t="shared" si="47"/>
        <v/>
      </c>
      <c r="S283" s="31" t="str">
        <f t="shared" si="48"/>
        <v/>
      </c>
      <c r="T283" s="31" t="str">
        <f t="shared" si="49"/>
        <v/>
      </c>
    </row>
    <row r="284" spans="1:20">
      <c r="A284" s="34"/>
      <c r="B284" s="34"/>
      <c r="C284" s="1" t="str">
        <f t="shared" si="44"/>
        <v/>
      </c>
      <c r="D284" s="34"/>
      <c r="E284" s="35"/>
      <c r="F284" s="36"/>
      <c r="G284" s="33">
        <f t="shared" si="45"/>
        <v>0</v>
      </c>
      <c r="H284" s="106"/>
      <c r="I284" s="106"/>
      <c r="J284" s="32"/>
      <c r="K284" s="17"/>
      <c r="L284" s="31" t="str">
        <f t="shared" si="43"/>
        <v/>
      </c>
      <c r="M284" s="31" t="str">
        <f t="shared" si="50"/>
        <v/>
      </c>
      <c r="N284" s="31" t="str">
        <f t="shared" si="50"/>
        <v/>
      </c>
      <c r="O284" s="30"/>
      <c r="P284" s="34"/>
      <c r="Q284" s="31" t="str">
        <f t="shared" si="46"/>
        <v/>
      </c>
      <c r="R284" s="31" t="str">
        <f t="shared" si="47"/>
        <v/>
      </c>
      <c r="S284" s="31" t="str">
        <f t="shared" si="48"/>
        <v/>
      </c>
      <c r="T284" s="31" t="str">
        <f t="shared" si="49"/>
        <v/>
      </c>
    </row>
    <row r="285" spans="1:20">
      <c r="A285" s="34"/>
      <c r="B285" s="34"/>
      <c r="C285" s="1" t="str">
        <f t="shared" si="44"/>
        <v/>
      </c>
      <c r="D285" s="34"/>
      <c r="E285" s="35"/>
      <c r="F285" s="36"/>
      <c r="G285" s="33">
        <f t="shared" si="45"/>
        <v>0</v>
      </c>
      <c r="H285" s="106"/>
      <c r="I285" s="106"/>
      <c r="J285" s="32"/>
      <c r="K285" s="17"/>
      <c r="L285" s="31" t="str">
        <f t="shared" si="43"/>
        <v/>
      </c>
      <c r="M285" s="31" t="str">
        <f t="shared" si="50"/>
        <v/>
      </c>
      <c r="N285" s="31" t="str">
        <f t="shared" si="50"/>
        <v/>
      </c>
      <c r="O285" s="30"/>
      <c r="P285" s="34"/>
      <c r="Q285" s="31" t="str">
        <f t="shared" si="46"/>
        <v/>
      </c>
      <c r="R285" s="31" t="str">
        <f t="shared" si="47"/>
        <v/>
      </c>
      <c r="S285" s="31" t="str">
        <f t="shared" si="48"/>
        <v/>
      </c>
      <c r="T285" s="31" t="str">
        <f t="shared" si="49"/>
        <v/>
      </c>
    </row>
    <row r="286" spans="1:20">
      <c r="A286" s="34"/>
      <c r="B286" s="34"/>
      <c r="C286" s="1" t="str">
        <f t="shared" si="44"/>
        <v/>
      </c>
      <c r="D286" s="34"/>
      <c r="E286" s="35"/>
      <c r="F286" s="36"/>
      <c r="G286" s="33">
        <f t="shared" si="45"/>
        <v>0</v>
      </c>
      <c r="H286" s="106"/>
      <c r="I286" s="106"/>
      <c r="J286" s="32"/>
      <c r="K286" s="17"/>
      <c r="L286" s="31" t="str">
        <f t="shared" si="43"/>
        <v/>
      </c>
      <c r="M286" s="31" t="str">
        <f t="shared" si="50"/>
        <v/>
      </c>
      <c r="N286" s="31" t="str">
        <f t="shared" si="50"/>
        <v/>
      </c>
      <c r="O286" s="30"/>
      <c r="P286" s="34"/>
      <c r="Q286" s="31" t="str">
        <f t="shared" si="46"/>
        <v/>
      </c>
      <c r="R286" s="31" t="str">
        <f t="shared" si="47"/>
        <v/>
      </c>
      <c r="S286" s="31" t="str">
        <f t="shared" si="48"/>
        <v/>
      </c>
      <c r="T286" s="31" t="str">
        <f t="shared" si="49"/>
        <v/>
      </c>
    </row>
    <row r="287" spans="1:20">
      <c r="A287" s="34"/>
      <c r="B287" s="34"/>
      <c r="C287" s="1" t="str">
        <f t="shared" si="44"/>
        <v/>
      </c>
      <c r="D287" s="34"/>
      <c r="E287" s="35"/>
      <c r="F287" s="36"/>
      <c r="G287" s="33">
        <f t="shared" si="45"/>
        <v>0</v>
      </c>
      <c r="H287" s="106"/>
      <c r="I287" s="106"/>
      <c r="J287" s="32"/>
      <c r="K287" s="17"/>
      <c r="L287" s="31" t="str">
        <f t="shared" si="43"/>
        <v/>
      </c>
      <c r="M287" s="31" t="str">
        <f t="shared" si="50"/>
        <v/>
      </c>
      <c r="N287" s="31" t="str">
        <f t="shared" si="50"/>
        <v/>
      </c>
      <c r="O287" s="30"/>
      <c r="P287" s="34"/>
      <c r="Q287" s="31" t="str">
        <f t="shared" si="46"/>
        <v/>
      </c>
      <c r="R287" s="31" t="str">
        <f t="shared" si="47"/>
        <v/>
      </c>
      <c r="S287" s="31" t="str">
        <f t="shared" si="48"/>
        <v/>
      </c>
      <c r="T287" s="31" t="str">
        <f t="shared" si="49"/>
        <v/>
      </c>
    </row>
    <row r="288" spans="1:20">
      <c r="A288" s="34"/>
      <c r="B288" s="34"/>
      <c r="C288" s="1" t="str">
        <f t="shared" si="44"/>
        <v/>
      </c>
      <c r="D288" s="34"/>
      <c r="E288" s="35"/>
      <c r="F288" s="36"/>
      <c r="G288" s="33">
        <f t="shared" si="45"/>
        <v>0</v>
      </c>
      <c r="H288" s="106"/>
      <c r="I288" s="106"/>
      <c r="J288" s="32"/>
      <c r="K288" s="17"/>
      <c r="L288" s="31" t="str">
        <f t="shared" si="43"/>
        <v/>
      </c>
      <c r="M288" s="31" t="str">
        <f t="shared" si="50"/>
        <v/>
      </c>
      <c r="N288" s="31" t="str">
        <f t="shared" si="50"/>
        <v/>
      </c>
      <c r="O288" s="30"/>
      <c r="P288" s="34"/>
      <c r="Q288" s="31" t="str">
        <f t="shared" si="46"/>
        <v/>
      </c>
      <c r="R288" s="31" t="str">
        <f t="shared" si="47"/>
        <v/>
      </c>
      <c r="S288" s="31" t="str">
        <f t="shared" si="48"/>
        <v/>
      </c>
      <c r="T288" s="31" t="str">
        <f t="shared" si="49"/>
        <v/>
      </c>
    </row>
    <row r="289" spans="1:20">
      <c r="A289" s="34"/>
      <c r="B289" s="34"/>
      <c r="C289" s="1" t="str">
        <f t="shared" si="44"/>
        <v/>
      </c>
      <c r="D289" s="34"/>
      <c r="E289" s="35"/>
      <c r="F289" s="36"/>
      <c r="G289" s="33">
        <f t="shared" si="45"/>
        <v>0</v>
      </c>
      <c r="H289" s="106"/>
      <c r="I289" s="106"/>
      <c r="J289" s="32"/>
      <c r="K289" s="17"/>
      <c r="L289" s="31" t="str">
        <f t="shared" si="43"/>
        <v/>
      </c>
      <c r="M289" s="31" t="str">
        <f t="shared" si="50"/>
        <v/>
      </c>
      <c r="N289" s="31" t="str">
        <f t="shared" si="50"/>
        <v/>
      </c>
      <c r="O289" s="30"/>
      <c r="P289" s="34"/>
      <c r="Q289" s="31" t="str">
        <f t="shared" si="46"/>
        <v/>
      </c>
      <c r="R289" s="31" t="str">
        <f t="shared" si="47"/>
        <v/>
      </c>
      <c r="S289" s="31" t="str">
        <f t="shared" si="48"/>
        <v/>
      </c>
      <c r="T289" s="31" t="str">
        <f t="shared" si="49"/>
        <v/>
      </c>
    </row>
    <row r="290" spans="1:20">
      <c r="A290" s="34"/>
      <c r="B290" s="34"/>
      <c r="C290" s="1" t="str">
        <f t="shared" si="44"/>
        <v/>
      </c>
      <c r="D290" s="34"/>
      <c r="E290" s="35"/>
      <c r="F290" s="36"/>
      <c r="G290" s="33">
        <f t="shared" si="45"/>
        <v>0</v>
      </c>
      <c r="H290" s="106"/>
      <c r="I290" s="106"/>
      <c r="J290" s="32"/>
      <c r="K290" s="17"/>
      <c r="L290" s="31" t="str">
        <f t="shared" si="43"/>
        <v/>
      </c>
      <c r="M290" s="31" t="str">
        <f t="shared" si="50"/>
        <v/>
      </c>
      <c r="N290" s="31" t="str">
        <f t="shared" si="50"/>
        <v/>
      </c>
      <c r="O290" s="30"/>
      <c r="P290" s="34"/>
      <c r="Q290" s="31" t="str">
        <f t="shared" si="46"/>
        <v/>
      </c>
      <c r="R290" s="31" t="str">
        <f t="shared" si="47"/>
        <v/>
      </c>
      <c r="S290" s="31" t="str">
        <f t="shared" si="48"/>
        <v/>
      </c>
      <c r="T290" s="31" t="str">
        <f t="shared" si="49"/>
        <v/>
      </c>
    </row>
    <row r="291" spans="1:20">
      <c r="A291" s="34"/>
      <c r="B291" s="34"/>
      <c r="C291" s="1" t="str">
        <f t="shared" si="44"/>
        <v/>
      </c>
      <c r="D291" s="34"/>
      <c r="E291" s="35"/>
      <c r="F291" s="36"/>
      <c r="G291" s="33">
        <f t="shared" si="45"/>
        <v>0</v>
      </c>
      <c r="H291" s="106"/>
      <c r="I291" s="106"/>
      <c r="J291" s="32"/>
      <c r="K291" s="17"/>
      <c r="L291" s="31" t="str">
        <f t="shared" si="43"/>
        <v/>
      </c>
      <c r="M291" s="31" t="str">
        <f t="shared" si="50"/>
        <v/>
      </c>
      <c r="N291" s="31" t="str">
        <f t="shared" si="50"/>
        <v/>
      </c>
      <c r="O291" s="30"/>
      <c r="P291" s="34"/>
      <c r="Q291" s="31" t="str">
        <f t="shared" si="46"/>
        <v/>
      </c>
      <c r="R291" s="31" t="str">
        <f t="shared" si="47"/>
        <v/>
      </c>
      <c r="S291" s="31" t="str">
        <f t="shared" si="48"/>
        <v/>
      </c>
      <c r="T291" s="31" t="str">
        <f t="shared" si="49"/>
        <v/>
      </c>
    </row>
    <row r="292" spans="1:20">
      <c r="A292" s="34"/>
      <c r="B292" s="34"/>
      <c r="C292" s="1" t="str">
        <f t="shared" si="44"/>
        <v/>
      </c>
      <c r="D292" s="34"/>
      <c r="E292" s="35"/>
      <c r="F292" s="36"/>
      <c r="G292" s="33">
        <f t="shared" si="45"/>
        <v>0</v>
      </c>
      <c r="H292" s="106"/>
      <c r="I292" s="106"/>
      <c r="J292" s="32"/>
      <c r="K292" s="17"/>
      <c r="L292" s="31" t="str">
        <f t="shared" si="43"/>
        <v/>
      </c>
      <c r="M292" s="31" t="str">
        <f t="shared" si="50"/>
        <v/>
      </c>
      <c r="N292" s="31" t="str">
        <f t="shared" si="50"/>
        <v/>
      </c>
      <c r="O292" s="30"/>
      <c r="P292" s="34"/>
      <c r="Q292" s="31" t="str">
        <f t="shared" si="46"/>
        <v/>
      </c>
      <c r="R292" s="31" t="str">
        <f t="shared" si="47"/>
        <v/>
      </c>
      <c r="S292" s="31" t="str">
        <f t="shared" si="48"/>
        <v/>
      </c>
      <c r="T292" s="31" t="str">
        <f t="shared" si="49"/>
        <v/>
      </c>
    </row>
    <row r="293" spans="1:20">
      <c r="A293" s="34"/>
      <c r="B293" s="34"/>
      <c r="C293" s="1" t="str">
        <f t="shared" si="44"/>
        <v/>
      </c>
      <c r="D293" s="34"/>
      <c r="E293" s="35"/>
      <c r="F293" s="36"/>
      <c r="G293" s="33">
        <f t="shared" si="45"/>
        <v>0</v>
      </c>
      <c r="H293" s="106"/>
      <c r="I293" s="106"/>
      <c r="J293" s="32"/>
      <c r="K293" s="17"/>
      <c r="L293" s="31" t="str">
        <f t="shared" si="43"/>
        <v/>
      </c>
      <c r="M293" s="31" t="str">
        <f t="shared" si="50"/>
        <v/>
      </c>
      <c r="N293" s="31" t="str">
        <f t="shared" si="50"/>
        <v/>
      </c>
      <c r="O293" s="30"/>
      <c r="P293" s="34"/>
      <c r="Q293" s="31" t="str">
        <f t="shared" si="46"/>
        <v/>
      </c>
      <c r="R293" s="31" t="str">
        <f t="shared" si="47"/>
        <v/>
      </c>
      <c r="S293" s="31" t="str">
        <f t="shared" si="48"/>
        <v/>
      </c>
      <c r="T293" s="31" t="str">
        <f t="shared" si="49"/>
        <v/>
      </c>
    </row>
    <row r="294" spans="1:20">
      <c r="A294" s="34"/>
      <c r="B294" s="34"/>
      <c r="C294" s="1" t="str">
        <f t="shared" si="44"/>
        <v/>
      </c>
      <c r="D294" s="34"/>
      <c r="E294" s="35"/>
      <c r="F294" s="36"/>
      <c r="G294" s="33">
        <f t="shared" si="45"/>
        <v>0</v>
      </c>
      <c r="H294" s="106"/>
      <c r="I294" s="106"/>
      <c r="J294" s="32"/>
      <c r="K294" s="17"/>
      <c r="L294" s="31" t="str">
        <f t="shared" si="43"/>
        <v/>
      </c>
      <c r="M294" s="31" t="str">
        <f t="shared" si="50"/>
        <v/>
      </c>
      <c r="N294" s="31" t="str">
        <f t="shared" si="50"/>
        <v/>
      </c>
      <c r="O294" s="30"/>
      <c r="P294" s="34"/>
      <c r="Q294" s="31" t="str">
        <f t="shared" si="46"/>
        <v/>
      </c>
      <c r="R294" s="31" t="str">
        <f t="shared" si="47"/>
        <v/>
      </c>
      <c r="S294" s="31" t="str">
        <f t="shared" si="48"/>
        <v/>
      </c>
      <c r="T294" s="31" t="str">
        <f t="shared" si="49"/>
        <v/>
      </c>
    </row>
    <row r="295" spans="1:20">
      <c r="A295" s="34"/>
      <c r="B295" s="34"/>
      <c r="C295" s="1" t="str">
        <f t="shared" si="44"/>
        <v/>
      </c>
      <c r="D295" s="34"/>
      <c r="E295" s="35"/>
      <c r="F295" s="36"/>
      <c r="G295" s="33">
        <f t="shared" si="45"/>
        <v>0</v>
      </c>
      <c r="H295" s="106"/>
      <c r="I295" s="106"/>
      <c r="J295" s="32"/>
      <c r="K295" s="17"/>
      <c r="L295" s="31" t="str">
        <f t="shared" si="43"/>
        <v/>
      </c>
      <c r="M295" s="31" t="str">
        <f t="shared" si="50"/>
        <v/>
      </c>
      <c r="N295" s="31" t="str">
        <f t="shared" si="50"/>
        <v/>
      </c>
      <c r="O295" s="30"/>
      <c r="P295" s="34"/>
      <c r="Q295" s="31" t="str">
        <f t="shared" si="46"/>
        <v/>
      </c>
      <c r="R295" s="31" t="str">
        <f t="shared" si="47"/>
        <v/>
      </c>
      <c r="S295" s="31" t="str">
        <f t="shared" si="48"/>
        <v/>
      </c>
      <c r="T295" s="31" t="str">
        <f t="shared" si="49"/>
        <v/>
      </c>
    </row>
    <row r="296" spans="1:20">
      <c r="A296" s="34"/>
      <c r="B296" s="34"/>
      <c r="C296" s="1" t="str">
        <f t="shared" si="44"/>
        <v/>
      </c>
      <c r="D296" s="34"/>
      <c r="E296" s="35"/>
      <c r="F296" s="36"/>
      <c r="G296" s="33">
        <f t="shared" si="45"/>
        <v>0</v>
      </c>
      <c r="H296" s="106"/>
      <c r="I296" s="106"/>
      <c r="J296" s="32"/>
      <c r="K296" s="17"/>
      <c r="L296" s="31" t="str">
        <f t="shared" si="43"/>
        <v/>
      </c>
      <c r="M296" s="31" t="str">
        <f t="shared" si="50"/>
        <v/>
      </c>
      <c r="N296" s="31" t="str">
        <f t="shared" si="50"/>
        <v/>
      </c>
      <c r="O296" s="30"/>
      <c r="P296" s="34"/>
      <c r="Q296" s="31" t="str">
        <f t="shared" si="46"/>
        <v/>
      </c>
      <c r="R296" s="31" t="str">
        <f t="shared" si="47"/>
        <v/>
      </c>
      <c r="S296" s="31" t="str">
        <f t="shared" si="48"/>
        <v/>
      </c>
      <c r="T296" s="31" t="str">
        <f t="shared" si="49"/>
        <v/>
      </c>
    </row>
    <row r="297" spans="1:20">
      <c r="A297" s="34"/>
      <c r="B297" s="34"/>
      <c r="C297" s="1" t="str">
        <f t="shared" si="44"/>
        <v/>
      </c>
      <c r="D297" s="34"/>
      <c r="E297" s="35"/>
      <c r="F297" s="36"/>
      <c r="G297" s="33">
        <f t="shared" si="45"/>
        <v>0</v>
      </c>
      <c r="H297" s="106"/>
      <c r="I297" s="106"/>
      <c r="J297" s="32"/>
      <c r="K297" s="17"/>
      <c r="L297" s="31" t="str">
        <f t="shared" si="43"/>
        <v/>
      </c>
      <c r="M297" s="31" t="str">
        <f t="shared" si="50"/>
        <v/>
      </c>
      <c r="N297" s="31" t="str">
        <f t="shared" si="50"/>
        <v/>
      </c>
      <c r="O297" s="30"/>
      <c r="P297" s="34"/>
      <c r="Q297" s="31" t="str">
        <f t="shared" si="46"/>
        <v/>
      </c>
      <c r="R297" s="31" t="str">
        <f t="shared" si="47"/>
        <v/>
      </c>
      <c r="S297" s="31" t="str">
        <f t="shared" si="48"/>
        <v/>
      </c>
      <c r="T297" s="31" t="str">
        <f t="shared" si="49"/>
        <v/>
      </c>
    </row>
    <row r="298" spans="1:20">
      <c r="A298" s="34"/>
      <c r="B298" s="34"/>
      <c r="C298" s="1" t="str">
        <f t="shared" si="44"/>
        <v/>
      </c>
      <c r="D298" s="34"/>
      <c r="E298" s="35"/>
      <c r="F298" s="36"/>
      <c r="G298" s="33">
        <f t="shared" si="45"/>
        <v>0</v>
      </c>
      <c r="H298" s="106"/>
      <c r="I298" s="106"/>
      <c r="J298" s="32"/>
      <c r="K298" s="17"/>
      <c r="L298" s="31" t="str">
        <f t="shared" si="43"/>
        <v/>
      </c>
      <c r="M298" s="31" t="str">
        <f t="shared" si="50"/>
        <v/>
      </c>
      <c r="N298" s="31" t="str">
        <f t="shared" si="50"/>
        <v/>
      </c>
      <c r="O298" s="30"/>
      <c r="P298" s="34"/>
      <c r="Q298" s="31" t="str">
        <f t="shared" si="46"/>
        <v/>
      </c>
      <c r="R298" s="31" t="str">
        <f t="shared" si="47"/>
        <v/>
      </c>
      <c r="S298" s="31" t="str">
        <f t="shared" si="48"/>
        <v/>
      </c>
      <c r="T298" s="31" t="str">
        <f t="shared" si="49"/>
        <v/>
      </c>
    </row>
    <row r="299" spans="1:20">
      <c r="A299" s="34"/>
      <c r="B299" s="34"/>
      <c r="C299" s="1" t="str">
        <f t="shared" si="44"/>
        <v/>
      </c>
      <c r="D299" s="34"/>
      <c r="E299" s="35"/>
      <c r="F299" s="36"/>
      <c r="G299" s="33">
        <f t="shared" si="45"/>
        <v>0</v>
      </c>
      <c r="H299" s="106"/>
      <c r="I299" s="106"/>
      <c r="J299" s="32"/>
      <c r="K299" s="17"/>
      <c r="L299" s="31" t="str">
        <f t="shared" si="43"/>
        <v/>
      </c>
      <c r="M299" s="31" t="str">
        <f t="shared" si="50"/>
        <v/>
      </c>
      <c r="N299" s="31" t="str">
        <f t="shared" si="50"/>
        <v/>
      </c>
      <c r="O299" s="30"/>
      <c r="P299" s="34"/>
      <c r="Q299" s="31" t="str">
        <f t="shared" si="46"/>
        <v/>
      </c>
      <c r="R299" s="31" t="str">
        <f t="shared" si="47"/>
        <v/>
      </c>
      <c r="S299" s="31" t="str">
        <f t="shared" si="48"/>
        <v/>
      </c>
      <c r="T299" s="31" t="str">
        <f t="shared" si="49"/>
        <v/>
      </c>
    </row>
    <row r="300" spans="1:20">
      <c r="A300" s="34"/>
      <c r="B300" s="34"/>
      <c r="C300" s="1" t="str">
        <f t="shared" si="44"/>
        <v/>
      </c>
      <c r="D300" s="34"/>
      <c r="E300" s="35"/>
      <c r="F300" s="36"/>
      <c r="G300" s="33">
        <f t="shared" si="45"/>
        <v>0</v>
      </c>
      <c r="H300" s="106"/>
      <c r="I300" s="106"/>
      <c r="J300" s="32"/>
      <c r="K300" s="17"/>
      <c r="L300" s="31" t="str">
        <f t="shared" si="43"/>
        <v/>
      </c>
      <c r="M300" s="31" t="str">
        <f t="shared" ref="M300:N319" si="51">IF($A300&gt;0,IF((LEFT($A300,2)=LEFT(gstin,2)),($K300*($J300/2)),""),"")</f>
        <v/>
      </c>
      <c r="N300" s="31" t="str">
        <f t="shared" si="51"/>
        <v/>
      </c>
      <c r="O300" s="30"/>
      <c r="P300" s="34"/>
      <c r="Q300" s="31" t="str">
        <f t="shared" si="46"/>
        <v/>
      </c>
      <c r="R300" s="31" t="str">
        <f t="shared" si="47"/>
        <v/>
      </c>
      <c r="S300" s="31" t="str">
        <f t="shared" si="48"/>
        <v/>
      </c>
      <c r="T300" s="31" t="str">
        <f t="shared" si="49"/>
        <v/>
      </c>
    </row>
    <row r="301" spans="1:20">
      <c r="A301" s="34"/>
      <c r="B301" s="34"/>
      <c r="C301" s="1" t="str">
        <f t="shared" si="44"/>
        <v/>
      </c>
      <c r="D301" s="34"/>
      <c r="E301" s="35"/>
      <c r="F301" s="36"/>
      <c r="G301" s="33">
        <f t="shared" si="45"/>
        <v>0</v>
      </c>
      <c r="H301" s="106"/>
      <c r="I301" s="106"/>
      <c r="J301" s="32"/>
      <c r="K301" s="17"/>
      <c r="L301" s="31" t="str">
        <f t="shared" si="43"/>
        <v/>
      </c>
      <c r="M301" s="31" t="str">
        <f t="shared" si="51"/>
        <v/>
      </c>
      <c r="N301" s="31" t="str">
        <f t="shared" si="51"/>
        <v/>
      </c>
      <c r="O301" s="30"/>
      <c r="P301" s="34"/>
      <c r="Q301" s="31" t="str">
        <f t="shared" si="46"/>
        <v/>
      </c>
      <c r="R301" s="31" t="str">
        <f t="shared" si="47"/>
        <v/>
      </c>
      <c r="S301" s="31" t="str">
        <f t="shared" si="48"/>
        <v/>
      </c>
      <c r="T301" s="31" t="str">
        <f t="shared" si="49"/>
        <v/>
      </c>
    </row>
    <row r="302" spans="1:20">
      <c r="A302" s="34"/>
      <c r="B302" s="34"/>
      <c r="C302" s="1" t="str">
        <f t="shared" si="44"/>
        <v/>
      </c>
      <c r="D302" s="34"/>
      <c r="E302" s="35"/>
      <c r="F302" s="36"/>
      <c r="G302" s="33">
        <f t="shared" si="45"/>
        <v>0</v>
      </c>
      <c r="H302" s="106"/>
      <c r="I302" s="106"/>
      <c r="J302" s="32"/>
      <c r="K302" s="17"/>
      <c r="L302" s="31" t="str">
        <f t="shared" si="43"/>
        <v/>
      </c>
      <c r="M302" s="31" t="str">
        <f t="shared" si="51"/>
        <v/>
      </c>
      <c r="N302" s="31" t="str">
        <f t="shared" si="51"/>
        <v/>
      </c>
      <c r="O302" s="30"/>
      <c r="P302" s="34"/>
      <c r="Q302" s="31" t="str">
        <f t="shared" si="46"/>
        <v/>
      </c>
      <c r="R302" s="31" t="str">
        <f t="shared" si="47"/>
        <v/>
      </c>
      <c r="S302" s="31" t="str">
        <f t="shared" si="48"/>
        <v/>
      </c>
      <c r="T302" s="31" t="str">
        <f t="shared" si="49"/>
        <v/>
      </c>
    </row>
    <row r="303" spans="1:20">
      <c r="A303" s="34"/>
      <c r="B303" s="34"/>
      <c r="C303" s="1" t="str">
        <f t="shared" si="44"/>
        <v/>
      </c>
      <c r="D303" s="34"/>
      <c r="E303" s="35"/>
      <c r="F303" s="36"/>
      <c r="G303" s="33">
        <f t="shared" si="45"/>
        <v>0</v>
      </c>
      <c r="H303" s="106"/>
      <c r="I303" s="106"/>
      <c r="J303" s="32"/>
      <c r="K303" s="17"/>
      <c r="L303" s="31" t="str">
        <f t="shared" si="43"/>
        <v/>
      </c>
      <c r="M303" s="31" t="str">
        <f t="shared" si="51"/>
        <v/>
      </c>
      <c r="N303" s="31" t="str">
        <f t="shared" si="51"/>
        <v/>
      </c>
      <c r="O303" s="30"/>
      <c r="P303" s="34"/>
      <c r="Q303" s="31" t="str">
        <f t="shared" si="46"/>
        <v/>
      </c>
      <c r="R303" s="31" t="str">
        <f t="shared" si="47"/>
        <v/>
      </c>
      <c r="S303" s="31" t="str">
        <f t="shared" si="48"/>
        <v/>
      </c>
      <c r="T303" s="31" t="str">
        <f t="shared" si="49"/>
        <v/>
      </c>
    </row>
    <row r="304" spans="1:20">
      <c r="A304" s="34"/>
      <c r="B304" s="34"/>
      <c r="C304" s="1" t="str">
        <f t="shared" si="44"/>
        <v/>
      </c>
      <c r="D304" s="34"/>
      <c r="E304" s="35"/>
      <c r="F304" s="36"/>
      <c r="G304" s="33">
        <f t="shared" si="45"/>
        <v>0</v>
      </c>
      <c r="H304" s="106"/>
      <c r="I304" s="106"/>
      <c r="J304" s="32"/>
      <c r="K304" s="17"/>
      <c r="L304" s="31" t="str">
        <f t="shared" si="43"/>
        <v/>
      </c>
      <c r="M304" s="31" t="str">
        <f t="shared" si="51"/>
        <v/>
      </c>
      <c r="N304" s="31" t="str">
        <f t="shared" si="51"/>
        <v/>
      </c>
      <c r="O304" s="30"/>
      <c r="P304" s="34"/>
      <c r="Q304" s="31" t="str">
        <f t="shared" si="46"/>
        <v/>
      </c>
      <c r="R304" s="31" t="str">
        <f t="shared" si="47"/>
        <v/>
      </c>
      <c r="S304" s="31" t="str">
        <f t="shared" si="48"/>
        <v/>
      </c>
      <c r="T304" s="31" t="str">
        <f t="shared" si="49"/>
        <v/>
      </c>
    </row>
    <row r="305" spans="1:20">
      <c r="A305" s="34"/>
      <c r="B305" s="34"/>
      <c r="C305" s="1" t="str">
        <f t="shared" si="44"/>
        <v/>
      </c>
      <c r="D305" s="34"/>
      <c r="E305" s="35"/>
      <c r="F305" s="36"/>
      <c r="G305" s="33">
        <f t="shared" si="45"/>
        <v>0</v>
      </c>
      <c r="H305" s="106"/>
      <c r="I305" s="106"/>
      <c r="J305" s="32"/>
      <c r="K305" s="17"/>
      <c r="L305" s="31" t="str">
        <f t="shared" si="43"/>
        <v/>
      </c>
      <c r="M305" s="31" t="str">
        <f t="shared" si="51"/>
        <v/>
      </c>
      <c r="N305" s="31" t="str">
        <f t="shared" si="51"/>
        <v/>
      </c>
      <c r="O305" s="30"/>
      <c r="P305" s="34"/>
      <c r="Q305" s="31" t="str">
        <f t="shared" si="46"/>
        <v/>
      </c>
      <c r="R305" s="31" t="str">
        <f t="shared" si="47"/>
        <v/>
      </c>
      <c r="S305" s="31" t="str">
        <f t="shared" si="48"/>
        <v/>
      </c>
      <c r="T305" s="31" t="str">
        <f t="shared" si="49"/>
        <v/>
      </c>
    </row>
    <row r="306" spans="1:20">
      <c r="A306" s="34"/>
      <c r="B306" s="34"/>
      <c r="C306" s="1" t="str">
        <f t="shared" si="44"/>
        <v/>
      </c>
      <c r="D306" s="34"/>
      <c r="E306" s="35"/>
      <c r="F306" s="36"/>
      <c r="G306" s="33">
        <f t="shared" si="45"/>
        <v>0</v>
      </c>
      <c r="H306" s="106"/>
      <c r="I306" s="106"/>
      <c r="J306" s="32"/>
      <c r="K306" s="17"/>
      <c r="L306" s="31" t="str">
        <f t="shared" si="43"/>
        <v/>
      </c>
      <c r="M306" s="31" t="str">
        <f t="shared" si="51"/>
        <v/>
      </c>
      <c r="N306" s="31" t="str">
        <f t="shared" si="51"/>
        <v/>
      </c>
      <c r="O306" s="30"/>
      <c r="P306" s="34"/>
      <c r="Q306" s="31" t="str">
        <f t="shared" si="46"/>
        <v/>
      </c>
      <c r="R306" s="31" t="str">
        <f t="shared" si="47"/>
        <v/>
      </c>
      <c r="S306" s="31" t="str">
        <f t="shared" si="48"/>
        <v/>
      </c>
      <c r="T306" s="31" t="str">
        <f t="shared" si="49"/>
        <v/>
      </c>
    </row>
    <row r="307" spans="1:20">
      <c r="A307" s="34"/>
      <c r="B307" s="34"/>
      <c r="C307" s="1" t="str">
        <f t="shared" si="44"/>
        <v/>
      </c>
      <c r="D307" s="34"/>
      <c r="E307" s="35"/>
      <c r="F307" s="36"/>
      <c r="G307" s="33">
        <f t="shared" si="45"/>
        <v>0</v>
      </c>
      <c r="H307" s="106"/>
      <c r="I307" s="106"/>
      <c r="J307" s="32"/>
      <c r="K307" s="17"/>
      <c r="L307" s="31" t="str">
        <f t="shared" si="43"/>
        <v/>
      </c>
      <c r="M307" s="31" t="str">
        <f t="shared" si="51"/>
        <v/>
      </c>
      <c r="N307" s="31" t="str">
        <f t="shared" si="51"/>
        <v/>
      </c>
      <c r="O307" s="30"/>
      <c r="P307" s="34"/>
      <c r="Q307" s="31" t="str">
        <f t="shared" si="46"/>
        <v/>
      </c>
      <c r="R307" s="31" t="str">
        <f t="shared" si="47"/>
        <v/>
      </c>
      <c r="S307" s="31" t="str">
        <f t="shared" si="48"/>
        <v/>
      </c>
      <c r="T307" s="31" t="str">
        <f t="shared" si="49"/>
        <v/>
      </c>
    </row>
    <row r="308" spans="1:20">
      <c r="A308" s="34"/>
      <c r="B308" s="34"/>
      <c r="C308" s="1" t="str">
        <f t="shared" si="44"/>
        <v/>
      </c>
      <c r="D308" s="34"/>
      <c r="E308" s="35"/>
      <c r="F308" s="36"/>
      <c r="G308" s="33">
        <f t="shared" si="45"/>
        <v>0</v>
      </c>
      <c r="H308" s="106"/>
      <c r="I308" s="106"/>
      <c r="J308" s="32"/>
      <c r="K308" s="17"/>
      <c r="L308" s="31" t="str">
        <f t="shared" si="43"/>
        <v/>
      </c>
      <c r="M308" s="31" t="str">
        <f t="shared" si="51"/>
        <v/>
      </c>
      <c r="N308" s="31" t="str">
        <f t="shared" si="51"/>
        <v/>
      </c>
      <c r="O308" s="30"/>
      <c r="P308" s="34"/>
      <c r="Q308" s="31" t="str">
        <f t="shared" si="46"/>
        <v/>
      </c>
      <c r="R308" s="31" t="str">
        <f t="shared" si="47"/>
        <v/>
      </c>
      <c r="S308" s="31" t="str">
        <f t="shared" si="48"/>
        <v/>
      </c>
      <c r="T308" s="31" t="str">
        <f t="shared" si="49"/>
        <v/>
      </c>
    </row>
    <row r="309" spans="1:20">
      <c r="A309" s="34"/>
      <c r="B309" s="34"/>
      <c r="C309" s="1" t="str">
        <f t="shared" si="44"/>
        <v/>
      </c>
      <c r="D309" s="34"/>
      <c r="E309" s="35"/>
      <c r="F309" s="36"/>
      <c r="G309" s="33">
        <f t="shared" si="45"/>
        <v>0</v>
      </c>
      <c r="H309" s="106"/>
      <c r="I309" s="106"/>
      <c r="J309" s="32"/>
      <c r="K309" s="17"/>
      <c r="L309" s="31" t="str">
        <f t="shared" si="43"/>
        <v/>
      </c>
      <c r="M309" s="31" t="str">
        <f t="shared" si="51"/>
        <v/>
      </c>
      <c r="N309" s="31" t="str">
        <f t="shared" si="51"/>
        <v/>
      </c>
      <c r="O309" s="30"/>
      <c r="P309" s="34"/>
      <c r="Q309" s="31" t="str">
        <f t="shared" si="46"/>
        <v/>
      </c>
      <c r="R309" s="31" t="str">
        <f t="shared" si="47"/>
        <v/>
      </c>
      <c r="S309" s="31" t="str">
        <f t="shared" si="48"/>
        <v/>
      </c>
      <c r="T309" s="31" t="str">
        <f t="shared" si="49"/>
        <v/>
      </c>
    </row>
    <row r="310" spans="1:20">
      <c r="A310" s="34"/>
      <c r="B310" s="34"/>
      <c r="C310" s="1" t="str">
        <f t="shared" si="44"/>
        <v/>
      </c>
      <c r="D310" s="34"/>
      <c r="E310" s="35"/>
      <c r="F310" s="36"/>
      <c r="G310" s="33">
        <f t="shared" si="45"/>
        <v>0</v>
      </c>
      <c r="H310" s="106"/>
      <c r="I310" s="106"/>
      <c r="J310" s="32"/>
      <c r="K310" s="17"/>
      <c r="L310" s="31" t="str">
        <f t="shared" si="43"/>
        <v/>
      </c>
      <c r="M310" s="31" t="str">
        <f t="shared" si="51"/>
        <v/>
      </c>
      <c r="N310" s="31" t="str">
        <f t="shared" si="51"/>
        <v/>
      </c>
      <c r="O310" s="30"/>
      <c r="P310" s="34"/>
      <c r="Q310" s="31" t="str">
        <f t="shared" si="46"/>
        <v/>
      </c>
      <c r="R310" s="31" t="str">
        <f t="shared" si="47"/>
        <v/>
      </c>
      <c r="S310" s="31" t="str">
        <f t="shared" si="48"/>
        <v/>
      </c>
      <c r="T310" s="31" t="str">
        <f t="shared" si="49"/>
        <v/>
      </c>
    </row>
    <row r="311" spans="1:20">
      <c r="A311" s="34"/>
      <c r="B311" s="34"/>
      <c r="C311" s="1" t="str">
        <f t="shared" si="44"/>
        <v/>
      </c>
      <c r="D311" s="34"/>
      <c r="E311" s="35"/>
      <c r="F311" s="36"/>
      <c r="G311" s="33">
        <f t="shared" si="45"/>
        <v>0</v>
      </c>
      <c r="H311" s="106"/>
      <c r="I311" s="106"/>
      <c r="J311" s="32"/>
      <c r="K311" s="17"/>
      <c r="L311" s="31" t="str">
        <f t="shared" si="43"/>
        <v/>
      </c>
      <c r="M311" s="31" t="str">
        <f t="shared" si="51"/>
        <v/>
      </c>
      <c r="N311" s="31" t="str">
        <f t="shared" si="51"/>
        <v/>
      </c>
      <c r="O311" s="30"/>
      <c r="P311" s="34"/>
      <c r="Q311" s="31" t="str">
        <f t="shared" si="46"/>
        <v/>
      </c>
      <c r="R311" s="31" t="str">
        <f t="shared" si="47"/>
        <v/>
      </c>
      <c r="S311" s="31" t="str">
        <f t="shared" si="48"/>
        <v/>
      </c>
      <c r="T311" s="31" t="str">
        <f t="shared" si="49"/>
        <v/>
      </c>
    </row>
    <row r="312" spans="1:20">
      <c r="A312" s="34"/>
      <c r="B312" s="34"/>
      <c r="C312" s="1" t="str">
        <f t="shared" si="44"/>
        <v/>
      </c>
      <c r="D312" s="34"/>
      <c r="E312" s="35"/>
      <c r="F312" s="36"/>
      <c r="G312" s="33">
        <f t="shared" si="45"/>
        <v>0</v>
      </c>
      <c r="H312" s="106"/>
      <c r="I312" s="106"/>
      <c r="J312" s="32"/>
      <c r="K312" s="17"/>
      <c r="L312" s="31" t="str">
        <f t="shared" si="43"/>
        <v/>
      </c>
      <c r="M312" s="31" t="str">
        <f t="shared" si="51"/>
        <v/>
      </c>
      <c r="N312" s="31" t="str">
        <f t="shared" si="51"/>
        <v/>
      </c>
      <c r="O312" s="30"/>
      <c r="P312" s="34"/>
      <c r="Q312" s="31" t="str">
        <f t="shared" si="46"/>
        <v/>
      </c>
      <c r="R312" s="31" t="str">
        <f t="shared" si="47"/>
        <v/>
      </c>
      <c r="S312" s="31" t="str">
        <f t="shared" si="48"/>
        <v/>
      </c>
      <c r="T312" s="31" t="str">
        <f t="shared" si="49"/>
        <v/>
      </c>
    </row>
    <row r="313" spans="1:20">
      <c r="A313" s="34"/>
      <c r="B313" s="34"/>
      <c r="C313" s="1" t="str">
        <f t="shared" si="44"/>
        <v/>
      </c>
      <c r="D313" s="34"/>
      <c r="E313" s="35"/>
      <c r="F313" s="36"/>
      <c r="G313" s="33">
        <f t="shared" si="45"/>
        <v>0</v>
      </c>
      <c r="H313" s="106"/>
      <c r="I313" s="106"/>
      <c r="J313" s="32"/>
      <c r="K313" s="17"/>
      <c r="L313" s="31" t="str">
        <f t="shared" si="43"/>
        <v/>
      </c>
      <c r="M313" s="31" t="str">
        <f t="shared" si="51"/>
        <v/>
      </c>
      <c r="N313" s="31" t="str">
        <f t="shared" si="51"/>
        <v/>
      </c>
      <c r="O313" s="30"/>
      <c r="P313" s="34"/>
      <c r="Q313" s="31" t="str">
        <f t="shared" si="46"/>
        <v/>
      </c>
      <c r="R313" s="31" t="str">
        <f t="shared" si="47"/>
        <v/>
      </c>
      <c r="S313" s="31" t="str">
        <f t="shared" si="48"/>
        <v/>
      </c>
      <c r="T313" s="31" t="str">
        <f t="shared" si="49"/>
        <v/>
      </c>
    </row>
    <row r="314" spans="1:20">
      <c r="A314" s="34"/>
      <c r="B314" s="34"/>
      <c r="C314" s="1" t="str">
        <f t="shared" si="44"/>
        <v/>
      </c>
      <c r="D314" s="34"/>
      <c r="E314" s="35"/>
      <c r="F314" s="36"/>
      <c r="G314" s="33">
        <f t="shared" si="45"/>
        <v>0</v>
      </c>
      <c r="H314" s="106"/>
      <c r="I314" s="106"/>
      <c r="J314" s="32"/>
      <c r="K314" s="17"/>
      <c r="L314" s="31" t="str">
        <f t="shared" si="43"/>
        <v/>
      </c>
      <c r="M314" s="31" t="str">
        <f t="shared" si="51"/>
        <v/>
      </c>
      <c r="N314" s="31" t="str">
        <f t="shared" si="51"/>
        <v/>
      </c>
      <c r="O314" s="30"/>
      <c r="P314" s="34"/>
      <c r="Q314" s="31" t="str">
        <f t="shared" si="46"/>
        <v/>
      </c>
      <c r="R314" s="31" t="str">
        <f t="shared" si="47"/>
        <v/>
      </c>
      <c r="S314" s="31" t="str">
        <f t="shared" si="48"/>
        <v/>
      </c>
      <c r="T314" s="31" t="str">
        <f t="shared" si="49"/>
        <v/>
      </c>
    </row>
    <row r="315" spans="1:20">
      <c r="A315" s="34"/>
      <c r="B315" s="34"/>
      <c r="C315" s="1" t="str">
        <f t="shared" si="44"/>
        <v/>
      </c>
      <c r="D315" s="34"/>
      <c r="E315" s="35"/>
      <c r="F315" s="36"/>
      <c r="G315" s="33">
        <f t="shared" si="45"/>
        <v>0</v>
      </c>
      <c r="H315" s="106"/>
      <c r="I315" s="106"/>
      <c r="J315" s="32"/>
      <c r="K315" s="17"/>
      <c r="L315" s="31" t="str">
        <f t="shared" si="43"/>
        <v/>
      </c>
      <c r="M315" s="31" t="str">
        <f t="shared" si="51"/>
        <v/>
      </c>
      <c r="N315" s="31" t="str">
        <f t="shared" si="51"/>
        <v/>
      </c>
      <c r="O315" s="30"/>
      <c r="P315" s="34"/>
      <c r="Q315" s="31" t="str">
        <f t="shared" si="46"/>
        <v/>
      </c>
      <c r="R315" s="31" t="str">
        <f t="shared" si="47"/>
        <v/>
      </c>
      <c r="S315" s="31" t="str">
        <f t="shared" si="48"/>
        <v/>
      </c>
      <c r="T315" s="31" t="str">
        <f t="shared" si="49"/>
        <v/>
      </c>
    </row>
    <row r="316" spans="1:20">
      <c r="A316" s="34"/>
      <c r="B316" s="34"/>
      <c r="C316" s="1" t="str">
        <f t="shared" si="44"/>
        <v/>
      </c>
      <c r="D316" s="34"/>
      <c r="E316" s="35"/>
      <c r="F316" s="36"/>
      <c r="G316" s="33">
        <f t="shared" si="45"/>
        <v>0</v>
      </c>
      <c r="H316" s="106"/>
      <c r="I316" s="106"/>
      <c r="J316" s="32"/>
      <c r="K316" s="17"/>
      <c r="L316" s="31" t="str">
        <f t="shared" si="43"/>
        <v/>
      </c>
      <c r="M316" s="31" t="str">
        <f t="shared" si="51"/>
        <v/>
      </c>
      <c r="N316" s="31" t="str">
        <f t="shared" si="51"/>
        <v/>
      </c>
      <c r="O316" s="30"/>
      <c r="P316" s="34"/>
      <c r="Q316" s="31" t="str">
        <f t="shared" si="46"/>
        <v/>
      </c>
      <c r="R316" s="31" t="str">
        <f t="shared" si="47"/>
        <v/>
      </c>
      <c r="S316" s="31" t="str">
        <f t="shared" si="48"/>
        <v/>
      </c>
      <c r="T316" s="31" t="str">
        <f t="shared" si="49"/>
        <v/>
      </c>
    </row>
    <row r="317" spans="1:20">
      <c r="A317" s="34"/>
      <c r="B317" s="34"/>
      <c r="C317" s="1" t="str">
        <f t="shared" si="44"/>
        <v/>
      </c>
      <c r="D317" s="34"/>
      <c r="E317" s="35"/>
      <c r="F317" s="36"/>
      <c r="G317" s="33">
        <f t="shared" si="45"/>
        <v>0</v>
      </c>
      <c r="H317" s="106"/>
      <c r="I317" s="106"/>
      <c r="J317" s="32"/>
      <c r="K317" s="17"/>
      <c r="L317" s="31" t="str">
        <f t="shared" si="43"/>
        <v/>
      </c>
      <c r="M317" s="31" t="str">
        <f t="shared" si="51"/>
        <v/>
      </c>
      <c r="N317" s="31" t="str">
        <f t="shared" si="51"/>
        <v/>
      </c>
      <c r="O317" s="30"/>
      <c r="P317" s="34"/>
      <c r="Q317" s="31" t="str">
        <f t="shared" si="46"/>
        <v/>
      </c>
      <c r="R317" s="31" t="str">
        <f t="shared" si="47"/>
        <v/>
      </c>
      <c r="S317" s="31" t="str">
        <f t="shared" si="48"/>
        <v/>
      </c>
      <c r="T317" s="31" t="str">
        <f t="shared" si="49"/>
        <v/>
      </c>
    </row>
    <row r="318" spans="1:20">
      <c r="A318" s="34"/>
      <c r="B318" s="34"/>
      <c r="C318" s="1" t="str">
        <f t="shared" si="44"/>
        <v/>
      </c>
      <c r="D318" s="34"/>
      <c r="E318" s="35"/>
      <c r="F318" s="36"/>
      <c r="G318" s="33">
        <f t="shared" si="45"/>
        <v>0</v>
      </c>
      <c r="H318" s="106"/>
      <c r="I318" s="106"/>
      <c r="J318" s="32"/>
      <c r="K318" s="17"/>
      <c r="L318" s="31" t="str">
        <f t="shared" si="43"/>
        <v/>
      </c>
      <c r="M318" s="31" t="str">
        <f t="shared" si="51"/>
        <v/>
      </c>
      <c r="N318" s="31" t="str">
        <f t="shared" si="51"/>
        <v/>
      </c>
      <c r="O318" s="30"/>
      <c r="P318" s="34"/>
      <c r="Q318" s="31" t="str">
        <f t="shared" si="46"/>
        <v/>
      </c>
      <c r="R318" s="31" t="str">
        <f t="shared" si="47"/>
        <v/>
      </c>
      <c r="S318" s="31" t="str">
        <f t="shared" si="48"/>
        <v/>
      </c>
      <c r="T318" s="31" t="str">
        <f t="shared" si="49"/>
        <v/>
      </c>
    </row>
    <row r="319" spans="1:20">
      <c r="A319" s="34"/>
      <c r="B319" s="34"/>
      <c r="C319" s="1" t="str">
        <f t="shared" si="44"/>
        <v/>
      </c>
      <c r="D319" s="34"/>
      <c r="E319" s="35"/>
      <c r="F319" s="36"/>
      <c r="G319" s="33">
        <f t="shared" si="45"/>
        <v>0</v>
      </c>
      <c r="H319" s="106"/>
      <c r="I319" s="106"/>
      <c r="J319" s="32"/>
      <c r="K319" s="17"/>
      <c r="L319" s="31" t="str">
        <f t="shared" si="43"/>
        <v/>
      </c>
      <c r="M319" s="31" t="str">
        <f t="shared" si="51"/>
        <v/>
      </c>
      <c r="N319" s="31" t="str">
        <f t="shared" si="51"/>
        <v/>
      </c>
      <c r="O319" s="30"/>
      <c r="P319" s="34"/>
      <c r="Q319" s="31" t="str">
        <f t="shared" si="46"/>
        <v/>
      </c>
      <c r="R319" s="31" t="str">
        <f t="shared" si="47"/>
        <v/>
      </c>
      <c r="S319" s="31" t="str">
        <f t="shared" si="48"/>
        <v/>
      </c>
      <c r="T319" s="31" t="str">
        <f t="shared" si="49"/>
        <v/>
      </c>
    </row>
    <row r="320" spans="1:20">
      <c r="A320" s="34"/>
      <c r="B320" s="34"/>
      <c r="C320" s="1" t="str">
        <f t="shared" si="44"/>
        <v/>
      </c>
      <c r="D320" s="34"/>
      <c r="E320" s="35"/>
      <c r="F320" s="36"/>
      <c r="G320" s="33">
        <f t="shared" si="45"/>
        <v>0</v>
      </c>
      <c r="H320" s="106"/>
      <c r="I320" s="106"/>
      <c r="J320" s="32"/>
      <c r="K320" s="17"/>
      <c r="L320" s="31" t="str">
        <f t="shared" si="43"/>
        <v/>
      </c>
      <c r="M320" s="31" t="str">
        <f t="shared" ref="M320:N339" si="52">IF($A320&gt;0,IF((LEFT($A320,2)=LEFT(gstin,2)),($K320*($J320/2)),""),"")</f>
        <v/>
      </c>
      <c r="N320" s="31" t="str">
        <f t="shared" si="52"/>
        <v/>
      </c>
      <c r="O320" s="30"/>
      <c r="P320" s="34"/>
      <c r="Q320" s="31" t="str">
        <f t="shared" si="46"/>
        <v/>
      </c>
      <c r="R320" s="31" t="str">
        <f t="shared" si="47"/>
        <v/>
      </c>
      <c r="S320" s="31" t="str">
        <f t="shared" si="48"/>
        <v/>
      </c>
      <c r="T320" s="31" t="str">
        <f t="shared" si="49"/>
        <v/>
      </c>
    </row>
    <row r="321" spans="1:20">
      <c r="A321" s="34"/>
      <c r="B321" s="34"/>
      <c r="C321" s="1" t="str">
        <f t="shared" si="44"/>
        <v/>
      </c>
      <c r="D321" s="34"/>
      <c r="E321" s="35"/>
      <c r="F321" s="36"/>
      <c r="G321" s="33">
        <f t="shared" si="45"/>
        <v>0</v>
      </c>
      <c r="H321" s="106"/>
      <c r="I321" s="106"/>
      <c r="J321" s="32"/>
      <c r="K321" s="17"/>
      <c r="L321" s="31" t="str">
        <f t="shared" si="43"/>
        <v/>
      </c>
      <c r="M321" s="31" t="str">
        <f t="shared" si="52"/>
        <v/>
      </c>
      <c r="N321" s="31" t="str">
        <f t="shared" si="52"/>
        <v/>
      </c>
      <c r="O321" s="30"/>
      <c r="P321" s="34"/>
      <c r="Q321" s="31" t="str">
        <f t="shared" si="46"/>
        <v/>
      </c>
      <c r="R321" s="31" t="str">
        <f t="shared" si="47"/>
        <v/>
      </c>
      <c r="S321" s="31" t="str">
        <f t="shared" si="48"/>
        <v/>
      </c>
      <c r="T321" s="31" t="str">
        <f t="shared" si="49"/>
        <v/>
      </c>
    </row>
    <row r="322" spans="1:20">
      <c r="A322" s="34"/>
      <c r="B322" s="34"/>
      <c r="C322" s="1" t="str">
        <f t="shared" si="44"/>
        <v/>
      </c>
      <c r="D322" s="34"/>
      <c r="E322" s="35"/>
      <c r="F322" s="36"/>
      <c r="G322" s="33">
        <f t="shared" si="45"/>
        <v>0</v>
      </c>
      <c r="H322" s="106"/>
      <c r="I322" s="106"/>
      <c r="J322" s="32"/>
      <c r="K322" s="17"/>
      <c r="L322" s="31" t="str">
        <f t="shared" si="43"/>
        <v/>
      </c>
      <c r="M322" s="31" t="str">
        <f t="shared" si="52"/>
        <v/>
      </c>
      <c r="N322" s="31" t="str">
        <f t="shared" si="52"/>
        <v/>
      </c>
      <c r="O322" s="30"/>
      <c r="P322" s="34"/>
      <c r="Q322" s="31" t="str">
        <f t="shared" si="46"/>
        <v/>
      </c>
      <c r="R322" s="31" t="str">
        <f t="shared" si="47"/>
        <v/>
      </c>
      <c r="S322" s="31" t="str">
        <f t="shared" si="48"/>
        <v/>
      </c>
      <c r="T322" s="31" t="str">
        <f t="shared" si="49"/>
        <v/>
      </c>
    </row>
    <row r="323" spans="1:20">
      <c r="A323" s="34"/>
      <c r="B323" s="34"/>
      <c r="C323" s="1" t="str">
        <f t="shared" si="44"/>
        <v/>
      </c>
      <c r="D323" s="34"/>
      <c r="E323" s="35"/>
      <c r="F323" s="36"/>
      <c r="G323" s="33">
        <f t="shared" si="45"/>
        <v>0</v>
      </c>
      <c r="H323" s="106"/>
      <c r="I323" s="106"/>
      <c r="J323" s="32"/>
      <c r="K323" s="17"/>
      <c r="L323" s="31" t="str">
        <f t="shared" si="43"/>
        <v/>
      </c>
      <c r="M323" s="31" t="str">
        <f t="shared" si="52"/>
        <v/>
      </c>
      <c r="N323" s="31" t="str">
        <f t="shared" si="52"/>
        <v/>
      </c>
      <c r="O323" s="30"/>
      <c r="P323" s="34"/>
      <c r="Q323" s="31" t="str">
        <f t="shared" si="46"/>
        <v/>
      </c>
      <c r="R323" s="31" t="str">
        <f t="shared" si="47"/>
        <v/>
      </c>
      <c r="S323" s="31" t="str">
        <f t="shared" si="48"/>
        <v/>
      </c>
      <c r="T323" s="31" t="str">
        <f t="shared" si="49"/>
        <v/>
      </c>
    </row>
    <row r="324" spans="1:20">
      <c r="A324" s="34"/>
      <c r="B324" s="34"/>
      <c r="C324" s="1" t="str">
        <f t="shared" si="44"/>
        <v/>
      </c>
      <c r="D324" s="34"/>
      <c r="E324" s="35"/>
      <c r="F324" s="36"/>
      <c r="G324" s="33">
        <f t="shared" si="45"/>
        <v>0</v>
      </c>
      <c r="H324" s="106"/>
      <c r="I324" s="106"/>
      <c r="J324" s="32"/>
      <c r="K324" s="17"/>
      <c r="L324" s="31" t="str">
        <f t="shared" si="43"/>
        <v/>
      </c>
      <c r="M324" s="31" t="str">
        <f t="shared" si="52"/>
        <v/>
      </c>
      <c r="N324" s="31" t="str">
        <f t="shared" si="52"/>
        <v/>
      </c>
      <c r="O324" s="30"/>
      <c r="P324" s="34"/>
      <c r="Q324" s="31" t="str">
        <f t="shared" si="46"/>
        <v/>
      </c>
      <c r="R324" s="31" t="str">
        <f t="shared" si="47"/>
        <v/>
      </c>
      <c r="S324" s="31" t="str">
        <f t="shared" si="48"/>
        <v/>
      </c>
      <c r="T324" s="31" t="str">
        <f t="shared" si="49"/>
        <v/>
      </c>
    </row>
    <row r="325" spans="1:20">
      <c r="A325" s="34"/>
      <c r="B325" s="34"/>
      <c r="C325" s="1" t="str">
        <f t="shared" si="44"/>
        <v/>
      </c>
      <c r="D325" s="34"/>
      <c r="E325" s="35"/>
      <c r="F325" s="36"/>
      <c r="G325" s="33">
        <f t="shared" si="45"/>
        <v>0</v>
      </c>
      <c r="H325" s="106"/>
      <c r="I325" s="106"/>
      <c r="J325" s="32"/>
      <c r="K325" s="17"/>
      <c r="L325" s="31" t="str">
        <f t="shared" si="43"/>
        <v/>
      </c>
      <c r="M325" s="31" t="str">
        <f t="shared" si="52"/>
        <v/>
      </c>
      <c r="N325" s="31" t="str">
        <f t="shared" si="52"/>
        <v/>
      </c>
      <c r="O325" s="30"/>
      <c r="P325" s="34"/>
      <c r="Q325" s="31" t="str">
        <f t="shared" si="46"/>
        <v/>
      </c>
      <c r="R325" s="31" t="str">
        <f t="shared" si="47"/>
        <v/>
      </c>
      <c r="S325" s="31" t="str">
        <f t="shared" si="48"/>
        <v/>
      </c>
      <c r="T325" s="31" t="str">
        <f t="shared" si="49"/>
        <v/>
      </c>
    </row>
    <row r="326" spans="1:20">
      <c r="A326" s="34"/>
      <c r="B326" s="34"/>
      <c r="C326" s="1" t="str">
        <f t="shared" si="44"/>
        <v/>
      </c>
      <c r="D326" s="34"/>
      <c r="E326" s="35"/>
      <c r="F326" s="36"/>
      <c r="G326" s="33">
        <f t="shared" si="45"/>
        <v>0</v>
      </c>
      <c r="H326" s="106"/>
      <c r="I326" s="106"/>
      <c r="J326" s="32"/>
      <c r="K326" s="17"/>
      <c r="L326" s="31" t="str">
        <f t="shared" si="43"/>
        <v/>
      </c>
      <c r="M326" s="31" t="str">
        <f t="shared" si="52"/>
        <v/>
      </c>
      <c r="N326" s="31" t="str">
        <f t="shared" si="52"/>
        <v/>
      </c>
      <c r="O326" s="30"/>
      <c r="P326" s="34"/>
      <c r="Q326" s="31" t="str">
        <f t="shared" si="46"/>
        <v/>
      </c>
      <c r="R326" s="31" t="str">
        <f t="shared" si="47"/>
        <v/>
      </c>
      <c r="S326" s="31" t="str">
        <f t="shared" si="48"/>
        <v/>
      </c>
      <c r="T326" s="31" t="str">
        <f t="shared" si="49"/>
        <v/>
      </c>
    </row>
    <row r="327" spans="1:20">
      <c r="A327" s="34"/>
      <c r="B327" s="34"/>
      <c r="C327" s="1" t="str">
        <f t="shared" si="44"/>
        <v/>
      </c>
      <c r="D327" s="34"/>
      <c r="E327" s="35"/>
      <c r="F327" s="36"/>
      <c r="G327" s="33">
        <f t="shared" si="45"/>
        <v>0</v>
      </c>
      <c r="H327" s="106"/>
      <c r="I327" s="106"/>
      <c r="J327" s="32"/>
      <c r="K327" s="17"/>
      <c r="L327" s="31" t="str">
        <f t="shared" si="43"/>
        <v/>
      </c>
      <c r="M327" s="31" t="str">
        <f t="shared" si="52"/>
        <v/>
      </c>
      <c r="N327" s="31" t="str">
        <f t="shared" si="52"/>
        <v/>
      </c>
      <c r="O327" s="30"/>
      <c r="P327" s="34"/>
      <c r="Q327" s="31" t="str">
        <f t="shared" si="46"/>
        <v/>
      </c>
      <c r="R327" s="31" t="str">
        <f t="shared" si="47"/>
        <v/>
      </c>
      <c r="S327" s="31" t="str">
        <f t="shared" si="48"/>
        <v/>
      </c>
      <c r="T327" s="31" t="str">
        <f t="shared" si="49"/>
        <v/>
      </c>
    </row>
    <row r="328" spans="1:20">
      <c r="A328" s="34"/>
      <c r="B328" s="34"/>
      <c r="C328" s="1" t="str">
        <f t="shared" si="44"/>
        <v/>
      </c>
      <c r="D328" s="34"/>
      <c r="E328" s="35"/>
      <c r="F328" s="36"/>
      <c r="G328" s="33">
        <f t="shared" si="45"/>
        <v>0</v>
      </c>
      <c r="H328" s="106"/>
      <c r="I328" s="106"/>
      <c r="J328" s="32"/>
      <c r="K328" s="17"/>
      <c r="L328" s="31" t="str">
        <f t="shared" si="43"/>
        <v/>
      </c>
      <c r="M328" s="31" t="str">
        <f t="shared" si="52"/>
        <v/>
      </c>
      <c r="N328" s="31" t="str">
        <f t="shared" si="52"/>
        <v/>
      </c>
      <c r="O328" s="30"/>
      <c r="P328" s="34"/>
      <c r="Q328" s="31" t="str">
        <f t="shared" si="46"/>
        <v/>
      </c>
      <c r="R328" s="31" t="str">
        <f t="shared" si="47"/>
        <v/>
      </c>
      <c r="S328" s="31" t="str">
        <f t="shared" si="48"/>
        <v/>
      </c>
      <c r="T328" s="31" t="str">
        <f t="shared" si="49"/>
        <v/>
      </c>
    </row>
    <row r="329" spans="1:20">
      <c r="A329" s="34"/>
      <c r="B329" s="34"/>
      <c r="C329" s="1" t="str">
        <f t="shared" si="44"/>
        <v/>
      </c>
      <c r="D329" s="34"/>
      <c r="E329" s="35"/>
      <c r="F329" s="36"/>
      <c r="G329" s="33">
        <f t="shared" si="45"/>
        <v>0</v>
      </c>
      <c r="H329" s="106"/>
      <c r="I329" s="106"/>
      <c r="J329" s="32"/>
      <c r="K329" s="17"/>
      <c r="L329" s="31" t="str">
        <f t="shared" si="43"/>
        <v/>
      </c>
      <c r="M329" s="31" t="str">
        <f t="shared" si="52"/>
        <v/>
      </c>
      <c r="N329" s="31" t="str">
        <f t="shared" si="52"/>
        <v/>
      </c>
      <c r="O329" s="30"/>
      <c r="P329" s="34"/>
      <c r="Q329" s="31" t="str">
        <f t="shared" si="46"/>
        <v/>
      </c>
      <c r="R329" s="31" t="str">
        <f t="shared" si="47"/>
        <v/>
      </c>
      <c r="S329" s="31" t="str">
        <f t="shared" si="48"/>
        <v/>
      </c>
      <c r="T329" s="31" t="str">
        <f t="shared" si="49"/>
        <v/>
      </c>
    </row>
    <row r="330" spans="1:20">
      <c r="A330" s="34"/>
      <c r="B330" s="34"/>
      <c r="C330" s="1" t="str">
        <f t="shared" si="44"/>
        <v/>
      </c>
      <c r="D330" s="34"/>
      <c r="E330" s="35"/>
      <c r="F330" s="36"/>
      <c r="G330" s="33">
        <f t="shared" si="45"/>
        <v>0</v>
      </c>
      <c r="H330" s="106"/>
      <c r="I330" s="106"/>
      <c r="J330" s="32"/>
      <c r="K330" s="17"/>
      <c r="L330" s="31" t="str">
        <f t="shared" si="43"/>
        <v/>
      </c>
      <c r="M330" s="31" t="str">
        <f t="shared" si="52"/>
        <v/>
      </c>
      <c r="N330" s="31" t="str">
        <f t="shared" si="52"/>
        <v/>
      </c>
      <c r="O330" s="30"/>
      <c r="P330" s="34"/>
      <c r="Q330" s="31" t="str">
        <f t="shared" si="46"/>
        <v/>
      </c>
      <c r="R330" s="31" t="str">
        <f t="shared" si="47"/>
        <v/>
      </c>
      <c r="S330" s="31" t="str">
        <f t="shared" si="48"/>
        <v/>
      </c>
      <c r="T330" s="31" t="str">
        <f t="shared" si="49"/>
        <v/>
      </c>
    </row>
    <row r="331" spans="1:20">
      <c r="A331" s="34"/>
      <c r="B331" s="34"/>
      <c r="C331" s="1" t="str">
        <f t="shared" si="44"/>
        <v/>
      </c>
      <c r="D331" s="34"/>
      <c r="E331" s="35"/>
      <c r="F331" s="36"/>
      <c r="G331" s="33">
        <f t="shared" si="45"/>
        <v>0</v>
      </c>
      <c r="H331" s="106"/>
      <c r="I331" s="106"/>
      <c r="J331" s="32"/>
      <c r="K331" s="17"/>
      <c r="L331" s="31" t="str">
        <f t="shared" si="43"/>
        <v/>
      </c>
      <c r="M331" s="31" t="str">
        <f t="shared" si="52"/>
        <v/>
      </c>
      <c r="N331" s="31" t="str">
        <f t="shared" si="52"/>
        <v/>
      </c>
      <c r="O331" s="30"/>
      <c r="P331" s="34"/>
      <c r="Q331" s="31" t="str">
        <f t="shared" si="46"/>
        <v/>
      </c>
      <c r="R331" s="31" t="str">
        <f t="shared" si="47"/>
        <v/>
      </c>
      <c r="S331" s="31" t="str">
        <f t="shared" si="48"/>
        <v/>
      </c>
      <c r="T331" s="31" t="str">
        <f t="shared" si="49"/>
        <v/>
      </c>
    </row>
    <row r="332" spans="1:20">
      <c r="A332" s="34"/>
      <c r="B332" s="34"/>
      <c r="C332" s="1" t="str">
        <f t="shared" si="44"/>
        <v/>
      </c>
      <c r="D332" s="34"/>
      <c r="E332" s="35"/>
      <c r="F332" s="36"/>
      <c r="G332" s="33">
        <f t="shared" si="45"/>
        <v>0</v>
      </c>
      <c r="H332" s="106"/>
      <c r="I332" s="106"/>
      <c r="J332" s="32"/>
      <c r="K332" s="17"/>
      <c r="L332" s="31" t="str">
        <f t="shared" si="43"/>
        <v/>
      </c>
      <c r="M332" s="31" t="str">
        <f t="shared" si="52"/>
        <v/>
      </c>
      <c r="N332" s="31" t="str">
        <f t="shared" si="52"/>
        <v/>
      </c>
      <c r="O332" s="30"/>
      <c r="P332" s="34"/>
      <c r="Q332" s="31" t="str">
        <f t="shared" si="46"/>
        <v/>
      </c>
      <c r="R332" s="31" t="str">
        <f t="shared" si="47"/>
        <v/>
      </c>
      <c r="S332" s="31" t="str">
        <f t="shared" si="48"/>
        <v/>
      </c>
      <c r="T332" s="31" t="str">
        <f t="shared" si="49"/>
        <v/>
      </c>
    </row>
    <row r="333" spans="1:20">
      <c r="A333" s="34"/>
      <c r="B333" s="34"/>
      <c r="C333" s="1" t="str">
        <f t="shared" si="44"/>
        <v/>
      </c>
      <c r="D333" s="34"/>
      <c r="E333" s="35"/>
      <c r="F333" s="36"/>
      <c r="G333" s="33">
        <f t="shared" si="45"/>
        <v>0</v>
      </c>
      <c r="H333" s="106"/>
      <c r="I333" s="106"/>
      <c r="J333" s="32"/>
      <c r="K333" s="17"/>
      <c r="L333" s="31" t="str">
        <f t="shared" si="43"/>
        <v/>
      </c>
      <c r="M333" s="31" t="str">
        <f t="shared" si="52"/>
        <v/>
      </c>
      <c r="N333" s="31" t="str">
        <f t="shared" si="52"/>
        <v/>
      </c>
      <c r="O333" s="30"/>
      <c r="P333" s="34"/>
      <c r="Q333" s="31" t="str">
        <f t="shared" si="46"/>
        <v/>
      </c>
      <c r="R333" s="31" t="str">
        <f t="shared" si="47"/>
        <v/>
      </c>
      <c r="S333" s="31" t="str">
        <f t="shared" si="48"/>
        <v/>
      </c>
      <c r="T333" s="31" t="str">
        <f t="shared" si="49"/>
        <v/>
      </c>
    </row>
    <row r="334" spans="1:20">
      <c r="A334" s="34"/>
      <c r="B334" s="34"/>
      <c r="C334" s="1" t="str">
        <f t="shared" si="44"/>
        <v/>
      </c>
      <c r="D334" s="34"/>
      <c r="E334" s="35"/>
      <c r="F334" s="36"/>
      <c r="G334" s="33">
        <f t="shared" si="45"/>
        <v>0</v>
      </c>
      <c r="H334" s="106"/>
      <c r="I334" s="106"/>
      <c r="J334" s="32"/>
      <c r="K334" s="17"/>
      <c r="L334" s="31" t="str">
        <f t="shared" si="43"/>
        <v/>
      </c>
      <c r="M334" s="31" t="str">
        <f t="shared" si="52"/>
        <v/>
      </c>
      <c r="N334" s="31" t="str">
        <f t="shared" si="52"/>
        <v/>
      </c>
      <c r="O334" s="30"/>
      <c r="P334" s="34"/>
      <c r="Q334" s="31" t="str">
        <f t="shared" si="46"/>
        <v/>
      </c>
      <c r="R334" s="31" t="str">
        <f t="shared" si="47"/>
        <v/>
      </c>
      <c r="S334" s="31" t="str">
        <f t="shared" si="48"/>
        <v/>
      </c>
      <c r="T334" s="31" t="str">
        <f t="shared" si="49"/>
        <v/>
      </c>
    </row>
    <row r="335" spans="1:20">
      <c r="A335" s="34"/>
      <c r="B335" s="34"/>
      <c r="C335" s="1" t="str">
        <f t="shared" si="44"/>
        <v/>
      </c>
      <c r="D335" s="34"/>
      <c r="E335" s="35"/>
      <c r="F335" s="36"/>
      <c r="G335" s="33">
        <f t="shared" si="45"/>
        <v>0</v>
      </c>
      <c r="H335" s="106"/>
      <c r="I335" s="106"/>
      <c r="J335" s="32"/>
      <c r="K335" s="17"/>
      <c r="L335" s="31" t="str">
        <f t="shared" si="43"/>
        <v/>
      </c>
      <c r="M335" s="31" t="str">
        <f t="shared" si="52"/>
        <v/>
      </c>
      <c r="N335" s="31" t="str">
        <f t="shared" si="52"/>
        <v/>
      </c>
      <c r="O335" s="30"/>
      <c r="P335" s="34"/>
      <c r="Q335" s="31" t="str">
        <f t="shared" si="46"/>
        <v/>
      </c>
      <c r="R335" s="31" t="str">
        <f t="shared" si="47"/>
        <v/>
      </c>
      <c r="S335" s="31" t="str">
        <f t="shared" si="48"/>
        <v/>
      </c>
      <c r="T335" s="31" t="str">
        <f t="shared" si="49"/>
        <v/>
      </c>
    </row>
    <row r="336" spans="1:20">
      <c r="A336" s="34"/>
      <c r="B336" s="34"/>
      <c r="C336" s="1" t="str">
        <f t="shared" si="44"/>
        <v/>
      </c>
      <c r="D336" s="34"/>
      <c r="E336" s="35"/>
      <c r="F336" s="36"/>
      <c r="G336" s="33">
        <f t="shared" si="45"/>
        <v>0</v>
      </c>
      <c r="H336" s="106"/>
      <c r="I336" s="106"/>
      <c r="J336" s="32"/>
      <c r="K336" s="17"/>
      <c r="L336" s="31" t="str">
        <f t="shared" si="43"/>
        <v/>
      </c>
      <c r="M336" s="31" t="str">
        <f t="shared" si="52"/>
        <v/>
      </c>
      <c r="N336" s="31" t="str">
        <f t="shared" si="52"/>
        <v/>
      </c>
      <c r="O336" s="30"/>
      <c r="P336" s="34"/>
      <c r="Q336" s="31" t="str">
        <f t="shared" si="46"/>
        <v/>
      </c>
      <c r="R336" s="31" t="str">
        <f t="shared" si="47"/>
        <v/>
      </c>
      <c r="S336" s="31" t="str">
        <f t="shared" si="48"/>
        <v/>
      </c>
      <c r="T336" s="31" t="str">
        <f t="shared" si="49"/>
        <v/>
      </c>
    </row>
    <row r="337" spans="1:20">
      <c r="A337" s="34"/>
      <c r="B337" s="34"/>
      <c r="C337" s="1" t="str">
        <f t="shared" si="44"/>
        <v/>
      </c>
      <c r="D337" s="34"/>
      <c r="E337" s="35"/>
      <c r="F337" s="36"/>
      <c r="G337" s="33">
        <f t="shared" si="45"/>
        <v>0</v>
      </c>
      <c r="H337" s="106"/>
      <c r="I337" s="106"/>
      <c r="J337" s="32"/>
      <c r="K337" s="17"/>
      <c r="L337" s="31" t="str">
        <f t="shared" si="43"/>
        <v/>
      </c>
      <c r="M337" s="31" t="str">
        <f t="shared" si="52"/>
        <v/>
      </c>
      <c r="N337" s="31" t="str">
        <f t="shared" si="52"/>
        <v/>
      </c>
      <c r="O337" s="30"/>
      <c r="P337" s="34"/>
      <c r="Q337" s="31" t="str">
        <f t="shared" si="46"/>
        <v/>
      </c>
      <c r="R337" s="31" t="str">
        <f t="shared" si="47"/>
        <v/>
      </c>
      <c r="S337" s="31" t="str">
        <f t="shared" si="48"/>
        <v/>
      </c>
      <c r="T337" s="31" t="str">
        <f t="shared" si="49"/>
        <v/>
      </c>
    </row>
    <row r="338" spans="1:20">
      <c r="A338" s="34"/>
      <c r="B338" s="34"/>
      <c r="C338" s="1" t="str">
        <f t="shared" si="44"/>
        <v/>
      </c>
      <c r="D338" s="34"/>
      <c r="E338" s="35"/>
      <c r="F338" s="36"/>
      <c r="G338" s="33">
        <f t="shared" si="45"/>
        <v>0</v>
      </c>
      <c r="H338" s="106"/>
      <c r="I338" s="106"/>
      <c r="J338" s="32"/>
      <c r="K338" s="17"/>
      <c r="L338" s="31" t="str">
        <f t="shared" si="43"/>
        <v/>
      </c>
      <c r="M338" s="31" t="str">
        <f t="shared" si="52"/>
        <v/>
      </c>
      <c r="N338" s="31" t="str">
        <f t="shared" si="52"/>
        <v/>
      </c>
      <c r="O338" s="30"/>
      <c r="P338" s="34"/>
      <c r="Q338" s="31" t="str">
        <f t="shared" si="46"/>
        <v/>
      </c>
      <c r="R338" s="31" t="str">
        <f t="shared" si="47"/>
        <v/>
      </c>
      <c r="S338" s="31" t="str">
        <f t="shared" si="48"/>
        <v/>
      </c>
      <c r="T338" s="31" t="str">
        <f t="shared" si="49"/>
        <v/>
      </c>
    </row>
    <row r="339" spans="1:20">
      <c r="A339" s="34"/>
      <c r="B339" s="34"/>
      <c r="C339" s="1" t="str">
        <f t="shared" si="44"/>
        <v/>
      </c>
      <c r="D339" s="34"/>
      <c r="E339" s="35"/>
      <c r="F339" s="36"/>
      <c r="G339" s="33">
        <f t="shared" si="45"/>
        <v>0</v>
      </c>
      <c r="H339" s="106"/>
      <c r="I339" s="106"/>
      <c r="J339" s="32"/>
      <c r="K339" s="17"/>
      <c r="L339" s="31" t="str">
        <f t="shared" si="43"/>
        <v/>
      </c>
      <c r="M339" s="31" t="str">
        <f t="shared" si="52"/>
        <v/>
      </c>
      <c r="N339" s="31" t="str">
        <f t="shared" si="52"/>
        <v/>
      </c>
      <c r="O339" s="30"/>
      <c r="P339" s="34"/>
      <c r="Q339" s="31" t="str">
        <f t="shared" si="46"/>
        <v/>
      </c>
      <c r="R339" s="31" t="str">
        <f t="shared" si="47"/>
        <v/>
      </c>
      <c r="S339" s="31" t="str">
        <f t="shared" si="48"/>
        <v/>
      </c>
      <c r="T339" s="31" t="str">
        <f t="shared" si="49"/>
        <v/>
      </c>
    </row>
    <row r="340" spans="1:20">
      <c r="A340" s="34"/>
      <c r="B340" s="34"/>
      <c r="C340" s="1" t="str">
        <f t="shared" si="44"/>
        <v/>
      </c>
      <c r="D340" s="34"/>
      <c r="E340" s="35"/>
      <c r="F340" s="36"/>
      <c r="G340" s="33">
        <f t="shared" si="45"/>
        <v>0</v>
      </c>
      <c r="H340" s="106"/>
      <c r="I340" s="106"/>
      <c r="J340" s="32"/>
      <c r="K340" s="17"/>
      <c r="L340" s="31" t="str">
        <f t="shared" ref="L340:L403" si="53">IF($A340&gt;0,IF((LEFT($A340,2)&lt;&gt;LEFT(gstin,2)),($K340*$J340),""),"")</f>
        <v/>
      </c>
      <c r="M340" s="31" t="str">
        <f t="shared" ref="M340:N359" si="54">IF($A340&gt;0,IF((LEFT($A340,2)=LEFT(gstin,2)),($K340*($J340/2)),""),"")</f>
        <v/>
      </c>
      <c r="N340" s="31" t="str">
        <f t="shared" si="54"/>
        <v/>
      </c>
      <c r="O340" s="30"/>
      <c r="P340" s="34"/>
      <c r="Q340" s="31" t="str">
        <f t="shared" si="46"/>
        <v/>
      </c>
      <c r="R340" s="31" t="str">
        <f t="shared" si="47"/>
        <v/>
      </c>
      <c r="S340" s="31" t="str">
        <f t="shared" si="48"/>
        <v/>
      </c>
      <c r="T340" s="31" t="str">
        <f t="shared" si="49"/>
        <v/>
      </c>
    </row>
    <row r="341" spans="1:20">
      <c r="A341" s="34"/>
      <c r="B341" s="34"/>
      <c r="C341" s="1" t="str">
        <f t="shared" ref="C341:C404" si="55">IF($A341&lt;&gt;"",(VLOOKUP(LEFT($A341,2),$A$5000:$C$5037,3,TRUE)),(""))</f>
        <v/>
      </c>
      <c r="D341" s="34"/>
      <c r="E341" s="35"/>
      <c r="F341" s="36"/>
      <c r="G341" s="33">
        <f t="shared" ref="G341:G404" si="56">ROUND(SUM(K341:O341),0)</f>
        <v>0</v>
      </c>
      <c r="H341" s="106"/>
      <c r="I341" s="106"/>
      <c r="J341" s="32"/>
      <c r="K341" s="17"/>
      <c r="L341" s="31" t="str">
        <f t="shared" si="53"/>
        <v/>
      </c>
      <c r="M341" s="31" t="str">
        <f t="shared" si="54"/>
        <v/>
      </c>
      <c r="N341" s="31" t="str">
        <f t="shared" si="54"/>
        <v/>
      </c>
      <c r="O341" s="30"/>
      <c r="P341" s="34"/>
      <c r="Q341" s="31" t="str">
        <f t="shared" ref="Q341:Q404" si="57">IF(P341="Accept",L341,"")</f>
        <v/>
      </c>
      <c r="R341" s="31" t="str">
        <f t="shared" ref="R341:R404" si="58">IF(P341="Accept",M341,"")</f>
        <v/>
      </c>
      <c r="S341" s="31" t="str">
        <f t="shared" ref="S341:S404" si="59">IF(P341="Accept",N341,"")</f>
        <v/>
      </c>
      <c r="T341" s="31" t="str">
        <f t="shared" ref="T341:T404" si="60">IF(P341="Accept",O341,"")</f>
        <v/>
      </c>
    </row>
    <row r="342" spans="1:20">
      <c r="A342" s="34"/>
      <c r="B342" s="34"/>
      <c r="C342" s="1" t="str">
        <f t="shared" si="55"/>
        <v/>
      </c>
      <c r="D342" s="34"/>
      <c r="E342" s="35"/>
      <c r="F342" s="36"/>
      <c r="G342" s="33">
        <f t="shared" si="56"/>
        <v>0</v>
      </c>
      <c r="H342" s="106"/>
      <c r="I342" s="106"/>
      <c r="J342" s="32"/>
      <c r="K342" s="17"/>
      <c r="L342" s="31" t="str">
        <f t="shared" si="53"/>
        <v/>
      </c>
      <c r="M342" s="31" t="str">
        <f t="shared" si="54"/>
        <v/>
      </c>
      <c r="N342" s="31" t="str">
        <f t="shared" si="54"/>
        <v/>
      </c>
      <c r="O342" s="30"/>
      <c r="P342" s="34"/>
      <c r="Q342" s="31" t="str">
        <f t="shared" si="57"/>
        <v/>
      </c>
      <c r="R342" s="31" t="str">
        <f t="shared" si="58"/>
        <v/>
      </c>
      <c r="S342" s="31" t="str">
        <f t="shared" si="59"/>
        <v/>
      </c>
      <c r="T342" s="31" t="str">
        <f t="shared" si="60"/>
        <v/>
      </c>
    </row>
    <row r="343" spans="1:20">
      <c r="A343" s="34"/>
      <c r="B343" s="34"/>
      <c r="C343" s="1" t="str">
        <f t="shared" si="55"/>
        <v/>
      </c>
      <c r="D343" s="34"/>
      <c r="E343" s="35"/>
      <c r="F343" s="36"/>
      <c r="G343" s="33">
        <f t="shared" si="56"/>
        <v>0</v>
      </c>
      <c r="H343" s="106"/>
      <c r="I343" s="106"/>
      <c r="J343" s="32"/>
      <c r="K343" s="17"/>
      <c r="L343" s="31" t="str">
        <f t="shared" si="53"/>
        <v/>
      </c>
      <c r="M343" s="31" t="str">
        <f t="shared" si="54"/>
        <v/>
      </c>
      <c r="N343" s="31" t="str">
        <f t="shared" si="54"/>
        <v/>
      </c>
      <c r="O343" s="30"/>
      <c r="P343" s="34"/>
      <c r="Q343" s="31" t="str">
        <f t="shared" si="57"/>
        <v/>
      </c>
      <c r="R343" s="31" t="str">
        <f t="shared" si="58"/>
        <v/>
      </c>
      <c r="S343" s="31" t="str">
        <f t="shared" si="59"/>
        <v/>
      </c>
      <c r="T343" s="31" t="str">
        <f t="shared" si="60"/>
        <v/>
      </c>
    </row>
    <row r="344" spans="1:20">
      <c r="A344" s="34"/>
      <c r="B344" s="34"/>
      <c r="C344" s="1" t="str">
        <f t="shared" si="55"/>
        <v/>
      </c>
      <c r="D344" s="34"/>
      <c r="E344" s="35"/>
      <c r="F344" s="36"/>
      <c r="G344" s="33">
        <f t="shared" si="56"/>
        <v>0</v>
      </c>
      <c r="H344" s="106"/>
      <c r="I344" s="106"/>
      <c r="J344" s="32"/>
      <c r="K344" s="17"/>
      <c r="L344" s="31" t="str">
        <f t="shared" si="53"/>
        <v/>
      </c>
      <c r="M344" s="31" t="str">
        <f t="shared" si="54"/>
        <v/>
      </c>
      <c r="N344" s="31" t="str">
        <f t="shared" si="54"/>
        <v/>
      </c>
      <c r="O344" s="30"/>
      <c r="P344" s="34"/>
      <c r="Q344" s="31" t="str">
        <f t="shared" si="57"/>
        <v/>
      </c>
      <c r="R344" s="31" t="str">
        <f t="shared" si="58"/>
        <v/>
      </c>
      <c r="S344" s="31" t="str">
        <f t="shared" si="59"/>
        <v/>
      </c>
      <c r="T344" s="31" t="str">
        <f t="shared" si="60"/>
        <v/>
      </c>
    </row>
    <row r="345" spans="1:20">
      <c r="A345" s="34"/>
      <c r="B345" s="34"/>
      <c r="C345" s="1" t="str">
        <f t="shared" si="55"/>
        <v/>
      </c>
      <c r="D345" s="34"/>
      <c r="E345" s="35"/>
      <c r="F345" s="36"/>
      <c r="G345" s="33">
        <f t="shared" si="56"/>
        <v>0</v>
      </c>
      <c r="H345" s="106"/>
      <c r="I345" s="106"/>
      <c r="J345" s="32"/>
      <c r="K345" s="17"/>
      <c r="L345" s="31" t="str">
        <f t="shared" si="53"/>
        <v/>
      </c>
      <c r="M345" s="31" t="str">
        <f t="shared" si="54"/>
        <v/>
      </c>
      <c r="N345" s="31" t="str">
        <f t="shared" si="54"/>
        <v/>
      </c>
      <c r="O345" s="30"/>
      <c r="P345" s="34"/>
      <c r="Q345" s="31" t="str">
        <f t="shared" si="57"/>
        <v/>
      </c>
      <c r="R345" s="31" t="str">
        <f t="shared" si="58"/>
        <v/>
      </c>
      <c r="S345" s="31" t="str">
        <f t="shared" si="59"/>
        <v/>
      </c>
      <c r="T345" s="31" t="str">
        <f t="shared" si="60"/>
        <v/>
      </c>
    </row>
    <row r="346" spans="1:20">
      <c r="A346" s="34"/>
      <c r="B346" s="34"/>
      <c r="C346" s="1" t="str">
        <f t="shared" si="55"/>
        <v/>
      </c>
      <c r="D346" s="34"/>
      <c r="E346" s="35"/>
      <c r="F346" s="36"/>
      <c r="G346" s="33">
        <f t="shared" si="56"/>
        <v>0</v>
      </c>
      <c r="H346" s="106"/>
      <c r="I346" s="106"/>
      <c r="J346" s="32"/>
      <c r="K346" s="17"/>
      <c r="L346" s="31" t="str">
        <f t="shared" si="53"/>
        <v/>
      </c>
      <c r="M346" s="31" t="str">
        <f t="shared" si="54"/>
        <v/>
      </c>
      <c r="N346" s="31" t="str">
        <f t="shared" si="54"/>
        <v/>
      </c>
      <c r="O346" s="30"/>
      <c r="P346" s="34"/>
      <c r="Q346" s="31" t="str">
        <f t="shared" si="57"/>
        <v/>
      </c>
      <c r="R346" s="31" t="str">
        <f t="shared" si="58"/>
        <v/>
      </c>
      <c r="S346" s="31" t="str">
        <f t="shared" si="59"/>
        <v/>
      </c>
      <c r="T346" s="31" t="str">
        <f t="shared" si="60"/>
        <v/>
      </c>
    </row>
    <row r="347" spans="1:20">
      <c r="A347" s="34"/>
      <c r="B347" s="34"/>
      <c r="C347" s="1" t="str">
        <f t="shared" si="55"/>
        <v/>
      </c>
      <c r="D347" s="34"/>
      <c r="E347" s="35"/>
      <c r="F347" s="36"/>
      <c r="G347" s="33">
        <f t="shared" si="56"/>
        <v>0</v>
      </c>
      <c r="H347" s="106"/>
      <c r="I347" s="106"/>
      <c r="J347" s="32"/>
      <c r="K347" s="17"/>
      <c r="L347" s="31" t="str">
        <f t="shared" si="53"/>
        <v/>
      </c>
      <c r="M347" s="31" t="str">
        <f t="shared" si="54"/>
        <v/>
      </c>
      <c r="N347" s="31" t="str">
        <f t="shared" si="54"/>
        <v/>
      </c>
      <c r="O347" s="30"/>
      <c r="P347" s="34"/>
      <c r="Q347" s="31" t="str">
        <f t="shared" si="57"/>
        <v/>
      </c>
      <c r="R347" s="31" t="str">
        <f t="shared" si="58"/>
        <v/>
      </c>
      <c r="S347" s="31" t="str">
        <f t="shared" si="59"/>
        <v/>
      </c>
      <c r="T347" s="31" t="str">
        <f t="shared" si="60"/>
        <v/>
      </c>
    </row>
    <row r="348" spans="1:20">
      <c r="A348" s="34"/>
      <c r="B348" s="34"/>
      <c r="C348" s="1" t="str">
        <f t="shared" si="55"/>
        <v/>
      </c>
      <c r="D348" s="34"/>
      <c r="E348" s="35"/>
      <c r="F348" s="36"/>
      <c r="G348" s="33">
        <f t="shared" si="56"/>
        <v>0</v>
      </c>
      <c r="H348" s="106"/>
      <c r="I348" s="106"/>
      <c r="J348" s="32"/>
      <c r="K348" s="17"/>
      <c r="L348" s="31" t="str">
        <f t="shared" si="53"/>
        <v/>
      </c>
      <c r="M348" s="31" t="str">
        <f t="shared" si="54"/>
        <v/>
      </c>
      <c r="N348" s="31" t="str">
        <f t="shared" si="54"/>
        <v/>
      </c>
      <c r="O348" s="30"/>
      <c r="P348" s="34"/>
      <c r="Q348" s="31" t="str">
        <f t="shared" si="57"/>
        <v/>
      </c>
      <c r="R348" s="31" t="str">
        <f t="shared" si="58"/>
        <v/>
      </c>
      <c r="S348" s="31" t="str">
        <f t="shared" si="59"/>
        <v/>
      </c>
      <c r="T348" s="31" t="str">
        <f t="shared" si="60"/>
        <v/>
      </c>
    </row>
    <row r="349" spans="1:20">
      <c r="A349" s="34"/>
      <c r="B349" s="34"/>
      <c r="C349" s="1" t="str">
        <f t="shared" si="55"/>
        <v/>
      </c>
      <c r="D349" s="34"/>
      <c r="E349" s="35"/>
      <c r="F349" s="36"/>
      <c r="G349" s="33">
        <f t="shared" si="56"/>
        <v>0</v>
      </c>
      <c r="H349" s="106"/>
      <c r="I349" s="106"/>
      <c r="J349" s="32"/>
      <c r="K349" s="17"/>
      <c r="L349" s="31" t="str">
        <f t="shared" si="53"/>
        <v/>
      </c>
      <c r="M349" s="31" t="str">
        <f t="shared" si="54"/>
        <v/>
      </c>
      <c r="N349" s="31" t="str">
        <f t="shared" si="54"/>
        <v/>
      </c>
      <c r="O349" s="30"/>
      <c r="P349" s="34"/>
      <c r="Q349" s="31" t="str">
        <f t="shared" si="57"/>
        <v/>
      </c>
      <c r="R349" s="31" t="str">
        <f t="shared" si="58"/>
        <v/>
      </c>
      <c r="S349" s="31" t="str">
        <f t="shared" si="59"/>
        <v/>
      </c>
      <c r="T349" s="31" t="str">
        <f t="shared" si="60"/>
        <v/>
      </c>
    </row>
    <row r="350" spans="1:20">
      <c r="A350" s="34"/>
      <c r="B350" s="34"/>
      <c r="C350" s="1" t="str">
        <f t="shared" si="55"/>
        <v/>
      </c>
      <c r="D350" s="34"/>
      <c r="E350" s="35"/>
      <c r="F350" s="36"/>
      <c r="G350" s="33">
        <f t="shared" si="56"/>
        <v>0</v>
      </c>
      <c r="H350" s="106"/>
      <c r="I350" s="106"/>
      <c r="J350" s="32"/>
      <c r="K350" s="17"/>
      <c r="L350" s="31" t="str">
        <f t="shared" si="53"/>
        <v/>
      </c>
      <c r="M350" s="31" t="str">
        <f t="shared" si="54"/>
        <v/>
      </c>
      <c r="N350" s="31" t="str">
        <f t="shared" si="54"/>
        <v/>
      </c>
      <c r="O350" s="30"/>
      <c r="P350" s="34"/>
      <c r="Q350" s="31" t="str">
        <f t="shared" si="57"/>
        <v/>
      </c>
      <c r="R350" s="31" t="str">
        <f t="shared" si="58"/>
        <v/>
      </c>
      <c r="S350" s="31" t="str">
        <f t="shared" si="59"/>
        <v/>
      </c>
      <c r="T350" s="31" t="str">
        <f t="shared" si="60"/>
        <v/>
      </c>
    </row>
    <row r="351" spans="1:20">
      <c r="A351" s="34"/>
      <c r="B351" s="34"/>
      <c r="C351" s="1" t="str">
        <f t="shared" si="55"/>
        <v/>
      </c>
      <c r="D351" s="34"/>
      <c r="E351" s="35"/>
      <c r="F351" s="36"/>
      <c r="G351" s="33">
        <f t="shared" si="56"/>
        <v>0</v>
      </c>
      <c r="H351" s="106"/>
      <c r="I351" s="106"/>
      <c r="J351" s="32"/>
      <c r="K351" s="17"/>
      <c r="L351" s="31" t="str">
        <f t="shared" si="53"/>
        <v/>
      </c>
      <c r="M351" s="31" t="str">
        <f t="shared" si="54"/>
        <v/>
      </c>
      <c r="N351" s="31" t="str">
        <f t="shared" si="54"/>
        <v/>
      </c>
      <c r="O351" s="30"/>
      <c r="P351" s="34"/>
      <c r="Q351" s="31" t="str">
        <f t="shared" si="57"/>
        <v/>
      </c>
      <c r="R351" s="31" t="str">
        <f t="shared" si="58"/>
        <v/>
      </c>
      <c r="S351" s="31" t="str">
        <f t="shared" si="59"/>
        <v/>
      </c>
      <c r="T351" s="31" t="str">
        <f t="shared" si="60"/>
        <v/>
      </c>
    </row>
    <row r="352" spans="1:20">
      <c r="A352" s="34"/>
      <c r="B352" s="34"/>
      <c r="C352" s="1" t="str">
        <f t="shared" si="55"/>
        <v/>
      </c>
      <c r="D352" s="34"/>
      <c r="E352" s="35"/>
      <c r="F352" s="36"/>
      <c r="G352" s="33">
        <f t="shared" si="56"/>
        <v>0</v>
      </c>
      <c r="H352" s="106"/>
      <c r="I352" s="106"/>
      <c r="J352" s="32"/>
      <c r="K352" s="17"/>
      <c r="L352" s="31" t="str">
        <f t="shared" si="53"/>
        <v/>
      </c>
      <c r="M352" s="31" t="str">
        <f t="shared" si="54"/>
        <v/>
      </c>
      <c r="N352" s="31" t="str">
        <f t="shared" si="54"/>
        <v/>
      </c>
      <c r="O352" s="30"/>
      <c r="P352" s="34"/>
      <c r="Q352" s="31" t="str">
        <f t="shared" si="57"/>
        <v/>
      </c>
      <c r="R352" s="31" t="str">
        <f t="shared" si="58"/>
        <v/>
      </c>
      <c r="S352" s="31" t="str">
        <f t="shared" si="59"/>
        <v/>
      </c>
      <c r="T352" s="31" t="str">
        <f t="shared" si="60"/>
        <v/>
      </c>
    </row>
    <row r="353" spans="1:20">
      <c r="A353" s="34"/>
      <c r="B353" s="34"/>
      <c r="C353" s="1" t="str">
        <f t="shared" si="55"/>
        <v/>
      </c>
      <c r="D353" s="34"/>
      <c r="E353" s="35"/>
      <c r="F353" s="36"/>
      <c r="G353" s="33">
        <f t="shared" si="56"/>
        <v>0</v>
      </c>
      <c r="H353" s="106"/>
      <c r="I353" s="106"/>
      <c r="J353" s="32"/>
      <c r="K353" s="17"/>
      <c r="L353" s="31" t="str">
        <f t="shared" si="53"/>
        <v/>
      </c>
      <c r="M353" s="31" t="str">
        <f t="shared" si="54"/>
        <v/>
      </c>
      <c r="N353" s="31" t="str">
        <f t="shared" si="54"/>
        <v/>
      </c>
      <c r="O353" s="30"/>
      <c r="P353" s="34"/>
      <c r="Q353" s="31" t="str">
        <f t="shared" si="57"/>
        <v/>
      </c>
      <c r="R353" s="31" t="str">
        <f t="shared" si="58"/>
        <v/>
      </c>
      <c r="S353" s="31" t="str">
        <f t="shared" si="59"/>
        <v/>
      </c>
      <c r="T353" s="31" t="str">
        <f t="shared" si="60"/>
        <v/>
      </c>
    </row>
    <row r="354" spans="1:20">
      <c r="A354" s="34"/>
      <c r="B354" s="34"/>
      <c r="C354" s="1" t="str">
        <f t="shared" si="55"/>
        <v/>
      </c>
      <c r="D354" s="34"/>
      <c r="E354" s="35"/>
      <c r="F354" s="36"/>
      <c r="G354" s="33">
        <f t="shared" si="56"/>
        <v>0</v>
      </c>
      <c r="H354" s="106"/>
      <c r="I354" s="106"/>
      <c r="J354" s="32"/>
      <c r="K354" s="17"/>
      <c r="L354" s="31" t="str">
        <f t="shared" si="53"/>
        <v/>
      </c>
      <c r="M354" s="31" t="str">
        <f t="shared" si="54"/>
        <v/>
      </c>
      <c r="N354" s="31" t="str">
        <f t="shared" si="54"/>
        <v/>
      </c>
      <c r="O354" s="30"/>
      <c r="P354" s="34"/>
      <c r="Q354" s="31" t="str">
        <f t="shared" si="57"/>
        <v/>
      </c>
      <c r="R354" s="31" t="str">
        <f t="shared" si="58"/>
        <v/>
      </c>
      <c r="S354" s="31" t="str">
        <f t="shared" si="59"/>
        <v/>
      </c>
      <c r="T354" s="31" t="str">
        <f t="shared" si="60"/>
        <v/>
      </c>
    </row>
    <row r="355" spans="1:20">
      <c r="A355" s="34"/>
      <c r="B355" s="34"/>
      <c r="C355" s="1" t="str">
        <f t="shared" si="55"/>
        <v/>
      </c>
      <c r="D355" s="34"/>
      <c r="E355" s="35"/>
      <c r="F355" s="36"/>
      <c r="G355" s="33">
        <f t="shared" si="56"/>
        <v>0</v>
      </c>
      <c r="H355" s="106"/>
      <c r="I355" s="106"/>
      <c r="J355" s="32"/>
      <c r="K355" s="17"/>
      <c r="L355" s="31" t="str">
        <f t="shared" si="53"/>
        <v/>
      </c>
      <c r="M355" s="31" t="str">
        <f t="shared" si="54"/>
        <v/>
      </c>
      <c r="N355" s="31" t="str">
        <f t="shared" si="54"/>
        <v/>
      </c>
      <c r="O355" s="30"/>
      <c r="P355" s="34"/>
      <c r="Q355" s="31" t="str">
        <f t="shared" si="57"/>
        <v/>
      </c>
      <c r="R355" s="31" t="str">
        <f t="shared" si="58"/>
        <v/>
      </c>
      <c r="S355" s="31" t="str">
        <f t="shared" si="59"/>
        <v/>
      </c>
      <c r="T355" s="31" t="str">
        <f t="shared" si="60"/>
        <v/>
      </c>
    </row>
    <row r="356" spans="1:20">
      <c r="A356" s="34"/>
      <c r="B356" s="34"/>
      <c r="C356" s="1" t="str">
        <f t="shared" si="55"/>
        <v/>
      </c>
      <c r="D356" s="34"/>
      <c r="E356" s="35"/>
      <c r="F356" s="36"/>
      <c r="G356" s="33">
        <f t="shared" si="56"/>
        <v>0</v>
      </c>
      <c r="H356" s="106"/>
      <c r="I356" s="106"/>
      <c r="J356" s="32"/>
      <c r="K356" s="17"/>
      <c r="L356" s="31" t="str">
        <f t="shared" si="53"/>
        <v/>
      </c>
      <c r="M356" s="31" t="str">
        <f t="shared" si="54"/>
        <v/>
      </c>
      <c r="N356" s="31" t="str">
        <f t="shared" si="54"/>
        <v/>
      </c>
      <c r="O356" s="30"/>
      <c r="P356" s="34"/>
      <c r="Q356" s="31" t="str">
        <f t="shared" si="57"/>
        <v/>
      </c>
      <c r="R356" s="31" t="str">
        <f t="shared" si="58"/>
        <v/>
      </c>
      <c r="S356" s="31" t="str">
        <f t="shared" si="59"/>
        <v/>
      </c>
      <c r="T356" s="31" t="str">
        <f t="shared" si="60"/>
        <v/>
      </c>
    </row>
    <row r="357" spans="1:20">
      <c r="A357" s="34"/>
      <c r="B357" s="34"/>
      <c r="C357" s="1" t="str">
        <f t="shared" si="55"/>
        <v/>
      </c>
      <c r="D357" s="34"/>
      <c r="E357" s="35"/>
      <c r="F357" s="36"/>
      <c r="G357" s="33">
        <f t="shared" si="56"/>
        <v>0</v>
      </c>
      <c r="H357" s="106"/>
      <c r="I357" s="106"/>
      <c r="J357" s="32"/>
      <c r="K357" s="17"/>
      <c r="L357" s="31" t="str">
        <f t="shared" si="53"/>
        <v/>
      </c>
      <c r="M357" s="31" t="str">
        <f t="shared" si="54"/>
        <v/>
      </c>
      <c r="N357" s="31" t="str">
        <f t="shared" si="54"/>
        <v/>
      </c>
      <c r="O357" s="30"/>
      <c r="P357" s="34"/>
      <c r="Q357" s="31" t="str">
        <f t="shared" si="57"/>
        <v/>
      </c>
      <c r="R357" s="31" t="str">
        <f t="shared" si="58"/>
        <v/>
      </c>
      <c r="S357" s="31" t="str">
        <f t="shared" si="59"/>
        <v/>
      </c>
      <c r="T357" s="31" t="str">
        <f t="shared" si="60"/>
        <v/>
      </c>
    </row>
    <row r="358" spans="1:20">
      <c r="A358" s="34"/>
      <c r="B358" s="34"/>
      <c r="C358" s="1" t="str">
        <f t="shared" si="55"/>
        <v/>
      </c>
      <c r="D358" s="34"/>
      <c r="E358" s="35"/>
      <c r="F358" s="36"/>
      <c r="G358" s="33">
        <f t="shared" si="56"/>
        <v>0</v>
      </c>
      <c r="H358" s="106"/>
      <c r="I358" s="106"/>
      <c r="J358" s="32"/>
      <c r="K358" s="17"/>
      <c r="L358" s="31" t="str">
        <f t="shared" si="53"/>
        <v/>
      </c>
      <c r="M358" s="31" t="str">
        <f t="shared" si="54"/>
        <v/>
      </c>
      <c r="N358" s="31" t="str">
        <f t="shared" si="54"/>
        <v/>
      </c>
      <c r="O358" s="30"/>
      <c r="P358" s="34"/>
      <c r="Q358" s="31" t="str">
        <f t="shared" si="57"/>
        <v/>
      </c>
      <c r="R358" s="31" t="str">
        <f t="shared" si="58"/>
        <v/>
      </c>
      <c r="S358" s="31" t="str">
        <f t="shared" si="59"/>
        <v/>
      </c>
      <c r="T358" s="31" t="str">
        <f t="shared" si="60"/>
        <v/>
      </c>
    </row>
    <row r="359" spans="1:20">
      <c r="A359" s="34"/>
      <c r="B359" s="34"/>
      <c r="C359" s="1" t="str">
        <f t="shared" si="55"/>
        <v/>
      </c>
      <c r="D359" s="34"/>
      <c r="E359" s="35"/>
      <c r="F359" s="36"/>
      <c r="G359" s="33">
        <f t="shared" si="56"/>
        <v>0</v>
      </c>
      <c r="H359" s="106"/>
      <c r="I359" s="106"/>
      <c r="J359" s="32"/>
      <c r="K359" s="17"/>
      <c r="L359" s="31" t="str">
        <f t="shared" si="53"/>
        <v/>
      </c>
      <c r="M359" s="31" t="str">
        <f t="shared" si="54"/>
        <v/>
      </c>
      <c r="N359" s="31" t="str">
        <f t="shared" si="54"/>
        <v/>
      </c>
      <c r="O359" s="30"/>
      <c r="P359" s="34"/>
      <c r="Q359" s="31" t="str">
        <f t="shared" si="57"/>
        <v/>
      </c>
      <c r="R359" s="31" t="str">
        <f t="shared" si="58"/>
        <v/>
      </c>
      <c r="S359" s="31" t="str">
        <f t="shared" si="59"/>
        <v/>
      </c>
      <c r="T359" s="31" t="str">
        <f t="shared" si="60"/>
        <v/>
      </c>
    </row>
    <row r="360" spans="1:20">
      <c r="A360" s="34"/>
      <c r="B360" s="34"/>
      <c r="C360" s="1" t="str">
        <f t="shared" si="55"/>
        <v/>
      </c>
      <c r="D360" s="34"/>
      <c r="E360" s="35"/>
      <c r="F360" s="36"/>
      <c r="G360" s="33">
        <f t="shared" si="56"/>
        <v>0</v>
      </c>
      <c r="H360" s="106"/>
      <c r="I360" s="106"/>
      <c r="J360" s="32"/>
      <c r="K360" s="17"/>
      <c r="L360" s="31" t="str">
        <f t="shared" si="53"/>
        <v/>
      </c>
      <c r="M360" s="31" t="str">
        <f t="shared" ref="M360:N379" si="61">IF($A360&gt;0,IF((LEFT($A360,2)=LEFT(gstin,2)),($K360*($J360/2)),""),"")</f>
        <v/>
      </c>
      <c r="N360" s="31" t="str">
        <f t="shared" si="61"/>
        <v/>
      </c>
      <c r="O360" s="30"/>
      <c r="P360" s="34"/>
      <c r="Q360" s="31" t="str">
        <f t="shared" si="57"/>
        <v/>
      </c>
      <c r="R360" s="31" t="str">
        <f t="shared" si="58"/>
        <v/>
      </c>
      <c r="S360" s="31" t="str">
        <f t="shared" si="59"/>
        <v/>
      </c>
      <c r="T360" s="31" t="str">
        <f t="shared" si="60"/>
        <v/>
      </c>
    </row>
    <row r="361" spans="1:20">
      <c r="A361" s="34"/>
      <c r="B361" s="34"/>
      <c r="C361" s="1" t="str">
        <f t="shared" si="55"/>
        <v/>
      </c>
      <c r="D361" s="34"/>
      <c r="E361" s="35"/>
      <c r="F361" s="36"/>
      <c r="G361" s="33">
        <f t="shared" si="56"/>
        <v>0</v>
      </c>
      <c r="H361" s="106"/>
      <c r="I361" s="106"/>
      <c r="J361" s="32"/>
      <c r="K361" s="17"/>
      <c r="L361" s="31" t="str">
        <f t="shared" si="53"/>
        <v/>
      </c>
      <c r="M361" s="31" t="str">
        <f t="shared" si="61"/>
        <v/>
      </c>
      <c r="N361" s="31" t="str">
        <f t="shared" si="61"/>
        <v/>
      </c>
      <c r="O361" s="30"/>
      <c r="P361" s="34"/>
      <c r="Q361" s="31" t="str">
        <f t="shared" si="57"/>
        <v/>
      </c>
      <c r="R361" s="31" t="str">
        <f t="shared" si="58"/>
        <v/>
      </c>
      <c r="S361" s="31" t="str">
        <f t="shared" si="59"/>
        <v/>
      </c>
      <c r="T361" s="31" t="str">
        <f t="shared" si="60"/>
        <v/>
      </c>
    </row>
    <row r="362" spans="1:20">
      <c r="A362" s="34"/>
      <c r="B362" s="34"/>
      <c r="C362" s="1" t="str">
        <f t="shared" si="55"/>
        <v/>
      </c>
      <c r="D362" s="34"/>
      <c r="E362" s="35"/>
      <c r="F362" s="36"/>
      <c r="G362" s="33">
        <f t="shared" si="56"/>
        <v>0</v>
      </c>
      <c r="H362" s="106"/>
      <c r="I362" s="106"/>
      <c r="J362" s="32"/>
      <c r="K362" s="17"/>
      <c r="L362" s="31" t="str">
        <f t="shared" si="53"/>
        <v/>
      </c>
      <c r="M362" s="31" t="str">
        <f t="shared" si="61"/>
        <v/>
      </c>
      <c r="N362" s="31" t="str">
        <f t="shared" si="61"/>
        <v/>
      </c>
      <c r="O362" s="30"/>
      <c r="P362" s="34"/>
      <c r="Q362" s="31" t="str">
        <f t="shared" si="57"/>
        <v/>
      </c>
      <c r="R362" s="31" t="str">
        <f t="shared" si="58"/>
        <v/>
      </c>
      <c r="S362" s="31" t="str">
        <f t="shared" si="59"/>
        <v/>
      </c>
      <c r="T362" s="31" t="str">
        <f t="shared" si="60"/>
        <v/>
      </c>
    </row>
    <row r="363" spans="1:20">
      <c r="A363" s="34"/>
      <c r="B363" s="34"/>
      <c r="C363" s="1" t="str">
        <f t="shared" si="55"/>
        <v/>
      </c>
      <c r="D363" s="34"/>
      <c r="E363" s="35"/>
      <c r="F363" s="36"/>
      <c r="G363" s="33">
        <f t="shared" si="56"/>
        <v>0</v>
      </c>
      <c r="H363" s="106"/>
      <c r="I363" s="106"/>
      <c r="J363" s="32"/>
      <c r="K363" s="17"/>
      <c r="L363" s="31" t="str">
        <f t="shared" si="53"/>
        <v/>
      </c>
      <c r="M363" s="31" t="str">
        <f t="shared" si="61"/>
        <v/>
      </c>
      <c r="N363" s="31" t="str">
        <f t="shared" si="61"/>
        <v/>
      </c>
      <c r="O363" s="30"/>
      <c r="P363" s="34"/>
      <c r="Q363" s="31" t="str">
        <f t="shared" si="57"/>
        <v/>
      </c>
      <c r="R363" s="31" t="str">
        <f t="shared" si="58"/>
        <v/>
      </c>
      <c r="S363" s="31" t="str">
        <f t="shared" si="59"/>
        <v/>
      </c>
      <c r="T363" s="31" t="str">
        <f t="shared" si="60"/>
        <v/>
      </c>
    </row>
    <row r="364" spans="1:20">
      <c r="A364" s="34"/>
      <c r="B364" s="34"/>
      <c r="C364" s="1" t="str">
        <f t="shared" si="55"/>
        <v/>
      </c>
      <c r="D364" s="34"/>
      <c r="E364" s="35"/>
      <c r="F364" s="36"/>
      <c r="G364" s="33">
        <f t="shared" si="56"/>
        <v>0</v>
      </c>
      <c r="H364" s="106"/>
      <c r="I364" s="106"/>
      <c r="J364" s="32"/>
      <c r="K364" s="17"/>
      <c r="L364" s="31" t="str">
        <f t="shared" si="53"/>
        <v/>
      </c>
      <c r="M364" s="31" t="str">
        <f t="shared" si="61"/>
        <v/>
      </c>
      <c r="N364" s="31" t="str">
        <f t="shared" si="61"/>
        <v/>
      </c>
      <c r="O364" s="30"/>
      <c r="P364" s="34"/>
      <c r="Q364" s="31" t="str">
        <f t="shared" si="57"/>
        <v/>
      </c>
      <c r="R364" s="31" t="str">
        <f t="shared" si="58"/>
        <v/>
      </c>
      <c r="S364" s="31" t="str">
        <f t="shared" si="59"/>
        <v/>
      </c>
      <c r="T364" s="31" t="str">
        <f t="shared" si="60"/>
        <v/>
      </c>
    </row>
    <row r="365" spans="1:20">
      <c r="A365" s="34"/>
      <c r="B365" s="34"/>
      <c r="C365" s="1" t="str">
        <f t="shared" si="55"/>
        <v/>
      </c>
      <c r="D365" s="34"/>
      <c r="E365" s="35"/>
      <c r="F365" s="36"/>
      <c r="G365" s="33">
        <f t="shared" si="56"/>
        <v>0</v>
      </c>
      <c r="H365" s="106"/>
      <c r="I365" s="106"/>
      <c r="J365" s="32"/>
      <c r="K365" s="17"/>
      <c r="L365" s="31" t="str">
        <f t="shared" si="53"/>
        <v/>
      </c>
      <c r="M365" s="31" t="str">
        <f t="shared" si="61"/>
        <v/>
      </c>
      <c r="N365" s="31" t="str">
        <f t="shared" si="61"/>
        <v/>
      </c>
      <c r="O365" s="30"/>
      <c r="P365" s="34"/>
      <c r="Q365" s="31" t="str">
        <f t="shared" si="57"/>
        <v/>
      </c>
      <c r="R365" s="31" t="str">
        <f t="shared" si="58"/>
        <v/>
      </c>
      <c r="S365" s="31" t="str">
        <f t="shared" si="59"/>
        <v/>
      </c>
      <c r="T365" s="31" t="str">
        <f t="shared" si="60"/>
        <v/>
      </c>
    </row>
    <row r="366" spans="1:20">
      <c r="A366" s="34"/>
      <c r="B366" s="34"/>
      <c r="C366" s="1" t="str">
        <f t="shared" si="55"/>
        <v/>
      </c>
      <c r="D366" s="34"/>
      <c r="E366" s="35"/>
      <c r="F366" s="36"/>
      <c r="G366" s="33">
        <f t="shared" si="56"/>
        <v>0</v>
      </c>
      <c r="H366" s="106"/>
      <c r="I366" s="106"/>
      <c r="J366" s="32"/>
      <c r="K366" s="17"/>
      <c r="L366" s="31" t="str">
        <f t="shared" si="53"/>
        <v/>
      </c>
      <c r="M366" s="31" t="str">
        <f t="shared" si="61"/>
        <v/>
      </c>
      <c r="N366" s="31" t="str">
        <f t="shared" si="61"/>
        <v/>
      </c>
      <c r="O366" s="30"/>
      <c r="P366" s="34"/>
      <c r="Q366" s="31" t="str">
        <f t="shared" si="57"/>
        <v/>
      </c>
      <c r="R366" s="31" t="str">
        <f t="shared" si="58"/>
        <v/>
      </c>
      <c r="S366" s="31" t="str">
        <f t="shared" si="59"/>
        <v/>
      </c>
      <c r="T366" s="31" t="str">
        <f t="shared" si="60"/>
        <v/>
      </c>
    </row>
    <row r="367" spans="1:20">
      <c r="A367" s="34"/>
      <c r="B367" s="34"/>
      <c r="C367" s="1" t="str">
        <f t="shared" si="55"/>
        <v/>
      </c>
      <c r="D367" s="34"/>
      <c r="E367" s="35"/>
      <c r="F367" s="36"/>
      <c r="G367" s="33">
        <f t="shared" si="56"/>
        <v>0</v>
      </c>
      <c r="H367" s="106"/>
      <c r="I367" s="106"/>
      <c r="J367" s="32"/>
      <c r="K367" s="17"/>
      <c r="L367" s="31" t="str">
        <f t="shared" si="53"/>
        <v/>
      </c>
      <c r="M367" s="31" t="str">
        <f t="shared" si="61"/>
        <v/>
      </c>
      <c r="N367" s="31" t="str">
        <f t="shared" si="61"/>
        <v/>
      </c>
      <c r="O367" s="30"/>
      <c r="P367" s="34"/>
      <c r="Q367" s="31" t="str">
        <f t="shared" si="57"/>
        <v/>
      </c>
      <c r="R367" s="31" t="str">
        <f t="shared" si="58"/>
        <v/>
      </c>
      <c r="S367" s="31" t="str">
        <f t="shared" si="59"/>
        <v/>
      </c>
      <c r="T367" s="31" t="str">
        <f t="shared" si="60"/>
        <v/>
      </c>
    </row>
    <row r="368" spans="1:20">
      <c r="A368" s="34"/>
      <c r="B368" s="34"/>
      <c r="C368" s="1" t="str">
        <f t="shared" si="55"/>
        <v/>
      </c>
      <c r="D368" s="34"/>
      <c r="E368" s="35"/>
      <c r="F368" s="36"/>
      <c r="G368" s="33">
        <f t="shared" si="56"/>
        <v>0</v>
      </c>
      <c r="H368" s="106"/>
      <c r="I368" s="106"/>
      <c r="J368" s="32"/>
      <c r="K368" s="17"/>
      <c r="L368" s="31" t="str">
        <f t="shared" si="53"/>
        <v/>
      </c>
      <c r="M368" s="31" t="str">
        <f t="shared" si="61"/>
        <v/>
      </c>
      <c r="N368" s="31" t="str">
        <f t="shared" si="61"/>
        <v/>
      </c>
      <c r="O368" s="30"/>
      <c r="P368" s="34"/>
      <c r="Q368" s="31" t="str">
        <f t="shared" si="57"/>
        <v/>
      </c>
      <c r="R368" s="31" t="str">
        <f t="shared" si="58"/>
        <v/>
      </c>
      <c r="S368" s="31" t="str">
        <f t="shared" si="59"/>
        <v/>
      </c>
      <c r="T368" s="31" t="str">
        <f t="shared" si="60"/>
        <v/>
      </c>
    </row>
    <row r="369" spans="1:20">
      <c r="A369" s="34"/>
      <c r="B369" s="34"/>
      <c r="C369" s="1" t="str">
        <f t="shared" si="55"/>
        <v/>
      </c>
      <c r="D369" s="34"/>
      <c r="E369" s="35"/>
      <c r="F369" s="36"/>
      <c r="G369" s="33">
        <f t="shared" si="56"/>
        <v>0</v>
      </c>
      <c r="H369" s="106"/>
      <c r="I369" s="106"/>
      <c r="J369" s="32"/>
      <c r="K369" s="17"/>
      <c r="L369" s="31" t="str">
        <f t="shared" si="53"/>
        <v/>
      </c>
      <c r="M369" s="31" t="str">
        <f t="shared" si="61"/>
        <v/>
      </c>
      <c r="N369" s="31" t="str">
        <f t="shared" si="61"/>
        <v/>
      </c>
      <c r="O369" s="30"/>
      <c r="P369" s="34"/>
      <c r="Q369" s="31" t="str">
        <f t="shared" si="57"/>
        <v/>
      </c>
      <c r="R369" s="31" t="str">
        <f t="shared" si="58"/>
        <v/>
      </c>
      <c r="S369" s="31" t="str">
        <f t="shared" si="59"/>
        <v/>
      </c>
      <c r="T369" s="31" t="str">
        <f t="shared" si="60"/>
        <v/>
      </c>
    </row>
    <row r="370" spans="1:20">
      <c r="A370" s="34"/>
      <c r="B370" s="34"/>
      <c r="C370" s="1" t="str">
        <f t="shared" si="55"/>
        <v/>
      </c>
      <c r="D370" s="34"/>
      <c r="E370" s="35"/>
      <c r="F370" s="36"/>
      <c r="G370" s="33">
        <f t="shared" si="56"/>
        <v>0</v>
      </c>
      <c r="H370" s="106"/>
      <c r="I370" s="106"/>
      <c r="J370" s="32"/>
      <c r="K370" s="17"/>
      <c r="L370" s="31" t="str">
        <f t="shared" si="53"/>
        <v/>
      </c>
      <c r="M370" s="31" t="str">
        <f t="shared" si="61"/>
        <v/>
      </c>
      <c r="N370" s="31" t="str">
        <f t="shared" si="61"/>
        <v/>
      </c>
      <c r="O370" s="30"/>
      <c r="P370" s="34"/>
      <c r="Q370" s="31" t="str">
        <f t="shared" si="57"/>
        <v/>
      </c>
      <c r="R370" s="31" t="str">
        <f t="shared" si="58"/>
        <v/>
      </c>
      <c r="S370" s="31" t="str">
        <f t="shared" si="59"/>
        <v/>
      </c>
      <c r="T370" s="31" t="str">
        <f t="shared" si="60"/>
        <v/>
      </c>
    </row>
    <row r="371" spans="1:20">
      <c r="A371" s="34"/>
      <c r="B371" s="34"/>
      <c r="C371" s="1" t="str">
        <f t="shared" si="55"/>
        <v/>
      </c>
      <c r="D371" s="34"/>
      <c r="E371" s="35"/>
      <c r="F371" s="36"/>
      <c r="G371" s="33">
        <f t="shared" si="56"/>
        <v>0</v>
      </c>
      <c r="H371" s="106"/>
      <c r="I371" s="106"/>
      <c r="J371" s="32"/>
      <c r="K371" s="17"/>
      <c r="L371" s="31" t="str">
        <f t="shared" si="53"/>
        <v/>
      </c>
      <c r="M371" s="31" t="str">
        <f t="shared" si="61"/>
        <v/>
      </c>
      <c r="N371" s="31" t="str">
        <f t="shared" si="61"/>
        <v/>
      </c>
      <c r="O371" s="30"/>
      <c r="P371" s="34"/>
      <c r="Q371" s="31" t="str">
        <f t="shared" si="57"/>
        <v/>
      </c>
      <c r="R371" s="31" t="str">
        <f t="shared" si="58"/>
        <v/>
      </c>
      <c r="S371" s="31" t="str">
        <f t="shared" si="59"/>
        <v/>
      </c>
      <c r="T371" s="31" t="str">
        <f t="shared" si="60"/>
        <v/>
      </c>
    </row>
    <row r="372" spans="1:20">
      <c r="A372" s="34"/>
      <c r="B372" s="34"/>
      <c r="C372" s="1" t="str">
        <f t="shared" si="55"/>
        <v/>
      </c>
      <c r="D372" s="34"/>
      <c r="E372" s="35"/>
      <c r="F372" s="36"/>
      <c r="G372" s="33">
        <f t="shared" si="56"/>
        <v>0</v>
      </c>
      <c r="H372" s="106"/>
      <c r="I372" s="106"/>
      <c r="J372" s="32"/>
      <c r="K372" s="17"/>
      <c r="L372" s="31" t="str">
        <f t="shared" si="53"/>
        <v/>
      </c>
      <c r="M372" s="31" t="str">
        <f t="shared" si="61"/>
        <v/>
      </c>
      <c r="N372" s="31" t="str">
        <f t="shared" si="61"/>
        <v/>
      </c>
      <c r="O372" s="30"/>
      <c r="P372" s="34"/>
      <c r="Q372" s="31" t="str">
        <f t="shared" si="57"/>
        <v/>
      </c>
      <c r="R372" s="31" t="str">
        <f t="shared" si="58"/>
        <v/>
      </c>
      <c r="S372" s="31" t="str">
        <f t="shared" si="59"/>
        <v/>
      </c>
      <c r="T372" s="31" t="str">
        <f t="shared" si="60"/>
        <v/>
      </c>
    </row>
    <row r="373" spans="1:20">
      <c r="A373" s="34"/>
      <c r="B373" s="34"/>
      <c r="C373" s="1" t="str">
        <f t="shared" si="55"/>
        <v/>
      </c>
      <c r="D373" s="34"/>
      <c r="E373" s="35"/>
      <c r="F373" s="36"/>
      <c r="G373" s="33">
        <f t="shared" si="56"/>
        <v>0</v>
      </c>
      <c r="H373" s="106"/>
      <c r="I373" s="106"/>
      <c r="J373" s="32"/>
      <c r="K373" s="17"/>
      <c r="L373" s="31" t="str">
        <f t="shared" si="53"/>
        <v/>
      </c>
      <c r="M373" s="31" t="str">
        <f t="shared" si="61"/>
        <v/>
      </c>
      <c r="N373" s="31" t="str">
        <f t="shared" si="61"/>
        <v/>
      </c>
      <c r="O373" s="30"/>
      <c r="P373" s="34"/>
      <c r="Q373" s="31" t="str">
        <f t="shared" si="57"/>
        <v/>
      </c>
      <c r="R373" s="31" t="str">
        <f t="shared" si="58"/>
        <v/>
      </c>
      <c r="S373" s="31" t="str">
        <f t="shared" si="59"/>
        <v/>
      </c>
      <c r="T373" s="31" t="str">
        <f t="shared" si="60"/>
        <v/>
      </c>
    </row>
    <row r="374" spans="1:20">
      <c r="A374" s="34"/>
      <c r="B374" s="34"/>
      <c r="C374" s="1" t="str">
        <f t="shared" si="55"/>
        <v/>
      </c>
      <c r="D374" s="34"/>
      <c r="E374" s="35"/>
      <c r="F374" s="36"/>
      <c r="G374" s="33">
        <f t="shared" si="56"/>
        <v>0</v>
      </c>
      <c r="H374" s="106"/>
      <c r="I374" s="106"/>
      <c r="J374" s="32"/>
      <c r="K374" s="17"/>
      <c r="L374" s="31" t="str">
        <f t="shared" si="53"/>
        <v/>
      </c>
      <c r="M374" s="31" t="str">
        <f t="shared" si="61"/>
        <v/>
      </c>
      <c r="N374" s="31" t="str">
        <f t="shared" si="61"/>
        <v/>
      </c>
      <c r="O374" s="30"/>
      <c r="P374" s="34"/>
      <c r="Q374" s="31" t="str">
        <f t="shared" si="57"/>
        <v/>
      </c>
      <c r="R374" s="31" t="str">
        <f t="shared" si="58"/>
        <v/>
      </c>
      <c r="S374" s="31" t="str">
        <f t="shared" si="59"/>
        <v/>
      </c>
      <c r="T374" s="31" t="str">
        <f t="shared" si="60"/>
        <v/>
      </c>
    </row>
    <row r="375" spans="1:20">
      <c r="A375" s="34"/>
      <c r="B375" s="34"/>
      <c r="C375" s="1" t="str">
        <f t="shared" si="55"/>
        <v/>
      </c>
      <c r="D375" s="34"/>
      <c r="E375" s="35"/>
      <c r="F375" s="36"/>
      <c r="G375" s="33">
        <f t="shared" si="56"/>
        <v>0</v>
      </c>
      <c r="H375" s="106"/>
      <c r="I375" s="106"/>
      <c r="J375" s="32"/>
      <c r="K375" s="17"/>
      <c r="L375" s="31" t="str">
        <f t="shared" si="53"/>
        <v/>
      </c>
      <c r="M375" s="31" t="str">
        <f t="shared" si="61"/>
        <v/>
      </c>
      <c r="N375" s="31" t="str">
        <f t="shared" si="61"/>
        <v/>
      </c>
      <c r="O375" s="30"/>
      <c r="P375" s="34"/>
      <c r="Q375" s="31" t="str">
        <f t="shared" si="57"/>
        <v/>
      </c>
      <c r="R375" s="31" t="str">
        <f t="shared" si="58"/>
        <v/>
      </c>
      <c r="S375" s="31" t="str">
        <f t="shared" si="59"/>
        <v/>
      </c>
      <c r="T375" s="31" t="str">
        <f t="shared" si="60"/>
        <v/>
      </c>
    </row>
    <row r="376" spans="1:20">
      <c r="A376" s="34"/>
      <c r="B376" s="34"/>
      <c r="C376" s="1" t="str">
        <f t="shared" si="55"/>
        <v/>
      </c>
      <c r="D376" s="34"/>
      <c r="E376" s="35"/>
      <c r="F376" s="36"/>
      <c r="G376" s="33">
        <f t="shared" si="56"/>
        <v>0</v>
      </c>
      <c r="H376" s="106"/>
      <c r="I376" s="106"/>
      <c r="J376" s="32"/>
      <c r="K376" s="17"/>
      <c r="L376" s="31" t="str">
        <f t="shared" si="53"/>
        <v/>
      </c>
      <c r="M376" s="31" t="str">
        <f t="shared" si="61"/>
        <v/>
      </c>
      <c r="N376" s="31" t="str">
        <f t="shared" si="61"/>
        <v/>
      </c>
      <c r="O376" s="30"/>
      <c r="P376" s="34"/>
      <c r="Q376" s="31" t="str">
        <f t="shared" si="57"/>
        <v/>
      </c>
      <c r="R376" s="31" t="str">
        <f t="shared" si="58"/>
        <v/>
      </c>
      <c r="S376" s="31" t="str">
        <f t="shared" si="59"/>
        <v/>
      </c>
      <c r="T376" s="31" t="str">
        <f t="shared" si="60"/>
        <v/>
      </c>
    </row>
    <row r="377" spans="1:20">
      <c r="A377" s="34"/>
      <c r="B377" s="34"/>
      <c r="C377" s="1" t="str">
        <f t="shared" si="55"/>
        <v/>
      </c>
      <c r="D377" s="34"/>
      <c r="E377" s="35"/>
      <c r="F377" s="36"/>
      <c r="G377" s="33">
        <f t="shared" si="56"/>
        <v>0</v>
      </c>
      <c r="H377" s="106"/>
      <c r="I377" s="106"/>
      <c r="J377" s="32"/>
      <c r="K377" s="17"/>
      <c r="L377" s="31" t="str">
        <f t="shared" si="53"/>
        <v/>
      </c>
      <c r="M377" s="31" t="str">
        <f t="shared" si="61"/>
        <v/>
      </c>
      <c r="N377" s="31" t="str">
        <f t="shared" si="61"/>
        <v/>
      </c>
      <c r="O377" s="30"/>
      <c r="P377" s="34"/>
      <c r="Q377" s="31" t="str">
        <f t="shared" si="57"/>
        <v/>
      </c>
      <c r="R377" s="31" t="str">
        <f t="shared" si="58"/>
        <v/>
      </c>
      <c r="S377" s="31" t="str">
        <f t="shared" si="59"/>
        <v/>
      </c>
      <c r="T377" s="31" t="str">
        <f t="shared" si="60"/>
        <v/>
      </c>
    </row>
    <row r="378" spans="1:20">
      <c r="A378" s="34"/>
      <c r="B378" s="34"/>
      <c r="C378" s="1" t="str">
        <f t="shared" si="55"/>
        <v/>
      </c>
      <c r="D378" s="34"/>
      <c r="E378" s="35"/>
      <c r="F378" s="36"/>
      <c r="G378" s="33">
        <f t="shared" si="56"/>
        <v>0</v>
      </c>
      <c r="H378" s="106"/>
      <c r="I378" s="106"/>
      <c r="J378" s="32"/>
      <c r="K378" s="17"/>
      <c r="L378" s="31" t="str">
        <f t="shared" si="53"/>
        <v/>
      </c>
      <c r="M378" s="31" t="str">
        <f t="shared" si="61"/>
        <v/>
      </c>
      <c r="N378" s="31" t="str">
        <f t="shared" si="61"/>
        <v/>
      </c>
      <c r="O378" s="30"/>
      <c r="P378" s="34"/>
      <c r="Q378" s="31" t="str">
        <f t="shared" si="57"/>
        <v/>
      </c>
      <c r="R378" s="31" t="str">
        <f t="shared" si="58"/>
        <v/>
      </c>
      <c r="S378" s="31" t="str">
        <f t="shared" si="59"/>
        <v/>
      </c>
      <c r="T378" s="31" t="str">
        <f t="shared" si="60"/>
        <v/>
      </c>
    </row>
    <row r="379" spans="1:20">
      <c r="A379" s="34"/>
      <c r="B379" s="34"/>
      <c r="C379" s="1" t="str">
        <f t="shared" si="55"/>
        <v/>
      </c>
      <c r="D379" s="34"/>
      <c r="E379" s="35"/>
      <c r="F379" s="36"/>
      <c r="G379" s="33">
        <f t="shared" si="56"/>
        <v>0</v>
      </c>
      <c r="H379" s="106"/>
      <c r="I379" s="106"/>
      <c r="J379" s="32"/>
      <c r="K379" s="17"/>
      <c r="L379" s="31" t="str">
        <f t="shared" si="53"/>
        <v/>
      </c>
      <c r="M379" s="31" t="str">
        <f t="shared" si="61"/>
        <v/>
      </c>
      <c r="N379" s="31" t="str">
        <f t="shared" si="61"/>
        <v/>
      </c>
      <c r="O379" s="30"/>
      <c r="P379" s="34"/>
      <c r="Q379" s="31" t="str">
        <f t="shared" si="57"/>
        <v/>
      </c>
      <c r="R379" s="31" t="str">
        <f t="shared" si="58"/>
        <v/>
      </c>
      <c r="S379" s="31" t="str">
        <f t="shared" si="59"/>
        <v/>
      </c>
      <c r="T379" s="31" t="str">
        <f t="shared" si="60"/>
        <v/>
      </c>
    </row>
    <row r="380" spans="1:20">
      <c r="A380" s="34"/>
      <c r="B380" s="34"/>
      <c r="C380" s="1" t="str">
        <f t="shared" si="55"/>
        <v/>
      </c>
      <c r="D380" s="34"/>
      <c r="E380" s="35"/>
      <c r="F380" s="36"/>
      <c r="G380" s="33">
        <f t="shared" si="56"/>
        <v>0</v>
      </c>
      <c r="H380" s="106"/>
      <c r="I380" s="106"/>
      <c r="J380" s="32"/>
      <c r="K380" s="17"/>
      <c r="L380" s="31" t="str">
        <f t="shared" si="53"/>
        <v/>
      </c>
      <c r="M380" s="31" t="str">
        <f t="shared" ref="M380:N399" si="62">IF($A380&gt;0,IF((LEFT($A380,2)=LEFT(gstin,2)),($K380*($J380/2)),""),"")</f>
        <v/>
      </c>
      <c r="N380" s="31" t="str">
        <f t="shared" si="62"/>
        <v/>
      </c>
      <c r="O380" s="30"/>
      <c r="P380" s="34"/>
      <c r="Q380" s="31" t="str">
        <f t="shared" si="57"/>
        <v/>
      </c>
      <c r="R380" s="31" t="str">
        <f t="shared" si="58"/>
        <v/>
      </c>
      <c r="S380" s="31" t="str">
        <f t="shared" si="59"/>
        <v/>
      </c>
      <c r="T380" s="31" t="str">
        <f t="shared" si="60"/>
        <v/>
      </c>
    </row>
    <row r="381" spans="1:20">
      <c r="A381" s="34"/>
      <c r="B381" s="34"/>
      <c r="C381" s="1" t="str">
        <f t="shared" si="55"/>
        <v/>
      </c>
      <c r="D381" s="34"/>
      <c r="E381" s="35"/>
      <c r="F381" s="36"/>
      <c r="G381" s="33">
        <f t="shared" si="56"/>
        <v>0</v>
      </c>
      <c r="H381" s="106"/>
      <c r="I381" s="106"/>
      <c r="J381" s="32"/>
      <c r="K381" s="17"/>
      <c r="L381" s="31" t="str">
        <f t="shared" si="53"/>
        <v/>
      </c>
      <c r="M381" s="31" t="str">
        <f t="shared" si="62"/>
        <v/>
      </c>
      <c r="N381" s="31" t="str">
        <f t="shared" si="62"/>
        <v/>
      </c>
      <c r="O381" s="30"/>
      <c r="P381" s="34"/>
      <c r="Q381" s="31" t="str">
        <f t="shared" si="57"/>
        <v/>
      </c>
      <c r="R381" s="31" t="str">
        <f t="shared" si="58"/>
        <v/>
      </c>
      <c r="S381" s="31" t="str">
        <f t="shared" si="59"/>
        <v/>
      </c>
      <c r="T381" s="31" t="str">
        <f t="shared" si="60"/>
        <v/>
      </c>
    </row>
    <row r="382" spans="1:20">
      <c r="A382" s="34"/>
      <c r="B382" s="34"/>
      <c r="C382" s="1" t="str">
        <f t="shared" si="55"/>
        <v/>
      </c>
      <c r="D382" s="34"/>
      <c r="E382" s="35"/>
      <c r="F382" s="36"/>
      <c r="G382" s="33">
        <f t="shared" si="56"/>
        <v>0</v>
      </c>
      <c r="H382" s="106"/>
      <c r="I382" s="106"/>
      <c r="J382" s="32"/>
      <c r="K382" s="17"/>
      <c r="L382" s="31" t="str">
        <f t="shared" si="53"/>
        <v/>
      </c>
      <c r="M382" s="31" t="str">
        <f t="shared" si="62"/>
        <v/>
      </c>
      <c r="N382" s="31" t="str">
        <f t="shared" si="62"/>
        <v/>
      </c>
      <c r="O382" s="30"/>
      <c r="P382" s="34"/>
      <c r="Q382" s="31" t="str">
        <f t="shared" si="57"/>
        <v/>
      </c>
      <c r="R382" s="31" t="str">
        <f t="shared" si="58"/>
        <v/>
      </c>
      <c r="S382" s="31" t="str">
        <f t="shared" si="59"/>
        <v/>
      </c>
      <c r="T382" s="31" t="str">
        <f t="shared" si="60"/>
        <v/>
      </c>
    </row>
    <row r="383" spans="1:20">
      <c r="A383" s="34"/>
      <c r="B383" s="34"/>
      <c r="C383" s="1" t="str">
        <f t="shared" si="55"/>
        <v/>
      </c>
      <c r="D383" s="34"/>
      <c r="E383" s="35"/>
      <c r="F383" s="36"/>
      <c r="G383" s="33">
        <f t="shared" si="56"/>
        <v>0</v>
      </c>
      <c r="H383" s="106"/>
      <c r="I383" s="106"/>
      <c r="J383" s="32"/>
      <c r="K383" s="17"/>
      <c r="L383" s="31" t="str">
        <f t="shared" si="53"/>
        <v/>
      </c>
      <c r="M383" s="31" t="str">
        <f t="shared" si="62"/>
        <v/>
      </c>
      <c r="N383" s="31" t="str">
        <f t="shared" si="62"/>
        <v/>
      </c>
      <c r="O383" s="30"/>
      <c r="P383" s="34"/>
      <c r="Q383" s="31" t="str">
        <f t="shared" si="57"/>
        <v/>
      </c>
      <c r="R383" s="31" t="str">
        <f t="shared" si="58"/>
        <v/>
      </c>
      <c r="S383" s="31" t="str">
        <f t="shared" si="59"/>
        <v/>
      </c>
      <c r="T383" s="31" t="str">
        <f t="shared" si="60"/>
        <v/>
      </c>
    </row>
    <row r="384" spans="1:20">
      <c r="A384" s="34"/>
      <c r="B384" s="34"/>
      <c r="C384" s="1" t="str">
        <f t="shared" si="55"/>
        <v/>
      </c>
      <c r="D384" s="34"/>
      <c r="E384" s="35"/>
      <c r="F384" s="36"/>
      <c r="G384" s="33">
        <f t="shared" si="56"/>
        <v>0</v>
      </c>
      <c r="H384" s="106"/>
      <c r="I384" s="106"/>
      <c r="J384" s="32"/>
      <c r="K384" s="17"/>
      <c r="L384" s="31" t="str">
        <f t="shared" si="53"/>
        <v/>
      </c>
      <c r="M384" s="31" t="str">
        <f t="shared" si="62"/>
        <v/>
      </c>
      <c r="N384" s="31" t="str">
        <f t="shared" si="62"/>
        <v/>
      </c>
      <c r="O384" s="30"/>
      <c r="P384" s="34"/>
      <c r="Q384" s="31" t="str">
        <f t="shared" si="57"/>
        <v/>
      </c>
      <c r="R384" s="31" t="str">
        <f t="shared" si="58"/>
        <v/>
      </c>
      <c r="S384" s="31" t="str">
        <f t="shared" si="59"/>
        <v/>
      </c>
      <c r="T384" s="31" t="str">
        <f t="shared" si="60"/>
        <v/>
      </c>
    </row>
    <row r="385" spans="1:20">
      <c r="A385" s="34"/>
      <c r="B385" s="34"/>
      <c r="C385" s="1" t="str">
        <f t="shared" si="55"/>
        <v/>
      </c>
      <c r="D385" s="34"/>
      <c r="E385" s="35"/>
      <c r="F385" s="36"/>
      <c r="G385" s="33">
        <f t="shared" si="56"/>
        <v>0</v>
      </c>
      <c r="H385" s="106"/>
      <c r="I385" s="106"/>
      <c r="J385" s="32"/>
      <c r="K385" s="17"/>
      <c r="L385" s="31" t="str">
        <f t="shared" si="53"/>
        <v/>
      </c>
      <c r="M385" s="31" t="str">
        <f t="shared" si="62"/>
        <v/>
      </c>
      <c r="N385" s="31" t="str">
        <f t="shared" si="62"/>
        <v/>
      </c>
      <c r="O385" s="30"/>
      <c r="P385" s="34"/>
      <c r="Q385" s="31" t="str">
        <f t="shared" si="57"/>
        <v/>
      </c>
      <c r="R385" s="31" t="str">
        <f t="shared" si="58"/>
        <v/>
      </c>
      <c r="S385" s="31" t="str">
        <f t="shared" si="59"/>
        <v/>
      </c>
      <c r="T385" s="31" t="str">
        <f t="shared" si="60"/>
        <v/>
      </c>
    </row>
    <row r="386" spans="1:20">
      <c r="A386" s="34"/>
      <c r="B386" s="34"/>
      <c r="C386" s="1" t="str">
        <f t="shared" si="55"/>
        <v/>
      </c>
      <c r="D386" s="34"/>
      <c r="E386" s="35"/>
      <c r="F386" s="36"/>
      <c r="G386" s="33">
        <f t="shared" si="56"/>
        <v>0</v>
      </c>
      <c r="H386" s="106"/>
      <c r="I386" s="106"/>
      <c r="J386" s="32"/>
      <c r="K386" s="17"/>
      <c r="L386" s="31" t="str">
        <f t="shared" si="53"/>
        <v/>
      </c>
      <c r="M386" s="31" t="str">
        <f t="shared" si="62"/>
        <v/>
      </c>
      <c r="N386" s="31" t="str">
        <f t="shared" si="62"/>
        <v/>
      </c>
      <c r="O386" s="30"/>
      <c r="P386" s="34"/>
      <c r="Q386" s="31" t="str">
        <f t="shared" si="57"/>
        <v/>
      </c>
      <c r="R386" s="31" t="str">
        <f t="shared" si="58"/>
        <v/>
      </c>
      <c r="S386" s="31" t="str">
        <f t="shared" si="59"/>
        <v/>
      </c>
      <c r="T386" s="31" t="str">
        <f t="shared" si="60"/>
        <v/>
      </c>
    </row>
    <row r="387" spans="1:20">
      <c r="A387" s="34"/>
      <c r="B387" s="34"/>
      <c r="C387" s="1" t="str">
        <f t="shared" si="55"/>
        <v/>
      </c>
      <c r="D387" s="34"/>
      <c r="E387" s="35"/>
      <c r="F387" s="36"/>
      <c r="G387" s="33">
        <f t="shared" si="56"/>
        <v>0</v>
      </c>
      <c r="H387" s="106"/>
      <c r="I387" s="106"/>
      <c r="J387" s="32"/>
      <c r="K387" s="17"/>
      <c r="L387" s="31" t="str">
        <f t="shared" si="53"/>
        <v/>
      </c>
      <c r="M387" s="31" t="str">
        <f t="shared" si="62"/>
        <v/>
      </c>
      <c r="N387" s="31" t="str">
        <f t="shared" si="62"/>
        <v/>
      </c>
      <c r="O387" s="30"/>
      <c r="P387" s="34"/>
      <c r="Q387" s="31" t="str">
        <f t="shared" si="57"/>
        <v/>
      </c>
      <c r="R387" s="31" t="str">
        <f t="shared" si="58"/>
        <v/>
      </c>
      <c r="S387" s="31" t="str">
        <f t="shared" si="59"/>
        <v/>
      </c>
      <c r="T387" s="31" t="str">
        <f t="shared" si="60"/>
        <v/>
      </c>
    </row>
    <row r="388" spans="1:20">
      <c r="A388" s="34"/>
      <c r="B388" s="34"/>
      <c r="C388" s="1" t="str">
        <f t="shared" si="55"/>
        <v/>
      </c>
      <c r="D388" s="34"/>
      <c r="E388" s="35"/>
      <c r="F388" s="36"/>
      <c r="G388" s="33">
        <f t="shared" si="56"/>
        <v>0</v>
      </c>
      <c r="H388" s="106"/>
      <c r="I388" s="106"/>
      <c r="J388" s="32"/>
      <c r="K388" s="17"/>
      <c r="L388" s="31" t="str">
        <f t="shared" si="53"/>
        <v/>
      </c>
      <c r="M388" s="31" t="str">
        <f t="shared" si="62"/>
        <v/>
      </c>
      <c r="N388" s="31" t="str">
        <f t="shared" si="62"/>
        <v/>
      </c>
      <c r="O388" s="30"/>
      <c r="P388" s="34"/>
      <c r="Q388" s="31" t="str">
        <f t="shared" si="57"/>
        <v/>
      </c>
      <c r="R388" s="31" t="str">
        <f t="shared" si="58"/>
        <v/>
      </c>
      <c r="S388" s="31" t="str">
        <f t="shared" si="59"/>
        <v/>
      </c>
      <c r="T388" s="31" t="str">
        <f t="shared" si="60"/>
        <v/>
      </c>
    </row>
    <row r="389" spans="1:20">
      <c r="A389" s="34"/>
      <c r="B389" s="34"/>
      <c r="C389" s="1" t="str">
        <f t="shared" si="55"/>
        <v/>
      </c>
      <c r="D389" s="34"/>
      <c r="E389" s="35"/>
      <c r="F389" s="36"/>
      <c r="G389" s="33">
        <f t="shared" si="56"/>
        <v>0</v>
      </c>
      <c r="H389" s="106"/>
      <c r="I389" s="106"/>
      <c r="J389" s="32"/>
      <c r="K389" s="17"/>
      <c r="L389" s="31" t="str">
        <f t="shared" si="53"/>
        <v/>
      </c>
      <c r="M389" s="31" t="str">
        <f t="shared" si="62"/>
        <v/>
      </c>
      <c r="N389" s="31" t="str">
        <f t="shared" si="62"/>
        <v/>
      </c>
      <c r="O389" s="30"/>
      <c r="P389" s="34"/>
      <c r="Q389" s="31" t="str">
        <f t="shared" si="57"/>
        <v/>
      </c>
      <c r="R389" s="31" t="str">
        <f t="shared" si="58"/>
        <v/>
      </c>
      <c r="S389" s="31" t="str">
        <f t="shared" si="59"/>
        <v/>
      </c>
      <c r="T389" s="31" t="str">
        <f t="shared" si="60"/>
        <v/>
      </c>
    </row>
    <row r="390" spans="1:20">
      <c r="A390" s="34"/>
      <c r="B390" s="34"/>
      <c r="C390" s="1" t="str">
        <f t="shared" si="55"/>
        <v/>
      </c>
      <c r="D390" s="34"/>
      <c r="E390" s="35"/>
      <c r="F390" s="36"/>
      <c r="G390" s="33">
        <f t="shared" si="56"/>
        <v>0</v>
      </c>
      <c r="H390" s="106"/>
      <c r="I390" s="106"/>
      <c r="J390" s="32"/>
      <c r="K390" s="17"/>
      <c r="L390" s="31" t="str">
        <f t="shared" si="53"/>
        <v/>
      </c>
      <c r="M390" s="31" t="str">
        <f t="shared" si="62"/>
        <v/>
      </c>
      <c r="N390" s="31" t="str">
        <f t="shared" si="62"/>
        <v/>
      </c>
      <c r="O390" s="30"/>
      <c r="P390" s="34"/>
      <c r="Q390" s="31" t="str">
        <f t="shared" si="57"/>
        <v/>
      </c>
      <c r="R390" s="31" t="str">
        <f t="shared" si="58"/>
        <v/>
      </c>
      <c r="S390" s="31" t="str">
        <f t="shared" si="59"/>
        <v/>
      </c>
      <c r="T390" s="31" t="str">
        <f t="shared" si="60"/>
        <v/>
      </c>
    </row>
    <row r="391" spans="1:20">
      <c r="A391" s="34"/>
      <c r="B391" s="34"/>
      <c r="C391" s="1" t="str">
        <f t="shared" si="55"/>
        <v/>
      </c>
      <c r="D391" s="34"/>
      <c r="E391" s="35"/>
      <c r="F391" s="36"/>
      <c r="G391" s="33">
        <f t="shared" si="56"/>
        <v>0</v>
      </c>
      <c r="H391" s="106"/>
      <c r="I391" s="106"/>
      <c r="J391" s="32"/>
      <c r="K391" s="17"/>
      <c r="L391" s="31" t="str">
        <f t="shared" si="53"/>
        <v/>
      </c>
      <c r="M391" s="31" t="str">
        <f t="shared" si="62"/>
        <v/>
      </c>
      <c r="N391" s="31" t="str">
        <f t="shared" si="62"/>
        <v/>
      </c>
      <c r="O391" s="30"/>
      <c r="P391" s="34"/>
      <c r="Q391" s="31" t="str">
        <f t="shared" si="57"/>
        <v/>
      </c>
      <c r="R391" s="31" t="str">
        <f t="shared" si="58"/>
        <v/>
      </c>
      <c r="S391" s="31" t="str">
        <f t="shared" si="59"/>
        <v/>
      </c>
      <c r="T391" s="31" t="str">
        <f t="shared" si="60"/>
        <v/>
      </c>
    </row>
    <row r="392" spans="1:20">
      <c r="A392" s="34"/>
      <c r="B392" s="34"/>
      <c r="C392" s="1" t="str">
        <f t="shared" si="55"/>
        <v/>
      </c>
      <c r="D392" s="34"/>
      <c r="E392" s="35"/>
      <c r="F392" s="36"/>
      <c r="G392" s="33">
        <f t="shared" si="56"/>
        <v>0</v>
      </c>
      <c r="H392" s="106"/>
      <c r="I392" s="106"/>
      <c r="J392" s="32"/>
      <c r="K392" s="17"/>
      <c r="L392" s="31" t="str">
        <f t="shared" si="53"/>
        <v/>
      </c>
      <c r="M392" s="31" t="str">
        <f t="shared" si="62"/>
        <v/>
      </c>
      <c r="N392" s="31" t="str">
        <f t="shared" si="62"/>
        <v/>
      </c>
      <c r="O392" s="30"/>
      <c r="P392" s="34"/>
      <c r="Q392" s="31" t="str">
        <f t="shared" si="57"/>
        <v/>
      </c>
      <c r="R392" s="31" t="str">
        <f t="shared" si="58"/>
        <v/>
      </c>
      <c r="S392" s="31" t="str">
        <f t="shared" si="59"/>
        <v/>
      </c>
      <c r="T392" s="31" t="str">
        <f t="shared" si="60"/>
        <v/>
      </c>
    </row>
    <row r="393" spans="1:20">
      <c r="A393" s="34"/>
      <c r="B393" s="34"/>
      <c r="C393" s="1" t="str">
        <f t="shared" si="55"/>
        <v/>
      </c>
      <c r="D393" s="34"/>
      <c r="E393" s="35"/>
      <c r="F393" s="36"/>
      <c r="G393" s="33">
        <f t="shared" si="56"/>
        <v>0</v>
      </c>
      <c r="H393" s="106"/>
      <c r="I393" s="106"/>
      <c r="J393" s="32"/>
      <c r="K393" s="17"/>
      <c r="L393" s="31" t="str">
        <f t="shared" si="53"/>
        <v/>
      </c>
      <c r="M393" s="31" t="str">
        <f t="shared" si="62"/>
        <v/>
      </c>
      <c r="N393" s="31" t="str">
        <f t="shared" si="62"/>
        <v/>
      </c>
      <c r="O393" s="30"/>
      <c r="P393" s="34"/>
      <c r="Q393" s="31" t="str">
        <f t="shared" si="57"/>
        <v/>
      </c>
      <c r="R393" s="31" t="str">
        <f t="shared" si="58"/>
        <v/>
      </c>
      <c r="S393" s="31" t="str">
        <f t="shared" si="59"/>
        <v/>
      </c>
      <c r="T393" s="31" t="str">
        <f t="shared" si="60"/>
        <v/>
      </c>
    </row>
    <row r="394" spans="1:20">
      <c r="A394" s="34"/>
      <c r="B394" s="34"/>
      <c r="C394" s="1" t="str">
        <f t="shared" si="55"/>
        <v/>
      </c>
      <c r="D394" s="34"/>
      <c r="E394" s="35"/>
      <c r="F394" s="36"/>
      <c r="G394" s="33">
        <f t="shared" si="56"/>
        <v>0</v>
      </c>
      <c r="H394" s="106"/>
      <c r="I394" s="106"/>
      <c r="J394" s="32"/>
      <c r="K394" s="17"/>
      <c r="L394" s="31" t="str">
        <f t="shared" si="53"/>
        <v/>
      </c>
      <c r="M394" s="31" t="str">
        <f t="shared" si="62"/>
        <v/>
      </c>
      <c r="N394" s="31" t="str">
        <f t="shared" si="62"/>
        <v/>
      </c>
      <c r="O394" s="30"/>
      <c r="P394" s="34"/>
      <c r="Q394" s="31" t="str">
        <f t="shared" si="57"/>
        <v/>
      </c>
      <c r="R394" s="31" t="str">
        <f t="shared" si="58"/>
        <v/>
      </c>
      <c r="S394" s="31" t="str">
        <f t="shared" si="59"/>
        <v/>
      </c>
      <c r="T394" s="31" t="str">
        <f t="shared" si="60"/>
        <v/>
      </c>
    </row>
    <row r="395" spans="1:20">
      <c r="A395" s="34"/>
      <c r="B395" s="34"/>
      <c r="C395" s="1" t="str">
        <f t="shared" si="55"/>
        <v/>
      </c>
      <c r="D395" s="34"/>
      <c r="E395" s="35"/>
      <c r="F395" s="36"/>
      <c r="G395" s="33">
        <f t="shared" si="56"/>
        <v>0</v>
      </c>
      <c r="H395" s="106"/>
      <c r="I395" s="106"/>
      <c r="J395" s="32"/>
      <c r="K395" s="17"/>
      <c r="L395" s="31" t="str">
        <f t="shared" si="53"/>
        <v/>
      </c>
      <c r="M395" s="31" t="str">
        <f t="shared" si="62"/>
        <v/>
      </c>
      <c r="N395" s="31" t="str">
        <f t="shared" si="62"/>
        <v/>
      </c>
      <c r="O395" s="30"/>
      <c r="P395" s="34"/>
      <c r="Q395" s="31" t="str">
        <f t="shared" si="57"/>
        <v/>
      </c>
      <c r="R395" s="31" t="str">
        <f t="shared" si="58"/>
        <v/>
      </c>
      <c r="S395" s="31" t="str">
        <f t="shared" si="59"/>
        <v/>
      </c>
      <c r="T395" s="31" t="str">
        <f t="shared" si="60"/>
        <v/>
      </c>
    </row>
    <row r="396" spans="1:20">
      <c r="A396" s="34"/>
      <c r="B396" s="34"/>
      <c r="C396" s="1" t="str">
        <f t="shared" si="55"/>
        <v/>
      </c>
      <c r="D396" s="34"/>
      <c r="E396" s="35"/>
      <c r="F396" s="36"/>
      <c r="G396" s="33">
        <f t="shared" si="56"/>
        <v>0</v>
      </c>
      <c r="H396" s="106"/>
      <c r="I396" s="106"/>
      <c r="J396" s="32"/>
      <c r="K396" s="17"/>
      <c r="L396" s="31" t="str">
        <f t="shared" si="53"/>
        <v/>
      </c>
      <c r="M396" s="31" t="str">
        <f t="shared" si="62"/>
        <v/>
      </c>
      <c r="N396" s="31" t="str">
        <f t="shared" si="62"/>
        <v/>
      </c>
      <c r="O396" s="30"/>
      <c r="P396" s="34"/>
      <c r="Q396" s="31" t="str">
        <f t="shared" si="57"/>
        <v/>
      </c>
      <c r="R396" s="31" t="str">
        <f t="shared" si="58"/>
        <v/>
      </c>
      <c r="S396" s="31" t="str">
        <f t="shared" si="59"/>
        <v/>
      </c>
      <c r="T396" s="31" t="str">
        <f t="shared" si="60"/>
        <v/>
      </c>
    </row>
    <row r="397" spans="1:20">
      <c r="A397" s="34"/>
      <c r="B397" s="34"/>
      <c r="C397" s="1" t="str">
        <f t="shared" si="55"/>
        <v/>
      </c>
      <c r="D397" s="34"/>
      <c r="E397" s="35"/>
      <c r="F397" s="36"/>
      <c r="G397" s="33">
        <f t="shared" si="56"/>
        <v>0</v>
      </c>
      <c r="H397" s="106"/>
      <c r="I397" s="106"/>
      <c r="J397" s="32"/>
      <c r="K397" s="17"/>
      <c r="L397" s="31" t="str">
        <f t="shared" si="53"/>
        <v/>
      </c>
      <c r="M397" s="31" t="str">
        <f t="shared" si="62"/>
        <v/>
      </c>
      <c r="N397" s="31" t="str">
        <f t="shared" si="62"/>
        <v/>
      </c>
      <c r="O397" s="30"/>
      <c r="P397" s="34"/>
      <c r="Q397" s="31" t="str">
        <f t="shared" si="57"/>
        <v/>
      </c>
      <c r="R397" s="31" t="str">
        <f t="shared" si="58"/>
        <v/>
      </c>
      <c r="S397" s="31" t="str">
        <f t="shared" si="59"/>
        <v/>
      </c>
      <c r="T397" s="31" t="str">
        <f t="shared" si="60"/>
        <v/>
      </c>
    </row>
    <row r="398" spans="1:20">
      <c r="A398" s="34"/>
      <c r="B398" s="34"/>
      <c r="C398" s="1" t="str">
        <f t="shared" si="55"/>
        <v/>
      </c>
      <c r="D398" s="34"/>
      <c r="E398" s="35"/>
      <c r="F398" s="36"/>
      <c r="G398" s="33">
        <f t="shared" si="56"/>
        <v>0</v>
      </c>
      <c r="H398" s="106"/>
      <c r="I398" s="106"/>
      <c r="J398" s="32"/>
      <c r="K398" s="17"/>
      <c r="L398" s="31" t="str">
        <f t="shared" si="53"/>
        <v/>
      </c>
      <c r="M398" s="31" t="str">
        <f t="shared" si="62"/>
        <v/>
      </c>
      <c r="N398" s="31" t="str">
        <f t="shared" si="62"/>
        <v/>
      </c>
      <c r="O398" s="30"/>
      <c r="P398" s="34"/>
      <c r="Q398" s="31" t="str">
        <f t="shared" si="57"/>
        <v/>
      </c>
      <c r="R398" s="31" t="str">
        <f t="shared" si="58"/>
        <v/>
      </c>
      <c r="S398" s="31" t="str">
        <f t="shared" si="59"/>
        <v/>
      </c>
      <c r="T398" s="31" t="str">
        <f t="shared" si="60"/>
        <v/>
      </c>
    </row>
    <row r="399" spans="1:20">
      <c r="A399" s="34"/>
      <c r="B399" s="34"/>
      <c r="C399" s="1" t="str">
        <f t="shared" si="55"/>
        <v/>
      </c>
      <c r="D399" s="34"/>
      <c r="E399" s="35"/>
      <c r="F399" s="36"/>
      <c r="G399" s="33">
        <f t="shared" si="56"/>
        <v>0</v>
      </c>
      <c r="H399" s="106"/>
      <c r="I399" s="106"/>
      <c r="J399" s="32"/>
      <c r="K399" s="17"/>
      <c r="L399" s="31" t="str">
        <f t="shared" si="53"/>
        <v/>
      </c>
      <c r="M399" s="31" t="str">
        <f t="shared" si="62"/>
        <v/>
      </c>
      <c r="N399" s="31" t="str">
        <f t="shared" si="62"/>
        <v/>
      </c>
      <c r="O399" s="30"/>
      <c r="P399" s="34"/>
      <c r="Q399" s="31" t="str">
        <f t="shared" si="57"/>
        <v/>
      </c>
      <c r="R399" s="31" t="str">
        <f t="shared" si="58"/>
        <v/>
      </c>
      <c r="S399" s="31" t="str">
        <f t="shared" si="59"/>
        <v/>
      </c>
      <c r="T399" s="31" t="str">
        <f t="shared" si="60"/>
        <v/>
      </c>
    </row>
    <row r="400" spans="1:20">
      <c r="A400" s="34"/>
      <c r="B400" s="34"/>
      <c r="C400" s="1" t="str">
        <f t="shared" si="55"/>
        <v/>
      </c>
      <c r="D400" s="34"/>
      <c r="E400" s="35"/>
      <c r="F400" s="36"/>
      <c r="G400" s="33">
        <f t="shared" si="56"/>
        <v>0</v>
      </c>
      <c r="H400" s="106"/>
      <c r="I400" s="106"/>
      <c r="J400" s="32"/>
      <c r="K400" s="17"/>
      <c r="L400" s="31" t="str">
        <f t="shared" si="53"/>
        <v/>
      </c>
      <c r="M400" s="31" t="str">
        <f t="shared" ref="M400:N419" si="63">IF($A400&gt;0,IF((LEFT($A400,2)=LEFT(gstin,2)),($K400*($J400/2)),""),"")</f>
        <v/>
      </c>
      <c r="N400" s="31" t="str">
        <f t="shared" si="63"/>
        <v/>
      </c>
      <c r="O400" s="30"/>
      <c r="P400" s="34"/>
      <c r="Q400" s="31" t="str">
        <f t="shared" si="57"/>
        <v/>
      </c>
      <c r="R400" s="31" t="str">
        <f t="shared" si="58"/>
        <v/>
      </c>
      <c r="S400" s="31" t="str">
        <f t="shared" si="59"/>
        <v/>
      </c>
      <c r="T400" s="31" t="str">
        <f t="shared" si="60"/>
        <v/>
      </c>
    </row>
    <row r="401" spans="1:20">
      <c r="A401" s="34"/>
      <c r="B401" s="34"/>
      <c r="C401" s="1" t="str">
        <f t="shared" si="55"/>
        <v/>
      </c>
      <c r="D401" s="34"/>
      <c r="E401" s="35"/>
      <c r="F401" s="36"/>
      <c r="G401" s="33">
        <f t="shared" si="56"/>
        <v>0</v>
      </c>
      <c r="H401" s="106"/>
      <c r="I401" s="106"/>
      <c r="J401" s="32"/>
      <c r="K401" s="17"/>
      <c r="L401" s="31" t="str">
        <f t="shared" si="53"/>
        <v/>
      </c>
      <c r="M401" s="31" t="str">
        <f t="shared" si="63"/>
        <v/>
      </c>
      <c r="N401" s="31" t="str">
        <f t="shared" si="63"/>
        <v/>
      </c>
      <c r="O401" s="30"/>
      <c r="P401" s="34"/>
      <c r="Q401" s="31" t="str">
        <f t="shared" si="57"/>
        <v/>
      </c>
      <c r="R401" s="31" t="str">
        <f t="shared" si="58"/>
        <v/>
      </c>
      <c r="S401" s="31" t="str">
        <f t="shared" si="59"/>
        <v/>
      </c>
      <c r="T401" s="31" t="str">
        <f t="shared" si="60"/>
        <v/>
      </c>
    </row>
    <row r="402" spans="1:20">
      <c r="A402" s="34"/>
      <c r="B402" s="34"/>
      <c r="C402" s="1" t="str">
        <f t="shared" si="55"/>
        <v/>
      </c>
      <c r="D402" s="34"/>
      <c r="E402" s="35"/>
      <c r="F402" s="36"/>
      <c r="G402" s="33">
        <f t="shared" si="56"/>
        <v>0</v>
      </c>
      <c r="H402" s="106"/>
      <c r="I402" s="106"/>
      <c r="J402" s="32"/>
      <c r="K402" s="17"/>
      <c r="L402" s="31" t="str">
        <f t="shared" si="53"/>
        <v/>
      </c>
      <c r="M402" s="31" t="str">
        <f t="shared" si="63"/>
        <v/>
      </c>
      <c r="N402" s="31" t="str">
        <f t="shared" si="63"/>
        <v/>
      </c>
      <c r="O402" s="30"/>
      <c r="P402" s="34"/>
      <c r="Q402" s="31" t="str">
        <f t="shared" si="57"/>
        <v/>
      </c>
      <c r="R402" s="31" t="str">
        <f t="shared" si="58"/>
        <v/>
      </c>
      <c r="S402" s="31" t="str">
        <f t="shared" si="59"/>
        <v/>
      </c>
      <c r="T402" s="31" t="str">
        <f t="shared" si="60"/>
        <v/>
      </c>
    </row>
    <row r="403" spans="1:20">
      <c r="A403" s="34"/>
      <c r="B403" s="34"/>
      <c r="C403" s="1" t="str">
        <f t="shared" si="55"/>
        <v/>
      </c>
      <c r="D403" s="34"/>
      <c r="E403" s="35"/>
      <c r="F403" s="36"/>
      <c r="G403" s="33">
        <f t="shared" si="56"/>
        <v>0</v>
      </c>
      <c r="H403" s="106"/>
      <c r="I403" s="106"/>
      <c r="J403" s="32"/>
      <c r="K403" s="17"/>
      <c r="L403" s="31" t="str">
        <f t="shared" si="53"/>
        <v/>
      </c>
      <c r="M403" s="31" t="str">
        <f t="shared" si="63"/>
        <v/>
      </c>
      <c r="N403" s="31" t="str">
        <f t="shared" si="63"/>
        <v/>
      </c>
      <c r="O403" s="30"/>
      <c r="P403" s="34"/>
      <c r="Q403" s="31" t="str">
        <f t="shared" si="57"/>
        <v/>
      </c>
      <c r="R403" s="31" t="str">
        <f t="shared" si="58"/>
        <v/>
      </c>
      <c r="S403" s="31" t="str">
        <f t="shared" si="59"/>
        <v/>
      </c>
      <c r="T403" s="31" t="str">
        <f t="shared" si="60"/>
        <v/>
      </c>
    </row>
    <row r="404" spans="1:20">
      <c r="A404" s="34"/>
      <c r="B404" s="34"/>
      <c r="C404" s="1" t="str">
        <f t="shared" si="55"/>
        <v/>
      </c>
      <c r="D404" s="34"/>
      <c r="E404" s="35"/>
      <c r="F404" s="36"/>
      <c r="G404" s="33">
        <f t="shared" si="56"/>
        <v>0</v>
      </c>
      <c r="H404" s="106"/>
      <c r="I404" s="106"/>
      <c r="J404" s="32"/>
      <c r="K404" s="17"/>
      <c r="L404" s="31" t="str">
        <f t="shared" ref="L404:L467" si="64">IF($A404&gt;0,IF((LEFT($A404,2)&lt;&gt;LEFT(gstin,2)),($K404*$J404),""),"")</f>
        <v/>
      </c>
      <c r="M404" s="31" t="str">
        <f t="shared" si="63"/>
        <v/>
      </c>
      <c r="N404" s="31" t="str">
        <f t="shared" si="63"/>
        <v/>
      </c>
      <c r="O404" s="30"/>
      <c r="P404" s="34"/>
      <c r="Q404" s="31" t="str">
        <f t="shared" si="57"/>
        <v/>
      </c>
      <c r="R404" s="31" t="str">
        <f t="shared" si="58"/>
        <v/>
      </c>
      <c r="S404" s="31" t="str">
        <f t="shared" si="59"/>
        <v/>
      </c>
      <c r="T404" s="31" t="str">
        <f t="shared" si="60"/>
        <v/>
      </c>
    </row>
    <row r="405" spans="1:20">
      <c r="A405" s="34"/>
      <c r="B405" s="34"/>
      <c r="C405" s="1" t="str">
        <f t="shared" ref="C405:C468" si="65">IF($A405&lt;&gt;"",(VLOOKUP(LEFT($A405,2),$A$5000:$C$5037,3,TRUE)),(""))</f>
        <v/>
      </c>
      <c r="D405" s="34"/>
      <c r="E405" s="35"/>
      <c r="F405" s="36"/>
      <c r="G405" s="33">
        <f t="shared" ref="G405:G468" si="66">ROUND(SUM(K405:O405),0)</f>
        <v>0</v>
      </c>
      <c r="H405" s="106"/>
      <c r="I405" s="106"/>
      <c r="J405" s="32"/>
      <c r="K405" s="17"/>
      <c r="L405" s="31" t="str">
        <f t="shared" si="64"/>
        <v/>
      </c>
      <c r="M405" s="31" t="str">
        <f t="shared" si="63"/>
        <v/>
      </c>
      <c r="N405" s="31" t="str">
        <f t="shared" si="63"/>
        <v/>
      </c>
      <c r="O405" s="30"/>
      <c r="P405" s="34"/>
      <c r="Q405" s="31" t="str">
        <f t="shared" ref="Q405:Q468" si="67">IF(P405="Accept",L405,"")</f>
        <v/>
      </c>
      <c r="R405" s="31" t="str">
        <f t="shared" ref="R405:R468" si="68">IF(P405="Accept",M405,"")</f>
        <v/>
      </c>
      <c r="S405" s="31" t="str">
        <f t="shared" ref="S405:S468" si="69">IF(P405="Accept",N405,"")</f>
        <v/>
      </c>
      <c r="T405" s="31" t="str">
        <f t="shared" ref="T405:T468" si="70">IF(P405="Accept",O405,"")</f>
        <v/>
      </c>
    </row>
    <row r="406" spans="1:20">
      <c r="A406" s="34"/>
      <c r="B406" s="34"/>
      <c r="C406" s="1" t="str">
        <f t="shared" si="65"/>
        <v/>
      </c>
      <c r="D406" s="34"/>
      <c r="E406" s="35"/>
      <c r="F406" s="36"/>
      <c r="G406" s="33">
        <f t="shared" si="66"/>
        <v>0</v>
      </c>
      <c r="H406" s="106"/>
      <c r="I406" s="106"/>
      <c r="J406" s="32"/>
      <c r="K406" s="17"/>
      <c r="L406" s="31" t="str">
        <f t="shared" si="64"/>
        <v/>
      </c>
      <c r="M406" s="31" t="str">
        <f t="shared" si="63"/>
        <v/>
      </c>
      <c r="N406" s="31" t="str">
        <f t="shared" si="63"/>
        <v/>
      </c>
      <c r="O406" s="30"/>
      <c r="P406" s="34"/>
      <c r="Q406" s="31" t="str">
        <f t="shared" si="67"/>
        <v/>
      </c>
      <c r="R406" s="31" t="str">
        <f t="shared" si="68"/>
        <v/>
      </c>
      <c r="S406" s="31" t="str">
        <f t="shared" si="69"/>
        <v/>
      </c>
      <c r="T406" s="31" t="str">
        <f t="shared" si="70"/>
        <v/>
      </c>
    </row>
    <row r="407" spans="1:20">
      <c r="A407" s="34"/>
      <c r="B407" s="34"/>
      <c r="C407" s="1" t="str">
        <f t="shared" si="65"/>
        <v/>
      </c>
      <c r="D407" s="34"/>
      <c r="E407" s="35"/>
      <c r="F407" s="36"/>
      <c r="G407" s="33">
        <f t="shared" si="66"/>
        <v>0</v>
      </c>
      <c r="H407" s="106"/>
      <c r="I407" s="106"/>
      <c r="J407" s="32"/>
      <c r="K407" s="17"/>
      <c r="L407" s="31" t="str">
        <f t="shared" si="64"/>
        <v/>
      </c>
      <c r="M407" s="31" t="str">
        <f t="shared" si="63"/>
        <v/>
      </c>
      <c r="N407" s="31" t="str">
        <f t="shared" si="63"/>
        <v/>
      </c>
      <c r="O407" s="30"/>
      <c r="P407" s="34"/>
      <c r="Q407" s="31" t="str">
        <f t="shared" si="67"/>
        <v/>
      </c>
      <c r="R407" s="31" t="str">
        <f t="shared" si="68"/>
        <v/>
      </c>
      <c r="S407" s="31" t="str">
        <f t="shared" si="69"/>
        <v/>
      </c>
      <c r="T407" s="31" t="str">
        <f t="shared" si="70"/>
        <v/>
      </c>
    </row>
    <row r="408" spans="1:20">
      <c r="A408" s="34"/>
      <c r="B408" s="34"/>
      <c r="C408" s="1" t="str">
        <f t="shared" si="65"/>
        <v/>
      </c>
      <c r="D408" s="34"/>
      <c r="E408" s="35"/>
      <c r="F408" s="36"/>
      <c r="G408" s="33">
        <f t="shared" si="66"/>
        <v>0</v>
      </c>
      <c r="H408" s="106"/>
      <c r="I408" s="106"/>
      <c r="J408" s="32"/>
      <c r="K408" s="17"/>
      <c r="L408" s="31" t="str">
        <f t="shared" si="64"/>
        <v/>
      </c>
      <c r="M408" s="31" t="str">
        <f t="shared" si="63"/>
        <v/>
      </c>
      <c r="N408" s="31" t="str">
        <f t="shared" si="63"/>
        <v/>
      </c>
      <c r="O408" s="30"/>
      <c r="P408" s="34"/>
      <c r="Q408" s="31" t="str">
        <f t="shared" si="67"/>
        <v/>
      </c>
      <c r="R408" s="31" t="str">
        <f t="shared" si="68"/>
        <v/>
      </c>
      <c r="S408" s="31" t="str">
        <f t="shared" si="69"/>
        <v/>
      </c>
      <c r="T408" s="31" t="str">
        <f t="shared" si="70"/>
        <v/>
      </c>
    </row>
    <row r="409" spans="1:20">
      <c r="A409" s="34"/>
      <c r="B409" s="34"/>
      <c r="C409" s="1" t="str">
        <f t="shared" si="65"/>
        <v/>
      </c>
      <c r="D409" s="34"/>
      <c r="E409" s="35"/>
      <c r="F409" s="36"/>
      <c r="G409" s="33">
        <f t="shared" si="66"/>
        <v>0</v>
      </c>
      <c r="H409" s="106"/>
      <c r="I409" s="106"/>
      <c r="J409" s="32"/>
      <c r="K409" s="17"/>
      <c r="L409" s="31" t="str">
        <f t="shared" si="64"/>
        <v/>
      </c>
      <c r="M409" s="31" t="str">
        <f t="shared" si="63"/>
        <v/>
      </c>
      <c r="N409" s="31" t="str">
        <f t="shared" si="63"/>
        <v/>
      </c>
      <c r="O409" s="30"/>
      <c r="P409" s="34"/>
      <c r="Q409" s="31" t="str">
        <f t="shared" si="67"/>
        <v/>
      </c>
      <c r="R409" s="31" t="str">
        <f t="shared" si="68"/>
        <v/>
      </c>
      <c r="S409" s="31" t="str">
        <f t="shared" si="69"/>
        <v/>
      </c>
      <c r="T409" s="31" t="str">
        <f t="shared" si="70"/>
        <v/>
      </c>
    </row>
    <row r="410" spans="1:20">
      <c r="A410" s="34"/>
      <c r="B410" s="34"/>
      <c r="C410" s="1" t="str">
        <f t="shared" si="65"/>
        <v/>
      </c>
      <c r="D410" s="34"/>
      <c r="E410" s="35"/>
      <c r="F410" s="36"/>
      <c r="G410" s="33">
        <f t="shared" si="66"/>
        <v>0</v>
      </c>
      <c r="H410" s="106"/>
      <c r="I410" s="106"/>
      <c r="J410" s="32"/>
      <c r="K410" s="17"/>
      <c r="L410" s="31" t="str">
        <f t="shared" si="64"/>
        <v/>
      </c>
      <c r="M410" s="31" t="str">
        <f t="shared" si="63"/>
        <v/>
      </c>
      <c r="N410" s="31" t="str">
        <f t="shared" si="63"/>
        <v/>
      </c>
      <c r="O410" s="30"/>
      <c r="P410" s="34"/>
      <c r="Q410" s="31" t="str">
        <f t="shared" si="67"/>
        <v/>
      </c>
      <c r="R410" s="31" t="str">
        <f t="shared" si="68"/>
        <v/>
      </c>
      <c r="S410" s="31" t="str">
        <f t="shared" si="69"/>
        <v/>
      </c>
      <c r="T410" s="31" t="str">
        <f t="shared" si="70"/>
        <v/>
      </c>
    </row>
    <row r="411" spans="1:20">
      <c r="A411" s="34"/>
      <c r="B411" s="34"/>
      <c r="C411" s="1" t="str">
        <f t="shared" si="65"/>
        <v/>
      </c>
      <c r="D411" s="34"/>
      <c r="E411" s="35"/>
      <c r="F411" s="36"/>
      <c r="G411" s="33">
        <f t="shared" si="66"/>
        <v>0</v>
      </c>
      <c r="H411" s="106"/>
      <c r="I411" s="106"/>
      <c r="J411" s="32"/>
      <c r="K411" s="17"/>
      <c r="L411" s="31" t="str">
        <f t="shared" si="64"/>
        <v/>
      </c>
      <c r="M411" s="31" t="str">
        <f t="shared" si="63"/>
        <v/>
      </c>
      <c r="N411" s="31" t="str">
        <f t="shared" si="63"/>
        <v/>
      </c>
      <c r="O411" s="30"/>
      <c r="P411" s="34"/>
      <c r="Q411" s="31" t="str">
        <f t="shared" si="67"/>
        <v/>
      </c>
      <c r="R411" s="31" t="str">
        <f t="shared" si="68"/>
        <v/>
      </c>
      <c r="S411" s="31" t="str">
        <f t="shared" si="69"/>
        <v/>
      </c>
      <c r="T411" s="31" t="str">
        <f t="shared" si="70"/>
        <v/>
      </c>
    </row>
    <row r="412" spans="1:20">
      <c r="A412" s="34"/>
      <c r="B412" s="34"/>
      <c r="C412" s="1" t="str">
        <f t="shared" si="65"/>
        <v/>
      </c>
      <c r="D412" s="34"/>
      <c r="E412" s="35"/>
      <c r="F412" s="36"/>
      <c r="G412" s="33">
        <f t="shared" si="66"/>
        <v>0</v>
      </c>
      <c r="H412" s="106"/>
      <c r="I412" s="106"/>
      <c r="J412" s="32"/>
      <c r="K412" s="17"/>
      <c r="L412" s="31" t="str">
        <f t="shared" si="64"/>
        <v/>
      </c>
      <c r="M412" s="31" t="str">
        <f t="shared" si="63"/>
        <v/>
      </c>
      <c r="N412" s="31" t="str">
        <f t="shared" si="63"/>
        <v/>
      </c>
      <c r="O412" s="30"/>
      <c r="P412" s="34"/>
      <c r="Q412" s="31" t="str">
        <f t="shared" si="67"/>
        <v/>
      </c>
      <c r="R412" s="31" t="str">
        <f t="shared" si="68"/>
        <v/>
      </c>
      <c r="S412" s="31" t="str">
        <f t="shared" si="69"/>
        <v/>
      </c>
      <c r="T412" s="31" t="str">
        <f t="shared" si="70"/>
        <v/>
      </c>
    </row>
    <row r="413" spans="1:20">
      <c r="A413" s="34"/>
      <c r="B413" s="34"/>
      <c r="C413" s="1" t="str">
        <f t="shared" si="65"/>
        <v/>
      </c>
      <c r="D413" s="34"/>
      <c r="E413" s="35"/>
      <c r="F413" s="36"/>
      <c r="G413" s="33">
        <f t="shared" si="66"/>
        <v>0</v>
      </c>
      <c r="H413" s="106"/>
      <c r="I413" s="106"/>
      <c r="J413" s="32"/>
      <c r="K413" s="17"/>
      <c r="L413" s="31" t="str">
        <f t="shared" si="64"/>
        <v/>
      </c>
      <c r="M413" s="31" t="str">
        <f t="shared" si="63"/>
        <v/>
      </c>
      <c r="N413" s="31" t="str">
        <f t="shared" si="63"/>
        <v/>
      </c>
      <c r="O413" s="30"/>
      <c r="P413" s="34"/>
      <c r="Q413" s="31" t="str">
        <f t="shared" si="67"/>
        <v/>
      </c>
      <c r="R413" s="31" t="str">
        <f t="shared" si="68"/>
        <v/>
      </c>
      <c r="S413" s="31" t="str">
        <f t="shared" si="69"/>
        <v/>
      </c>
      <c r="T413" s="31" t="str">
        <f t="shared" si="70"/>
        <v/>
      </c>
    </row>
    <row r="414" spans="1:20">
      <c r="A414" s="34"/>
      <c r="B414" s="34"/>
      <c r="C414" s="1" t="str">
        <f t="shared" si="65"/>
        <v/>
      </c>
      <c r="D414" s="34"/>
      <c r="E414" s="35"/>
      <c r="F414" s="36"/>
      <c r="G414" s="33">
        <f t="shared" si="66"/>
        <v>0</v>
      </c>
      <c r="H414" s="106"/>
      <c r="I414" s="106"/>
      <c r="J414" s="32"/>
      <c r="K414" s="17"/>
      <c r="L414" s="31" t="str">
        <f t="shared" si="64"/>
        <v/>
      </c>
      <c r="M414" s="31" t="str">
        <f t="shared" si="63"/>
        <v/>
      </c>
      <c r="N414" s="31" t="str">
        <f t="shared" si="63"/>
        <v/>
      </c>
      <c r="O414" s="30"/>
      <c r="P414" s="34"/>
      <c r="Q414" s="31" t="str">
        <f t="shared" si="67"/>
        <v/>
      </c>
      <c r="R414" s="31" t="str">
        <f t="shared" si="68"/>
        <v/>
      </c>
      <c r="S414" s="31" t="str">
        <f t="shared" si="69"/>
        <v/>
      </c>
      <c r="T414" s="31" t="str">
        <f t="shared" si="70"/>
        <v/>
      </c>
    </row>
    <row r="415" spans="1:20">
      <c r="A415" s="34"/>
      <c r="B415" s="34"/>
      <c r="C415" s="1" t="str">
        <f t="shared" si="65"/>
        <v/>
      </c>
      <c r="D415" s="34"/>
      <c r="E415" s="35"/>
      <c r="F415" s="36"/>
      <c r="G415" s="33">
        <f t="shared" si="66"/>
        <v>0</v>
      </c>
      <c r="H415" s="106"/>
      <c r="I415" s="106"/>
      <c r="J415" s="32"/>
      <c r="K415" s="17"/>
      <c r="L415" s="31" t="str">
        <f t="shared" si="64"/>
        <v/>
      </c>
      <c r="M415" s="31" t="str">
        <f t="shared" si="63"/>
        <v/>
      </c>
      <c r="N415" s="31" t="str">
        <f t="shared" si="63"/>
        <v/>
      </c>
      <c r="O415" s="30"/>
      <c r="P415" s="34"/>
      <c r="Q415" s="31" t="str">
        <f t="shared" si="67"/>
        <v/>
      </c>
      <c r="R415" s="31" t="str">
        <f t="shared" si="68"/>
        <v/>
      </c>
      <c r="S415" s="31" t="str">
        <f t="shared" si="69"/>
        <v/>
      </c>
      <c r="T415" s="31" t="str">
        <f t="shared" si="70"/>
        <v/>
      </c>
    </row>
    <row r="416" spans="1:20">
      <c r="A416" s="34"/>
      <c r="B416" s="34"/>
      <c r="C416" s="1" t="str">
        <f t="shared" si="65"/>
        <v/>
      </c>
      <c r="D416" s="34"/>
      <c r="E416" s="35"/>
      <c r="F416" s="36"/>
      <c r="G416" s="33">
        <f t="shared" si="66"/>
        <v>0</v>
      </c>
      <c r="H416" s="106"/>
      <c r="I416" s="106"/>
      <c r="J416" s="32"/>
      <c r="K416" s="17"/>
      <c r="L416" s="31" t="str">
        <f t="shared" si="64"/>
        <v/>
      </c>
      <c r="M416" s="31" t="str">
        <f t="shared" si="63"/>
        <v/>
      </c>
      <c r="N416" s="31" t="str">
        <f t="shared" si="63"/>
        <v/>
      </c>
      <c r="O416" s="30"/>
      <c r="P416" s="34"/>
      <c r="Q416" s="31" t="str">
        <f t="shared" si="67"/>
        <v/>
      </c>
      <c r="R416" s="31" t="str">
        <f t="shared" si="68"/>
        <v/>
      </c>
      <c r="S416" s="31" t="str">
        <f t="shared" si="69"/>
        <v/>
      </c>
      <c r="T416" s="31" t="str">
        <f t="shared" si="70"/>
        <v/>
      </c>
    </row>
    <row r="417" spans="1:20">
      <c r="A417" s="34"/>
      <c r="B417" s="34"/>
      <c r="C417" s="1" t="str">
        <f t="shared" si="65"/>
        <v/>
      </c>
      <c r="D417" s="34"/>
      <c r="E417" s="35"/>
      <c r="F417" s="36"/>
      <c r="G417" s="33">
        <f t="shared" si="66"/>
        <v>0</v>
      </c>
      <c r="H417" s="106"/>
      <c r="I417" s="106"/>
      <c r="J417" s="32"/>
      <c r="K417" s="17"/>
      <c r="L417" s="31" t="str">
        <f t="shared" si="64"/>
        <v/>
      </c>
      <c r="M417" s="31" t="str">
        <f t="shared" si="63"/>
        <v/>
      </c>
      <c r="N417" s="31" t="str">
        <f t="shared" si="63"/>
        <v/>
      </c>
      <c r="O417" s="30"/>
      <c r="P417" s="34"/>
      <c r="Q417" s="31" t="str">
        <f t="shared" si="67"/>
        <v/>
      </c>
      <c r="R417" s="31" t="str">
        <f t="shared" si="68"/>
        <v/>
      </c>
      <c r="S417" s="31" t="str">
        <f t="shared" si="69"/>
        <v/>
      </c>
      <c r="T417" s="31" t="str">
        <f t="shared" si="70"/>
        <v/>
      </c>
    </row>
    <row r="418" spans="1:20">
      <c r="A418" s="34"/>
      <c r="B418" s="34"/>
      <c r="C418" s="1" t="str">
        <f t="shared" si="65"/>
        <v/>
      </c>
      <c r="D418" s="34"/>
      <c r="E418" s="35"/>
      <c r="F418" s="36"/>
      <c r="G418" s="33">
        <f t="shared" si="66"/>
        <v>0</v>
      </c>
      <c r="H418" s="106"/>
      <c r="I418" s="106"/>
      <c r="J418" s="32"/>
      <c r="K418" s="17"/>
      <c r="L418" s="31" t="str">
        <f t="shared" si="64"/>
        <v/>
      </c>
      <c r="M418" s="31" t="str">
        <f t="shared" si="63"/>
        <v/>
      </c>
      <c r="N418" s="31" t="str">
        <f t="shared" si="63"/>
        <v/>
      </c>
      <c r="O418" s="30"/>
      <c r="P418" s="34"/>
      <c r="Q418" s="31" t="str">
        <f t="shared" si="67"/>
        <v/>
      </c>
      <c r="R418" s="31" t="str">
        <f t="shared" si="68"/>
        <v/>
      </c>
      <c r="S418" s="31" t="str">
        <f t="shared" si="69"/>
        <v/>
      </c>
      <c r="T418" s="31" t="str">
        <f t="shared" si="70"/>
        <v/>
      </c>
    </row>
    <row r="419" spans="1:20">
      <c r="A419" s="34"/>
      <c r="B419" s="34"/>
      <c r="C419" s="1" t="str">
        <f t="shared" si="65"/>
        <v/>
      </c>
      <c r="D419" s="34"/>
      <c r="E419" s="35"/>
      <c r="F419" s="36"/>
      <c r="G419" s="33">
        <f t="shared" si="66"/>
        <v>0</v>
      </c>
      <c r="H419" s="106"/>
      <c r="I419" s="106"/>
      <c r="J419" s="32"/>
      <c r="K419" s="17"/>
      <c r="L419" s="31" t="str">
        <f t="shared" si="64"/>
        <v/>
      </c>
      <c r="M419" s="31" t="str">
        <f t="shared" si="63"/>
        <v/>
      </c>
      <c r="N419" s="31" t="str">
        <f t="shared" si="63"/>
        <v/>
      </c>
      <c r="O419" s="30"/>
      <c r="P419" s="34"/>
      <c r="Q419" s="31" t="str">
        <f t="shared" si="67"/>
        <v/>
      </c>
      <c r="R419" s="31" t="str">
        <f t="shared" si="68"/>
        <v/>
      </c>
      <c r="S419" s="31" t="str">
        <f t="shared" si="69"/>
        <v/>
      </c>
      <c r="T419" s="31" t="str">
        <f t="shared" si="70"/>
        <v/>
      </c>
    </row>
    <row r="420" spans="1:20">
      <c r="A420" s="34"/>
      <c r="B420" s="34"/>
      <c r="C420" s="1" t="str">
        <f t="shared" si="65"/>
        <v/>
      </c>
      <c r="D420" s="34"/>
      <c r="E420" s="35"/>
      <c r="F420" s="36"/>
      <c r="G420" s="33">
        <f t="shared" si="66"/>
        <v>0</v>
      </c>
      <c r="H420" s="106"/>
      <c r="I420" s="106"/>
      <c r="J420" s="32"/>
      <c r="K420" s="17"/>
      <c r="L420" s="31" t="str">
        <f t="shared" si="64"/>
        <v/>
      </c>
      <c r="M420" s="31" t="str">
        <f t="shared" ref="M420:N439" si="71">IF($A420&gt;0,IF((LEFT($A420,2)=LEFT(gstin,2)),($K420*($J420/2)),""),"")</f>
        <v/>
      </c>
      <c r="N420" s="31" t="str">
        <f t="shared" si="71"/>
        <v/>
      </c>
      <c r="O420" s="30"/>
      <c r="P420" s="34"/>
      <c r="Q420" s="31" t="str">
        <f t="shared" si="67"/>
        <v/>
      </c>
      <c r="R420" s="31" t="str">
        <f t="shared" si="68"/>
        <v/>
      </c>
      <c r="S420" s="31" t="str">
        <f t="shared" si="69"/>
        <v/>
      </c>
      <c r="T420" s="31" t="str">
        <f t="shared" si="70"/>
        <v/>
      </c>
    </row>
    <row r="421" spans="1:20">
      <c r="A421" s="34"/>
      <c r="B421" s="34"/>
      <c r="C421" s="1" t="str">
        <f t="shared" si="65"/>
        <v/>
      </c>
      <c r="D421" s="34"/>
      <c r="E421" s="35"/>
      <c r="F421" s="36"/>
      <c r="G421" s="33">
        <f t="shared" si="66"/>
        <v>0</v>
      </c>
      <c r="H421" s="106"/>
      <c r="I421" s="106"/>
      <c r="J421" s="32"/>
      <c r="K421" s="17"/>
      <c r="L421" s="31" t="str">
        <f t="shared" si="64"/>
        <v/>
      </c>
      <c r="M421" s="31" t="str">
        <f t="shared" si="71"/>
        <v/>
      </c>
      <c r="N421" s="31" t="str">
        <f t="shared" si="71"/>
        <v/>
      </c>
      <c r="O421" s="30"/>
      <c r="P421" s="34"/>
      <c r="Q421" s="31" t="str">
        <f t="shared" si="67"/>
        <v/>
      </c>
      <c r="R421" s="31" t="str">
        <f t="shared" si="68"/>
        <v/>
      </c>
      <c r="S421" s="31" t="str">
        <f t="shared" si="69"/>
        <v/>
      </c>
      <c r="T421" s="31" t="str">
        <f t="shared" si="70"/>
        <v/>
      </c>
    </row>
    <row r="422" spans="1:20">
      <c r="A422" s="34"/>
      <c r="B422" s="34"/>
      <c r="C422" s="1" t="str">
        <f t="shared" si="65"/>
        <v/>
      </c>
      <c r="D422" s="34"/>
      <c r="E422" s="35"/>
      <c r="F422" s="36"/>
      <c r="G422" s="33">
        <f t="shared" si="66"/>
        <v>0</v>
      </c>
      <c r="H422" s="106"/>
      <c r="I422" s="106"/>
      <c r="J422" s="32"/>
      <c r="K422" s="17"/>
      <c r="L422" s="31" t="str">
        <f t="shared" si="64"/>
        <v/>
      </c>
      <c r="M422" s="31" t="str">
        <f t="shared" si="71"/>
        <v/>
      </c>
      <c r="N422" s="31" t="str">
        <f t="shared" si="71"/>
        <v/>
      </c>
      <c r="O422" s="30"/>
      <c r="P422" s="34"/>
      <c r="Q422" s="31" t="str">
        <f t="shared" si="67"/>
        <v/>
      </c>
      <c r="R422" s="31" t="str">
        <f t="shared" si="68"/>
        <v/>
      </c>
      <c r="S422" s="31" t="str">
        <f t="shared" si="69"/>
        <v/>
      </c>
      <c r="T422" s="31" t="str">
        <f t="shared" si="70"/>
        <v/>
      </c>
    </row>
    <row r="423" spans="1:20">
      <c r="A423" s="34"/>
      <c r="B423" s="34"/>
      <c r="C423" s="1" t="str">
        <f t="shared" si="65"/>
        <v/>
      </c>
      <c r="D423" s="34"/>
      <c r="E423" s="35"/>
      <c r="F423" s="36"/>
      <c r="G423" s="33">
        <f t="shared" si="66"/>
        <v>0</v>
      </c>
      <c r="H423" s="106"/>
      <c r="I423" s="106"/>
      <c r="J423" s="32"/>
      <c r="K423" s="17"/>
      <c r="L423" s="31" t="str">
        <f t="shared" si="64"/>
        <v/>
      </c>
      <c r="M423" s="31" t="str">
        <f t="shared" si="71"/>
        <v/>
      </c>
      <c r="N423" s="31" t="str">
        <f t="shared" si="71"/>
        <v/>
      </c>
      <c r="O423" s="30"/>
      <c r="P423" s="34"/>
      <c r="Q423" s="31" t="str">
        <f t="shared" si="67"/>
        <v/>
      </c>
      <c r="R423" s="31" t="str">
        <f t="shared" si="68"/>
        <v/>
      </c>
      <c r="S423" s="31" t="str">
        <f t="shared" si="69"/>
        <v/>
      </c>
      <c r="T423" s="31" t="str">
        <f t="shared" si="70"/>
        <v/>
      </c>
    </row>
    <row r="424" spans="1:20">
      <c r="A424" s="34"/>
      <c r="B424" s="34"/>
      <c r="C424" s="1" t="str">
        <f t="shared" si="65"/>
        <v/>
      </c>
      <c r="D424" s="34"/>
      <c r="E424" s="35"/>
      <c r="F424" s="36"/>
      <c r="G424" s="33">
        <f t="shared" si="66"/>
        <v>0</v>
      </c>
      <c r="H424" s="106"/>
      <c r="I424" s="106"/>
      <c r="J424" s="32"/>
      <c r="K424" s="17"/>
      <c r="L424" s="31" t="str">
        <f t="shared" si="64"/>
        <v/>
      </c>
      <c r="M424" s="31" t="str">
        <f t="shared" si="71"/>
        <v/>
      </c>
      <c r="N424" s="31" t="str">
        <f t="shared" si="71"/>
        <v/>
      </c>
      <c r="O424" s="30"/>
      <c r="P424" s="34"/>
      <c r="Q424" s="31" t="str">
        <f t="shared" si="67"/>
        <v/>
      </c>
      <c r="R424" s="31" t="str">
        <f t="shared" si="68"/>
        <v/>
      </c>
      <c r="S424" s="31" t="str">
        <f t="shared" si="69"/>
        <v/>
      </c>
      <c r="T424" s="31" t="str">
        <f t="shared" si="70"/>
        <v/>
      </c>
    </row>
    <row r="425" spans="1:20">
      <c r="A425" s="34"/>
      <c r="B425" s="34"/>
      <c r="C425" s="1" t="str">
        <f t="shared" si="65"/>
        <v/>
      </c>
      <c r="D425" s="34"/>
      <c r="E425" s="35"/>
      <c r="F425" s="36"/>
      <c r="G425" s="33">
        <f t="shared" si="66"/>
        <v>0</v>
      </c>
      <c r="H425" s="106"/>
      <c r="I425" s="106"/>
      <c r="J425" s="32"/>
      <c r="K425" s="17"/>
      <c r="L425" s="31" t="str">
        <f t="shared" si="64"/>
        <v/>
      </c>
      <c r="M425" s="31" t="str">
        <f t="shared" si="71"/>
        <v/>
      </c>
      <c r="N425" s="31" t="str">
        <f t="shared" si="71"/>
        <v/>
      </c>
      <c r="O425" s="30"/>
      <c r="P425" s="34"/>
      <c r="Q425" s="31" t="str">
        <f t="shared" si="67"/>
        <v/>
      </c>
      <c r="R425" s="31" t="str">
        <f t="shared" si="68"/>
        <v/>
      </c>
      <c r="S425" s="31" t="str">
        <f t="shared" si="69"/>
        <v/>
      </c>
      <c r="T425" s="31" t="str">
        <f t="shared" si="70"/>
        <v/>
      </c>
    </row>
    <row r="426" spans="1:20">
      <c r="A426" s="34"/>
      <c r="B426" s="34"/>
      <c r="C426" s="1" t="str">
        <f t="shared" si="65"/>
        <v/>
      </c>
      <c r="D426" s="34"/>
      <c r="E426" s="35"/>
      <c r="F426" s="36"/>
      <c r="G426" s="33">
        <f t="shared" si="66"/>
        <v>0</v>
      </c>
      <c r="H426" s="106"/>
      <c r="I426" s="106"/>
      <c r="J426" s="32"/>
      <c r="K426" s="17"/>
      <c r="L426" s="31" t="str">
        <f t="shared" si="64"/>
        <v/>
      </c>
      <c r="M426" s="31" t="str">
        <f t="shared" si="71"/>
        <v/>
      </c>
      <c r="N426" s="31" t="str">
        <f t="shared" si="71"/>
        <v/>
      </c>
      <c r="O426" s="30"/>
      <c r="P426" s="34"/>
      <c r="Q426" s="31" t="str">
        <f t="shared" si="67"/>
        <v/>
      </c>
      <c r="R426" s="31" t="str">
        <f t="shared" si="68"/>
        <v/>
      </c>
      <c r="S426" s="31" t="str">
        <f t="shared" si="69"/>
        <v/>
      </c>
      <c r="T426" s="31" t="str">
        <f t="shared" si="70"/>
        <v/>
      </c>
    </row>
    <row r="427" spans="1:20">
      <c r="A427" s="34"/>
      <c r="B427" s="34"/>
      <c r="C427" s="1" t="str">
        <f t="shared" si="65"/>
        <v/>
      </c>
      <c r="D427" s="34"/>
      <c r="E427" s="35"/>
      <c r="F427" s="36"/>
      <c r="G427" s="33">
        <f t="shared" si="66"/>
        <v>0</v>
      </c>
      <c r="H427" s="106"/>
      <c r="I427" s="106"/>
      <c r="J427" s="32"/>
      <c r="K427" s="17"/>
      <c r="L427" s="31" t="str">
        <f t="shared" si="64"/>
        <v/>
      </c>
      <c r="M427" s="31" t="str">
        <f t="shared" si="71"/>
        <v/>
      </c>
      <c r="N427" s="31" t="str">
        <f t="shared" si="71"/>
        <v/>
      </c>
      <c r="O427" s="30"/>
      <c r="P427" s="34"/>
      <c r="Q427" s="31" t="str">
        <f t="shared" si="67"/>
        <v/>
      </c>
      <c r="R427" s="31" t="str">
        <f t="shared" si="68"/>
        <v/>
      </c>
      <c r="S427" s="31" t="str">
        <f t="shared" si="69"/>
        <v/>
      </c>
      <c r="T427" s="31" t="str">
        <f t="shared" si="70"/>
        <v/>
      </c>
    </row>
    <row r="428" spans="1:20">
      <c r="A428" s="34"/>
      <c r="B428" s="34"/>
      <c r="C428" s="1" t="str">
        <f t="shared" si="65"/>
        <v/>
      </c>
      <c r="D428" s="34"/>
      <c r="E428" s="35"/>
      <c r="F428" s="36"/>
      <c r="G428" s="33">
        <f t="shared" si="66"/>
        <v>0</v>
      </c>
      <c r="H428" s="106"/>
      <c r="I428" s="106"/>
      <c r="J428" s="32"/>
      <c r="K428" s="17"/>
      <c r="L428" s="31" t="str">
        <f t="shared" si="64"/>
        <v/>
      </c>
      <c r="M428" s="31" t="str">
        <f t="shared" si="71"/>
        <v/>
      </c>
      <c r="N428" s="31" t="str">
        <f t="shared" si="71"/>
        <v/>
      </c>
      <c r="O428" s="30"/>
      <c r="P428" s="34"/>
      <c r="Q428" s="31" t="str">
        <f t="shared" si="67"/>
        <v/>
      </c>
      <c r="R428" s="31" t="str">
        <f t="shared" si="68"/>
        <v/>
      </c>
      <c r="S428" s="31" t="str">
        <f t="shared" si="69"/>
        <v/>
      </c>
      <c r="T428" s="31" t="str">
        <f t="shared" si="70"/>
        <v/>
      </c>
    </row>
    <row r="429" spans="1:20">
      <c r="A429" s="34"/>
      <c r="B429" s="34"/>
      <c r="C429" s="1" t="str">
        <f t="shared" si="65"/>
        <v/>
      </c>
      <c r="D429" s="34"/>
      <c r="E429" s="35"/>
      <c r="F429" s="36"/>
      <c r="G429" s="33">
        <f t="shared" si="66"/>
        <v>0</v>
      </c>
      <c r="H429" s="106"/>
      <c r="I429" s="106"/>
      <c r="J429" s="32"/>
      <c r="K429" s="17"/>
      <c r="L429" s="31" t="str">
        <f t="shared" si="64"/>
        <v/>
      </c>
      <c r="M429" s="31" t="str">
        <f t="shared" si="71"/>
        <v/>
      </c>
      <c r="N429" s="31" t="str">
        <f t="shared" si="71"/>
        <v/>
      </c>
      <c r="O429" s="30"/>
      <c r="P429" s="34"/>
      <c r="Q429" s="31" t="str">
        <f t="shared" si="67"/>
        <v/>
      </c>
      <c r="R429" s="31" t="str">
        <f t="shared" si="68"/>
        <v/>
      </c>
      <c r="S429" s="31" t="str">
        <f t="shared" si="69"/>
        <v/>
      </c>
      <c r="T429" s="31" t="str">
        <f t="shared" si="70"/>
        <v/>
      </c>
    </row>
    <row r="430" spans="1:20">
      <c r="A430" s="34"/>
      <c r="B430" s="34"/>
      <c r="C430" s="1" t="str">
        <f t="shared" si="65"/>
        <v/>
      </c>
      <c r="D430" s="34"/>
      <c r="E430" s="35"/>
      <c r="F430" s="36"/>
      <c r="G430" s="33">
        <f t="shared" si="66"/>
        <v>0</v>
      </c>
      <c r="H430" s="106"/>
      <c r="I430" s="106"/>
      <c r="J430" s="32"/>
      <c r="K430" s="17"/>
      <c r="L430" s="31" t="str">
        <f t="shared" si="64"/>
        <v/>
      </c>
      <c r="M430" s="31" t="str">
        <f t="shared" si="71"/>
        <v/>
      </c>
      <c r="N430" s="31" t="str">
        <f t="shared" si="71"/>
        <v/>
      </c>
      <c r="O430" s="30"/>
      <c r="P430" s="34"/>
      <c r="Q430" s="31" t="str">
        <f t="shared" si="67"/>
        <v/>
      </c>
      <c r="R430" s="31" t="str">
        <f t="shared" si="68"/>
        <v/>
      </c>
      <c r="S430" s="31" t="str">
        <f t="shared" si="69"/>
        <v/>
      </c>
      <c r="T430" s="31" t="str">
        <f t="shared" si="70"/>
        <v/>
      </c>
    </row>
    <row r="431" spans="1:20">
      <c r="A431" s="34"/>
      <c r="B431" s="34"/>
      <c r="C431" s="1" t="str">
        <f t="shared" si="65"/>
        <v/>
      </c>
      <c r="D431" s="34"/>
      <c r="E431" s="35"/>
      <c r="F431" s="36"/>
      <c r="G431" s="33">
        <f t="shared" si="66"/>
        <v>0</v>
      </c>
      <c r="H431" s="106"/>
      <c r="I431" s="106"/>
      <c r="J431" s="32"/>
      <c r="K431" s="17"/>
      <c r="L431" s="31" t="str">
        <f t="shared" si="64"/>
        <v/>
      </c>
      <c r="M431" s="31" t="str">
        <f t="shared" si="71"/>
        <v/>
      </c>
      <c r="N431" s="31" t="str">
        <f t="shared" si="71"/>
        <v/>
      </c>
      <c r="O431" s="30"/>
      <c r="P431" s="34"/>
      <c r="Q431" s="31" t="str">
        <f t="shared" si="67"/>
        <v/>
      </c>
      <c r="R431" s="31" t="str">
        <f t="shared" si="68"/>
        <v/>
      </c>
      <c r="S431" s="31" t="str">
        <f t="shared" si="69"/>
        <v/>
      </c>
      <c r="T431" s="31" t="str">
        <f t="shared" si="70"/>
        <v/>
      </c>
    </row>
    <row r="432" spans="1:20">
      <c r="A432" s="34"/>
      <c r="B432" s="34"/>
      <c r="C432" s="1" t="str">
        <f t="shared" si="65"/>
        <v/>
      </c>
      <c r="D432" s="34"/>
      <c r="E432" s="35"/>
      <c r="F432" s="36"/>
      <c r="G432" s="33">
        <f t="shared" si="66"/>
        <v>0</v>
      </c>
      <c r="H432" s="106"/>
      <c r="I432" s="106"/>
      <c r="J432" s="32"/>
      <c r="K432" s="17"/>
      <c r="L432" s="31" t="str">
        <f t="shared" si="64"/>
        <v/>
      </c>
      <c r="M432" s="31" t="str">
        <f t="shared" si="71"/>
        <v/>
      </c>
      <c r="N432" s="31" t="str">
        <f t="shared" si="71"/>
        <v/>
      </c>
      <c r="O432" s="30"/>
      <c r="P432" s="34"/>
      <c r="Q432" s="31" t="str">
        <f t="shared" si="67"/>
        <v/>
      </c>
      <c r="R432" s="31" t="str">
        <f t="shared" si="68"/>
        <v/>
      </c>
      <c r="S432" s="31" t="str">
        <f t="shared" si="69"/>
        <v/>
      </c>
      <c r="T432" s="31" t="str">
        <f t="shared" si="70"/>
        <v/>
      </c>
    </row>
    <row r="433" spans="1:20">
      <c r="A433" s="34"/>
      <c r="B433" s="34"/>
      <c r="C433" s="1" t="str">
        <f t="shared" si="65"/>
        <v/>
      </c>
      <c r="D433" s="34"/>
      <c r="E433" s="35"/>
      <c r="F433" s="36"/>
      <c r="G433" s="33">
        <f t="shared" si="66"/>
        <v>0</v>
      </c>
      <c r="H433" s="106"/>
      <c r="I433" s="106"/>
      <c r="J433" s="32"/>
      <c r="K433" s="17"/>
      <c r="L433" s="31" t="str">
        <f t="shared" si="64"/>
        <v/>
      </c>
      <c r="M433" s="31" t="str">
        <f t="shared" si="71"/>
        <v/>
      </c>
      <c r="N433" s="31" t="str">
        <f t="shared" si="71"/>
        <v/>
      </c>
      <c r="O433" s="30"/>
      <c r="P433" s="34"/>
      <c r="Q433" s="31" t="str">
        <f t="shared" si="67"/>
        <v/>
      </c>
      <c r="R433" s="31" t="str">
        <f t="shared" si="68"/>
        <v/>
      </c>
      <c r="S433" s="31" t="str">
        <f t="shared" si="69"/>
        <v/>
      </c>
      <c r="T433" s="31" t="str">
        <f t="shared" si="70"/>
        <v/>
      </c>
    </row>
    <row r="434" spans="1:20">
      <c r="A434" s="34"/>
      <c r="B434" s="34"/>
      <c r="C434" s="1" t="str">
        <f t="shared" si="65"/>
        <v/>
      </c>
      <c r="D434" s="34"/>
      <c r="E434" s="35"/>
      <c r="F434" s="36"/>
      <c r="G434" s="33">
        <f t="shared" si="66"/>
        <v>0</v>
      </c>
      <c r="H434" s="106"/>
      <c r="I434" s="106"/>
      <c r="J434" s="32"/>
      <c r="K434" s="17"/>
      <c r="L434" s="31" t="str">
        <f t="shared" si="64"/>
        <v/>
      </c>
      <c r="M434" s="31" t="str">
        <f t="shared" si="71"/>
        <v/>
      </c>
      <c r="N434" s="31" t="str">
        <f t="shared" si="71"/>
        <v/>
      </c>
      <c r="O434" s="30"/>
      <c r="P434" s="34"/>
      <c r="Q434" s="31" t="str">
        <f t="shared" si="67"/>
        <v/>
      </c>
      <c r="R434" s="31" t="str">
        <f t="shared" si="68"/>
        <v/>
      </c>
      <c r="S434" s="31" t="str">
        <f t="shared" si="69"/>
        <v/>
      </c>
      <c r="T434" s="31" t="str">
        <f t="shared" si="70"/>
        <v/>
      </c>
    </row>
    <row r="435" spans="1:20">
      <c r="A435" s="34"/>
      <c r="B435" s="34"/>
      <c r="C435" s="1" t="str">
        <f t="shared" si="65"/>
        <v/>
      </c>
      <c r="D435" s="34"/>
      <c r="E435" s="35"/>
      <c r="F435" s="36"/>
      <c r="G435" s="33">
        <f t="shared" si="66"/>
        <v>0</v>
      </c>
      <c r="H435" s="106"/>
      <c r="I435" s="106"/>
      <c r="J435" s="32"/>
      <c r="K435" s="17"/>
      <c r="L435" s="31" t="str">
        <f t="shared" si="64"/>
        <v/>
      </c>
      <c r="M435" s="31" t="str">
        <f t="shared" si="71"/>
        <v/>
      </c>
      <c r="N435" s="31" t="str">
        <f t="shared" si="71"/>
        <v/>
      </c>
      <c r="O435" s="30"/>
      <c r="P435" s="34"/>
      <c r="Q435" s="31" t="str">
        <f t="shared" si="67"/>
        <v/>
      </c>
      <c r="R435" s="31" t="str">
        <f t="shared" si="68"/>
        <v/>
      </c>
      <c r="S435" s="31" t="str">
        <f t="shared" si="69"/>
        <v/>
      </c>
      <c r="T435" s="31" t="str">
        <f t="shared" si="70"/>
        <v/>
      </c>
    </row>
    <row r="436" spans="1:20">
      <c r="A436" s="34"/>
      <c r="B436" s="34"/>
      <c r="C436" s="1" t="str">
        <f t="shared" si="65"/>
        <v/>
      </c>
      <c r="D436" s="34"/>
      <c r="E436" s="35"/>
      <c r="F436" s="36"/>
      <c r="G436" s="33">
        <f t="shared" si="66"/>
        <v>0</v>
      </c>
      <c r="H436" s="106"/>
      <c r="I436" s="106"/>
      <c r="J436" s="32"/>
      <c r="K436" s="17"/>
      <c r="L436" s="31" t="str">
        <f t="shared" si="64"/>
        <v/>
      </c>
      <c r="M436" s="31" t="str">
        <f t="shared" si="71"/>
        <v/>
      </c>
      <c r="N436" s="31" t="str">
        <f t="shared" si="71"/>
        <v/>
      </c>
      <c r="O436" s="30"/>
      <c r="P436" s="34"/>
      <c r="Q436" s="31" t="str">
        <f t="shared" si="67"/>
        <v/>
      </c>
      <c r="R436" s="31" t="str">
        <f t="shared" si="68"/>
        <v/>
      </c>
      <c r="S436" s="31" t="str">
        <f t="shared" si="69"/>
        <v/>
      </c>
      <c r="T436" s="31" t="str">
        <f t="shared" si="70"/>
        <v/>
      </c>
    </row>
    <row r="437" spans="1:20">
      <c r="A437" s="34"/>
      <c r="B437" s="34"/>
      <c r="C437" s="1" t="str">
        <f t="shared" si="65"/>
        <v/>
      </c>
      <c r="D437" s="34"/>
      <c r="E437" s="35"/>
      <c r="F437" s="36"/>
      <c r="G437" s="33">
        <f t="shared" si="66"/>
        <v>0</v>
      </c>
      <c r="H437" s="106"/>
      <c r="I437" s="106"/>
      <c r="J437" s="32"/>
      <c r="K437" s="17"/>
      <c r="L437" s="31" t="str">
        <f t="shared" si="64"/>
        <v/>
      </c>
      <c r="M437" s="31" t="str">
        <f t="shared" si="71"/>
        <v/>
      </c>
      <c r="N437" s="31" t="str">
        <f t="shared" si="71"/>
        <v/>
      </c>
      <c r="O437" s="30"/>
      <c r="P437" s="34"/>
      <c r="Q437" s="31" t="str">
        <f t="shared" si="67"/>
        <v/>
      </c>
      <c r="R437" s="31" t="str">
        <f t="shared" si="68"/>
        <v/>
      </c>
      <c r="S437" s="31" t="str">
        <f t="shared" si="69"/>
        <v/>
      </c>
      <c r="T437" s="31" t="str">
        <f t="shared" si="70"/>
        <v/>
      </c>
    </row>
    <row r="438" spans="1:20">
      <c r="A438" s="34"/>
      <c r="B438" s="34"/>
      <c r="C438" s="1" t="str">
        <f t="shared" si="65"/>
        <v/>
      </c>
      <c r="D438" s="34"/>
      <c r="E438" s="35"/>
      <c r="F438" s="36"/>
      <c r="G438" s="33">
        <f t="shared" si="66"/>
        <v>0</v>
      </c>
      <c r="H438" s="106"/>
      <c r="I438" s="106"/>
      <c r="J438" s="32"/>
      <c r="K438" s="17"/>
      <c r="L438" s="31" t="str">
        <f t="shared" si="64"/>
        <v/>
      </c>
      <c r="M438" s="31" t="str">
        <f t="shared" si="71"/>
        <v/>
      </c>
      <c r="N438" s="31" t="str">
        <f t="shared" si="71"/>
        <v/>
      </c>
      <c r="O438" s="30"/>
      <c r="P438" s="34"/>
      <c r="Q438" s="31" t="str">
        <f t="shared" si="67"/>
        <v/>
      </c>
      <c r="R438" s="31" t="str">
        <f t="shared" si="68"/>
        <v/>
      </c>
      <c r="S438" s="31" t="str">
        <f t="shared" si="69"/>
        <v/>
      </c>
      <c r="T438" s="31" t="str">
        <f t="shared" si="70"/>
        <v/>
      </c>
    </row>
    <row r="439" spans="1:20">
      <c r="A439" s="34"/>
      <c r="B439" s="34"/>
      <c r="C439" s="1" t="str">
        <f t="shared" si="65"/>
        <v/>
      </c>
      <c r="D439" s="34"/>
      <c r="E439" s="35"/>
      <c r="F439" s="36"/>
      <c r="G439" s="33">
        <f t="shared" si="66"/>
        <v>0</v>
      </c>
      <c r="H439" s="106"/>
      <c r="I439" s="106"/>
      <c r="J439" s="32"/>
      <c r="K439" s="17"/>
      <c r="L439" s="31" t="str">
        <f t="shared" si="64"/>
        <v/>
      </c>
      <c r="M439" s="31" t="str">
        <f t="shared" si="71"/>
        <v/>
      </c>
      <c r="N439" s="31" t="str">
        <f t="shared" si="71"/>
        <v/>
      </c>
      <c r="O439" s="30"/>
      <c r="P439" s="34"/>
      <c r="Q439" s="31" t="str">
        <f t="shared" si="67"/>
        <v/>
      </c>
      <c r="R439" s="31" t="str">
        <f t="shared" si="68"/>
        <v/>
      </c>
      <c r="S439" s="31" t="str">
        <f t="shared" si="69"/>
        <v/>
      </c>
      <c r="T439" s="31" t="str">
        <f t="shared" si="70"/>
        <v/>
      </c>
    </row>
    <row r="440" spans="1:20">
      <c r="A440" s="34"/>
      <c r="B440" s="34"/>
      <c r="C440" s="1" t="str">
        <f t="shared" si="65"/>
        <v/>
      </c>
      <c r="D440" s="34"/>
      <c r="E440" s="35"/>
      <c r="F440" s="36"/>
      <c r="G440" s="33">
        <f t="shared" si="66"/>
        <v>0</v>
      </c>
      <c r="H440" s="106"/>
      <c r="I440" s="106"/>
      <c r="J440" s="32"/>
      <c r="K440" s="17"/>
      <c r="L440" s="31" t="str">
        <f t="shared" si="64"/>
        <v/>
      </c>
      <c r="M440" s="31" t="str">
        <f t="shared" ref="M440:N459" si="72">IF($A440&gt;0,IF((LEFT($A440,2)=LEFT(gstin,2)),($K440*($J440/2)),""),"")</f>
        <v/>
      </c>
      <c r="N440" s="31" t="str">
        <f t="shared" si="72"/>
        <v/>
      </c>
      <c r="O440" s="30"/>
      <c r="P440" s="34"/>
      <c r="Q440" s="31" t="str">
        <f t="shared" si="67"/>
        <v/>
      </c>
      <c r="R440" s="31" t="str">
        <f t="shared" si="68"/>
        <v/>
      </c>
      <c r="S440" s="31" t="str">
        <f t="shared" si="69"/>
        <v/>
      </c>
      <c r="T440" s="31" t="str">
        <f t="shared" si="70"/>
        <v/>
      </c>
    </row>
    <row r="441" spans="1:20">
      <c r="A441" s="34"/>
      <c r="B441" s="34"/>
      <c r="C441" s="1" t="str">
        <f t="shared" si="65"/>
        <v/>
      </c>
      <c r="D441" s="34"/>
      <c r="E441" s="35"/>
      <c r="F441" s="36"/>
      <c r="G441" s="33">
        <f t="shared" si="66"/>
        <v>0</v>
      </c>
      <c r="H441" s="106"/>
      <c r="I441" s="106"/>
      <c r="J441" s="32"/>
      <c r="K441" s="17"/>
      <c r="L441" s="31" t="str">
        <f t="shared" si="64"/>
        <v/>
      </c>
      <c r="M441" s="31" t="str">
        <f t="shared" si="72"/>
        <v/>
      </c>
      <c r="N441" s="31" t="str">
        <f t="shared" si="72"/>
        <v/>
      </c>
      <c r="O441" s="30"/>
      <c r="P441" s="34"/>
      <c r="Q441" s="31" t="str">
        <f t="shared" si="67"/>
        <v/>
      </c>
      <c r="R441" s="31" t="str">
        <f t="shared" si="68"/>
        <v/>
      </c>
      <c r="S441" s="31" t="str">
        <f t="shared" si="69"/>
        <v/>
      </c>
      <c r="T441" s="31" t="str">
        <f t="shared" si="70"/>
        <v/>
      </c>
    </row>
    <row r="442" spans="1:20">
      <c r="A442" s="34"/>
      <c r="B442" s="34"/>
      <c r="C442" s="1" t="str">
        <f t="shared" si="65"/>
        <v/>
      </c>
      <c r="D442" s="34"/>
      <c r="E442" s="35"/>
      <c r="F442" s="36"/>
      <c r="G442" s="33">
        <f t="shared" si="66"/>
        <v>0</v>
      </c>
      <c r="H442" s="106"/>
      <c r="I442" s="106"/>
      <c r="J442" s="32"/>
      <c r="K442" s="17"/>
      <c r="L442" s="31" t="str">
        <f t="shared" si="64"/>
        <v/>
      </c>
      <c r="M442" s="31" t="str">
        <f t="shared" si="72"/>
        <v/>
      </c>
      <c r="N442" s="31" t="str">
        <f t="shared" si="72"/>
        <v/>
      </c>
      <c r="O442" s="30"/>
      <c r="P442" s="34"/>
      <c r="Q442" s="31" t="str">
        <f t="shared" si="67"/>
        <v/>
      </c>
      <c r="R442" s="31" t="str">
        <f t="shared" si="68"/>
        <v/>
      </c>
      <c r="S442" s="31" t="str">
        <f t="shared" si="69"/>
        <v/>
      </c>
      <c r="T442" s="31" t="str">
        <f t="shared" si="70"/>
        <v/>
      </c>
    </row>
    <row r="443" spans="1:20">
      <c r="A443" s="34"/>
      <c r="B443" s="34"/>
      <c r="C443" s="1" t="str">
        <f t="shared" si="65"/>
        <v/>
      </c>
      <c r="D443" s="34"/>
      <c r="E443" s="35"/>
      <c r="F443" s="36"/>
      <c r="G443" s="33">
        <f t="shared" si="66"/>
        <v>0</v>
      </c>
      <c r="H443" s="106"/>
      <c r="I443" s="106"/>
      <c r="J443" s="32"/>
      <c r="K443" s="17"/>
      <c r="L443" s="31" t="str">
        <f t="shared" si="64"/>
        <v/>
      </c>
      <c r="M443" s="31" t="str">
        <f t="shared" si="72"/>
        <v/>
      </c>
      <c r="N443" s="31" t="str">
        <f t="shared" si="72"/>
        <v/>
      </c>
      <c r="O443" s="30"/>
      <c r="P443" s="34"/>
      <c r="Q443" s="31" t="str">
        <f t="shared" si="67"/>
        <v/>
      </c>
      <c r="R443" s="31" t="str">
        <f t="shared" si="68"/>
        <v/>
      </c>
      <c r="S443" s="31" t="str">
        <f t="shared" si="69"/>
        <v/>
      </c>
      <c r="T443" s="31" t="str">
        <f t="shared" si="70"/>
        <v/>
      </c>
    </row>
    <row r="444" spans="1:20">
      <c r="A444" s="34"/>
      <c r="B444" s="34"/>
      <c r="C444" s="1" t="str">
        <f t="shared" si="65"/>
        <v/>
      </c>
      <c r="D444" s="34"/>
      <c r="E444" s="35"/>
      <c r="F444" s="36"/>
      <c r="G444" s="33">
        <f t="shared" si="66"/>
        <v>0</v>
      </c>
      <c r="H444" s="106"/>
      <c r="I444" s="106"/>
      <c r="J444" s="32"/>
      <c r="K444" s="17"/>
      <c r="L444" s="31" t="str">
        <f t="shared" si="64"/>
        <v/>
      </c>
      <c r="M444" s="31" t="str">
        <f t="shared" si="72"/>
        <v/>
      </c>
      <c r="N444" s="31" t="str">
        <f t="shared" si="72"/>
        <v/>
      </c>
      <c r="O444" s="30"/>
      <c r="P444" s="34"/>
      <c r="Q444" s="31" t="str">
        <f t="shared" si="67"/>
        <v/>
      </c>
      <c r="R444" s="31" t="str">
        <f t="shared" si="68"/>
        <v/>
      </c>
      <c r="S444" s="31" t="str">
        <f t="shared" si="69"/>
        <v/>
      </c>
      <c r="T444" s="31" t="str">
        <f t="shared" si="70"/>
        <v/>
      </c>
    </row>
    <row r="445" spans="1:20">
      <c r="A445" s="34"/>
      <c r="B445" s="34"/>
      <c r="C445" s="1" t="str">
        <f t="shared" si="65"/>
        <v/>
      </c>
      <c r="D445" s="34"/>
      <c r="E445" s="35"/>
      <c r="F445" s="36"/>
      <c r="G445" s="33">
        <f t="shared" si="66"/>
        <v>0</v>
      </c>
      <c r="H445" s="106"/>
      <c r="I445" s="106"/>
      <c r="J445" s="32"/>
      <c r="K445" s="17"/>
      <c r="L445" s="31" t="str">
        <f t="shared" si="64"/>
        <v/>
      </c>
      <c r="M445" s="31" t="str">
        <f t="shared" si="72"/>
        <v/>
      </c>
      <c r="N445" s="31" t="str">
        <f t="shared" si="72"/>
        <v/>
      </c>
      <c r="O445" s="30"/>
      <c r="P445" s="34"/>
      <c r="Q445" s="31" t="str">
        <f t="shared" si="67"/>
        <v/>
      </c>
      <c r="R445" s="31" t="str">
        <f t="shared" si="68"/>
        <v/>
      </c>
      <c r="S445" s="31" t="str">
        <f t="shared" si="69"/>
        <v/>
      </c>
      <c r="T445" s="31" t="str">
        <f t="shared" si="70"/>
        <v/>
      </c>
    </row>
    <row r="446" spans="1:20">
      <c r="A446" s="34"/>
      <c r="B446" s="34"/>
      <c r="C446" s="1" t="str">
        <f t="shared" si="65"/>
        <v/>
      </c>
      <c r="D446" s="34"/>
      <c r="E446" s="35"/>
      <c r="F446" s="36"/>
      <c r="G446" s="33">
        <f t="shared" si="66"/>
        <v>0</v>
      </c>
      <c r="H446" s="106"/>
      <c r="I446" s="106"/>
      <c r="J446" s="32"/>
      <c r="K446" s="17"/>
      <c r="L446" s="31" t="str">
        <f t="shared" si="64"/>
        <v/>
      </c>
      <c r="M446" s="31" t="str">
        <f t="shared" si="72"/>
        <v/>
      </c>
      <c r="N446" s="31" t="str">
        <f t="shared" si="72"/>
        <v/>
      </c>
      <c r="O446" s="30"/>
      <c r="P446" s="34"/>
      <c r="Q446" s="31" t="str">
        <f t="shared" si="67"/>
        <v/>
      </c>
      <c r="R446" s="31" t="str">
        <f t="shared" si="68"/>
        <v/>
      </c>
      <c r="S446" s="31" t="str">
        <f t="shared" si="69"/>
        <v/>
      </c>
      <c r="T446" s="31" t="str">
        <f t="shared" si="70"/>
        <v/>
      </c>
    </row>
    <row r="447" spans="1:20">
      <c r="A447" s="34"/>
      <c r="B447" s="34"/>
      <c r="C447" s="1" t="str">
        <f t="shared" si="65"/>
        <v/>
      </c>
      <c r="D447" s="34"/>
      <c r="E447" s="35"/>
      <c r="F447" s="36"/>
      <c r="G447" s="33">
        <f t="shared" si="66"/>
        <v>0</v>
      </c>
      <c r="H447" s="106"/>
      <c r="I447" s="106"/>
      <c r="J447" s="32"/>
      <c r="K447" s="17"/>
      <c r="L447" s="31" t="str">
        <f t="shared" si="64"/>
        <v/>
      </c>
      <c r="M447" s="31" t="str">
        <f t="shared" si="72"/>
        <v/>
      </c>
      <c r="N447" s="31" t="str">
        <f t="shared" si="72"/>
        <v/>
      </c>
      <c r="O447" s="30"/>
      <c r="P447" s="34"/>
      <c r="Q447" s="31" t="str">
        <f t="shared" si="67"/>
        <v/>
      </c>
      <c r="R447" s="31" t="str">
        <f t="shared" si="68"/>
        <v/>
      </c>
      <c r="S447" s="31" t="str">
        <f t="shared" si="69"/>
        <v/>
      </c>
      <c r="T447" s="31" t="str">
        <f t="shared" si="70"/>
        <v/>
      </c>
    </row>
    <row r="448" spans="1:20">
      <c r="A448" s="34"/>
      <c r="B448" s="34"/>
      <c r="C448" s="1" t="str">
        <f t="shared" si="65"/>
        <v/>
      </c>
      <c r="D448" s="34"/>
      <c r="E448" s="35"/>
      <c r="F448" s="36"/>
      <c r="G448" s="33">
        <f t="shared" si="66"/>
        <v>0</v>
      </c>
      <c r="H448" s="106"/>
      <c r="I448" s="106"/>
      <c r="J448" s="32"/>
      <c r="K448" s="17"/>
      <c r="L448" s="31" t="str">
        <f t="shared" si="64"/>
        <v/>
      </c>
      <c r="M448" s="31" t="str">
        <f t="shared" si="72"/>
        <v/>
      </c>
      <c r="N448" s="31" t="str">
        <f t="shared" si="72"/>
        <v/>
      </c>
      <c r="O448" s="30"/>
      <c r="P448" s="34"/>
      <c r="Q448" s="31" t="str">
        <f t="shared" si="67"/>
        <v/>
      </c>
      <c r="R448" s="31" t="str">
        <f t="shared" si="68"/>
        <v/>
      </c>
      <c r="S448" s="31" t="str">
        <f t="shared" si="69"/>
        <v/>
      </c>
      <c r="T448" s="31" t="str">
        <f t="shared" si="70"/>
        <v/>
      </c>
    </row>
    <row r="449" spans="1:20">
      <c r="A449" s="34"/>
      <c r="B449" s="34"/>
      <c r="C449" s="1" t="str">
        <f t="shared" si="65"/>
        <v/>
      </c>
      <c r="D449" s="34"/>
      <c r="E449" s="35"/>
      <c r="F449" s="36"/>
      <c r="G449" s="33">
        <f t="shared" si="66"/>
        <v>0</v>
      </c>
      <c r="H449" s="106"/>
      <c r="I449" s="106"/>
      <c r="J449" s="32"/>
      <c r="K449" s="17"/>
      <c r="L449" s="31" t="str">
        <f t="shared" si="64"/>
        <v/>
      </c>
      <c r="M449" s="31" t="str">
        <f t="shared" si="72"/>
        <v/>
      </c>
      <c r="N449" s="31" t="str">
        <f t="shared" si="72"/>
        <v/>
      </c>
      <c r="O449" s="30"/>
      <c r="P449" s="34"/>
      <c r="Q449" s="31" t="str">
        <f t="shared" si="67"/>
        <v/>
      </c>
      <c r="R449" s="31" t="str">
        <f t="shared" si="68"/>
        <v/>
      </c>
      <c r="S449" s="31" t="str">
        <f t="shared" si="69"/>
        <v/>
      </c>
      <c r="T449" s="31" t="str">
        <f t="shared" si="70"/>
        <v/>
      </c>
    </row>
    <row r="450" spans="1:20">
      <c r="A450" s="34"/>
      <c r="B450" s="34"/>
      <c r="C450" s="1" t="str">
        <f t="shared" si="65"/>
        <v/>
      </c>
      <c r="D450" s="34"/>
      <c r="E450" s="35"/>
      <c r="F450" s="36"/>
      <c r="G450" s="33">
        <f t="shared" si="66"/>
        <v>0</v>
      </c>
      <c r="H450" s="106"/>
      <c r="I450" s="106"/>
      <c r="J450" s="32"/>
      <c r="K450" s="17"/>
      <c r="L450" s="31" t="str">
        <f t="shared" si="64"/>
        <v/>
      </c>
      <c r="M450" s="31" t="str">
        <f t="shared" si="72"/>
        <v/>
      </c>
      <c r="N450" s="31" t="str">
        <f t="shared" si="72"/>
        <v/>
      </c>
      <c r="O450" s="30"/>
      <c r="P450" s="34"/>
      <c r="Q450" s="31" t="str">
        <f t="shared" si="67"/>
        <v/>
      </c>
      <c r="R450" s="31" t="str">
        <f t="shared" si="68"/>
        <v/>
      </c>
      <c r="S450" s="31" t="str">
        <f t="shared" si="69"/>
        <v/>
      </c>
      <c r="T450" s="31" t="str">
        <f t="shared" si="70"/>
        <v/>
      </c>
    </row>
    <row r="451" spans="1:20">
      <c r="A451" s="34"/>
      <c r="B451" s="34"/>
      <c r="C451" s="1" t="str">
        <f t="shared" si="65"/>
        <v/>
      </c>
      <c r="D451" s="34"/>
      <c r="E451" s="35"/>
      <c r="F451" s="36"/>
      <c r="G451" s="33">
        <f t="shared" si="66"/>
        <v>0</v>
      </c>
      <c r="H451" s="106"/>
      <c r="I451" s="106"/>
      <c r="J451" s="32"/>
      <c r="K451" s="17"/>
      <c r="L451" s="31" t="str">
        <f t="shared" si="64"/>
        <v/>
      </c>
      <c r="M451" s="31" t="str">
        <f t="shared" si="72"/>
        <v/>
      </c>
      <c r="N451" s="31" t="str">
        <f t="shared" si="72"/>
        <v/>
      </c>
      <c r="O451" s="30"/>
      <c r="P451" s="34"/>
      <c r="Q451" s="31" t="str">
        <f t="shared" si="67"/>
        <v/>
      </c>
      <c r="R451" s="31" t="str">
        <f t="shared" si="68"/>
        <v/>
      </c>
      <c r="S451" s="31" t="str">
        <f t="shared" si="69"/>
        <v/>
      </c>
      <c r="T451" s="31" t="str">
        <f t="shared" si="70"/>
        <v/>
      </c>
    </row>
    <row r="452" spans="1:20">
      <c r="A452" s="34"/>
      <c r="B452" s="34"/>
      <c r="C452" s="1" t="str">
        <f t="shared" si="65"/>
        <v/>
      </c>
      <c r="D452" s="34"/>
      <c r="E452" s="35"/>
      <c r="F452" s="36"/>
      <c r="G452" s="33">
        <f t="shared" si="66"/>
        <v>0</v>
      </c>
      <c r="H452" s="106"/>
      <c r="I452" s="106"/>
      <c r="J452" s="32"/>
      <c r="K452" s="17"/>
      <c r="L452" s="31" t="str">
        <f t="shared" si="64"/>
        <v/>
      </c>
      <c r="M452" s="31" t="str">
        <f t="shared" si="72"/>
        <v/>
      </c>
      <c r="N452" s="31" t="str">
        <f t="shared" si="72"/>
        <v/>
      </c>
      <c r="O452" s="30"/>
      <c r="P452" s="34"/>
      <c r="Q452" s="31" t="str">
        <f t="shared" si="67"/>
        <v/>
      </c>
      <c r="R452" s="31" t="str">
        <f t="shared" si="68"/>
        <v/>
      </c>
      <c r="S452" s="31" t="str">
        <f t="shared" si="69"/>
        <v/>
      </c>
      <c r="T452" s="31" t="str">
        <f t="shared" si="70"/>
        <v/>
      </c>
    </row>
    <row r="453" spans="1:20">
      <c r="A453" s="34"/>
      <c r="B453" s="34"/>
      <c r="C453" s="1" t="str">
        <f t="shared" si="65"/>
        <v/>
      </c>
      <c r="D453" s="34"/>
      <c r="E453" s="35"/>
      <c r="F453" s="36"/>
      <c r="G453" s="33">
        <f t="shared" si="66"/>
        <v>0</v>
      </c>
      <c r="H453" s="106"/>
      <c r="I453" s="106"/>
      <c r="J453" s="32"/>
      <c r="K453" s="17"/>
      <c r="L453" s="31" t="str">
        <f t="shared" si="64"/>
        <v/>
      </c>
      <c r="M453" s="31" t="str">
        <f t="shared" si="72"/>
        <v/>
      </c>
      <c r="N453" s="31" t="str">
        <f t="shared" si="72"/>
        <v/>
      </c>
      <c r="O453" s="30"/>
      <c r="P453" s="34"/>
      <c r="Q453" s="31" t="str">
        <f t="shared" si="67"/>
        <v/>
      </c>
      <c r="R453" s="31" t="str">
        <f t="shared" si="68"/>
        <v/>
      </c>
      <c r="S453" s="31" t="str">
        <f t="shared" si="69"/>
        <v/>
      </c>
      <c r="T453" s="31" t="str">
        <f t="shared" si="70"/>
        <v/>
      </c>
    </row>
    <row r="454" spans="1:20">
      <c r="A454" s="34"/>
      <c r="B454" s="34"/>
      <c r="C454" s="1" t="str">
        <f t="shared" si="65"/>
        <v/>
      </c>
      <c r="D454" s="34"/>
      <c r="E454" s="35"/>
      <c r="F454" s="36"/>
      <c r="G454" s="33">
        <f t="shared" si="66"/>
        <v>0</v>
      </c>
      <c r="H454" s="106"/>
      <c r="I454" s="106"/>
      <c r="J454" s="32"/>
      <c r="K454" s="17"/>
      <c r="L454" s="31" t="str">
        <f t="shared" si="64"/>
        <v/>
      </c>
      <c r="M454" s="31" t="str">
        <f t="shared" si="72"/>
        <v/>
      </c>
      <c r="N454" s="31" t="str">
        <f t="shared" si="72"/>
        <v/>
      </c>
      <c r="O454" s="30"/>
      <c r="P454" s="34"/>
      <c r="Q454" s="31" t="str">
        <f t="shared" si="67"/>
        <v/>
      </c>
      <c r="R454" s="31" t="str">
        <f t="shared" si="68"/>
        <v/>
      </c>
      <c r="S454" s="31" t="str">
        <f t="shared" si="69"/>
        <v/>
      </c>
      <c r="T454" s="31" t="str">
        <f t="shared" si="70"/>
        <v/>
      </c>
    </row>
    <row r="455" spans="1:20">
      <c r="A455" s="34"/>
      <c r="B455" s="34"/>
      <c r="C455" s="1" t="str">
        <f t="shared" si="65"/>
        <v/>
      </c>
      <c r="D455" s="34"/>
      <c r="E455" s="35"/>
      <c r="F455" s="36"/>
      <c r="G455" s="33">
        <f t="shared" si="66"/>
        <v>0</v>
      </c>
      <c r="H455" s="106"/>
      <c r="I455" s="106"/>
      <c r="J455" s="32"/>
      <c r="K455" s="17"/>
      <c r="L455" s="31" t="str">
        <f t="shared" si="64"/>
        <v/>
      </c>
      <c r="M455" s="31" t="str">
        <f t="shared" si="72"/>
        <v/>
      </c>
      <c r="N455" s="31" t="str">
        <f t="shared" si="72"/>
        <v/>
      </c>
      <c r="O455" s="30"/>
      <c r="P455" s="34"/>
      <c r="Q455" s="31" t="str">
        <f t="shared" si="67"/>
        <v/>
      </c>
      <c r="R455" s="31" t="str">
        <f t="shared" si="68"/>
        <v/>
      </c>
      <c r="S455" s="31" t="str">
        <f t="shared" si="69"/>
        <v/>
      </c>
      <c r="T455" s="31" t="str">
        <f t="shared" si="70"/>
        <v/>
      </c>
    </row>
    <row r="456" spans="1:20">
      <c r="A456" s="34"/>
      <c r="B456" s="34"/>
      <c r="C456" s="1" t="str">
        <f t="shared" si="65"/>
        <v/>
      </c>
      <c r="D456" s="34"/>
      <c r="E456" s="35"/>
      <c r="F456" s="36"/>
      <c r="G456" s="33">
        <f t="shared" si="66"/>
        <v>0</v>
      </c>
      <c r="H456" s="106"/>
      <c r="I456" s="106"/>
      <c r="J456" s="32"/>
      <c r="K456" s="17"/>
      <c r="L456" s="31" t="str">
        <f t="shared" si="64"/>
        <v/>
      </c>
      <c r="M456" s="31" t="str">
        <f t="shared" si="72"/>
        <v/>
      </c>
      <c r="N456" s="31" t="str">
        <f t="shared" si="72"/>
        <v/>
      </c>
      <c r="O456" s="30"/>
      <c r="P456" s="34"/>
      <c r="Q456" s="31" t="str">
        <f t="shared" si="67"/>
        <v/>
      </c>
      <c r="R456" s="31" t="str">
        <f t="shared" si="68"/>
        <v/>
      </c>
      <c r="S456" s="31" t="str">
        <f t="shared" si="69"/>
        <v/>
      </c>
      <c r="T456" s="31" t="str">
        <f t="shared" si="70"/>
        <v/>
      </c>
    </row>
    <row r="457" spans="1:20">
      <c r="A457" s="34"/>
      <c r="B457" s="34"/>
      <c r="C457" s="1" t="str">
        <f t="shared" si="65"/>
        <v/>
      </c>
      <c r="D457" s="34"/>
      <c r="E457" s="35"/>
      <c r="F457" s="36"/>
      <c r="G457" s="33">
        <f t="shared" si="66"/>
        <v>0</v>
      </c>
      <c r="H457" s="106"/>
      <c r="I457" s="106"/>
      <c r="J457" s="32"/>
      <c r="K457" s="17"/>
      <c r="L457" s="31" t="str">
        <f t="shared" si="64"/>
        <v/>
      </c>
      <c r="M457" s="31" t="str">
        <f t="shared" si="72"/>
        <v/>
      </c>
      <c r="N457" s="31" t="str">
        <f t="shared" si="72"/>
        <v/>
      </c>
      <c r="O457" s="30"/>
      <c r="P457" s="34"/>
      <c r="Q457" s="31" t="str">
        <f t="shared" si="67"/>
        <v/>
      </c>
      <c r="R457" s="31" t="str">
        <f t="shared" si="68"/>
        <v/>
      </c>
      <c r="S457" s="31" t="str">
        <f t="shared" si="69"/>
        <v/>
      </c>
      <c r="T457" s="31" t="str">
        <f t="shared" si="70"/>
        <v/>
      </c>
    </row>
    <row r="458" spans="1:20">
      <c r="A458" s="34"/>
      <c r="B458" s="34"/>
      <c r="C458" s="1" t="str">
        <f t="shared" si="65"/>
        <v/>
      </c>
      <c r="D458" s="34"/>
      <c r="E458" s="35"/>
      <c r="F458" s="36"/>
      <c r="G458" s="33">
        <f t="shared" si="66"/>
        <v>0</v>
      </c>
      <c r="H458" s="106"/>
      <c r="I458" s="106"/>
      <c r="J458" s="32"/>
      <c r="K458" s="17"/>
      <c r="L458" s="31" t="str">
        <f t="shared" si="64"/>
        <v/>
      </c>
      <c r="M458" s="31" t="str">
        <f t="shared" si="72"/>
        <v/>
      </c>
      <c r="N458" s="31" t="str">
        <f t="shared" si="72"/>
        <v/>
      </c>
      <c r="O458" s="30"/>
      <c r="P458" s="34"/>
      <c r="Q458" s="31" t="str">
        <f t="shared" si="67"/>
        <v/>
      </c>
      <c r="R458" s="31" t="str">
        <f t="shared" si="68"/>
        <v/>
      </c>
      <c r="S458" s="31" t="str">
        <f t="shared" si="69"/>
        <v/>
      </c>
      <c r="T458" s="31" t="str">
        <f t="shared" si="70"/>
        <v/>
      </c>
    </row>
    <row r="459" spans="1:20">
      <c r="A459" s="34"/>
      <c r="B459" s="34"/>
      <c r="C459" s="1" t="str">
        <f t="shared" si="65"/>
        <v/>
      </c>
      <c r="D459" s="34"/>
      <c r="E459" s="35"/>
      <c r="F459" s="36"/>
      <c r="G459" s="33">
        <f t="shared" si="66"/>
        <v>0</v>
      </c>
      <c r="H459" s="106"/>
      <c r="I459" s="106"/>
      <c r="J459" s="32"/>
      <c r="K459" s="17"/>
      <c r="L459" s="31" t="str">
        <f t="shared" si="64"/>
        <v/>
      </c>
      <c r="M459" s="31" t="str">
        <f t="shared" si="72"/>
        <v/>
      </c>
      <c r="N459" s="31" t="str">
        <f t="shared" si="72"/>
        <v/>
      </c>
      <c r="O459" s="30"/>
      <c r="P459" s="34"/>
      <c r="Q459" s="31" t="str">
        <f t="shared" si="67"/>
        <v/>
      </c>
      <c r="R459" s="31" t="str">
        <f t="shared" si="68"/>
        <v/>
      </c>
      <c r="S459" s="31" t="str">
        <f t="shared" si="69"/>
        <v/>
      </c>
      <c r="T459" s="31" t="str">
        <f t="shared" si="70"/>
        <v/>
      </c>
    </row>
    <row r="460" spans="1:20">
      <c r="A460" s="34"/>
      <c r="B460" s="34"/>
      <c r="C460" s="1" t="str">
        <f t="shared" si="65"/>
        <v/>
      </c>
      <c r="D460" s="34"/>
      <c r="E460" s="35"/>
      <c r="F460" s="36"/>
      <c r="G460" s="33">
        <f t="shared" si="66"/>
        <v>0</v>
      </c>
      <c r="H460" s="106"/>
      <c r="I460" s="106"/>
      <c r="J460" s="32"/>
      <c r="K460" s="17"/>
      <c r="L460" s="31" t="str">
        <f t="shared" si="64"/>
        <v/>
      </c>
      <c r="M460" s="31" t="str">
        <f t="shared" ref="M460:N479" si="73">IF($A460&gt;0,IF((LEFT($A460,2)=LEFT(gstin,2)),($K460*($J460/2)),""),"")</f>
        <v/>
      </c>
      <c r="N460" s="31" t="str">
        <f t="shared" si="73"/>
        <v/>
      </c>
      <c r="O460" s="30"/>
      <c r="P460" s="34"/>
      <c r="Q460" s="31" t="str">
        <f t="shared" si="67"/>
        <v/>
      </c>
      <c r="R460" s="31" t="str">
        <f t="shared" si="68"/>
        <v/>
      </c>
      <c r="S460" s="31" t="str">
        <f t="shared" si="69"/>
        <v/>
      </c>
      <c r="T460" s="31" t="str">
        <f t="shared" si="70"/>
        <v/>
      </c>
    </row>
    <row r="461" spans="1:20">
      <c r="A461" s="34"/>
      <c r="B461" s="34"/>
      <c r="C461" s="1" t="str">
        <f t="shared" si="65"/>
        <v/>
      </c>
      <c r="D461" s="34"/>
      <c r="E461" s="35"/>
      <c r="F461" s="36"/>
      <c r="G461" s="33">
        <f t="shared" si="66"/>
        <v>0</v>
      </c>
      <c r="H461" s="106"/>
      <c r="I461" s="106"/>
      <c r="J461" s="32"/>
      <c r="K461" s="17"/>
      <c r="L461" s="31" t="str">
        <f t="shared" si="64"/>
        <v/>
      </c>
      <c r="M461" s="31" t="str">
        <f t="shared" si="73"/>
        <v/>
      </c>
      <c r="N461" s="31" t="str">
        <f t="shared" si="73"/>
        <v/>
      </c>
      <c r="O461" s="30"/>
      <c r="P461" s="34"/>
      <c r="Q461" s="31" t="str">
        <f t="shared" si="67"/>
        <v/>
      </c>
      <c r="R461" s="31" t="str">
        <f t="shared" si="68"/>
        <v/>
      </c>
      <c r="S461" s="31" t="str">
        <f t="shared" si="69"/>
        <v/>
      </c>
      <c r="T461" s="31" t="str">
        <f t="shared" si="70"/>
        <v/>
      </c>
    </row>
    <row r="462" spans="1:20">
      <c r="A462" s="34"/>
      <c r="B462" s="34"/>
      <c r="C462" s="1" t="str">
        <f t="shared" si="65"/>
        <v/>
      </c>
      <c r="D462" s="34"/>
      <c r="E462" s="35"/>
      <c r="F462" s="36"/>
      <c r="G462" s="33">
        <f t="shared" si="66"/>
        <v>0</v>
      </c>
      <c r="H462" s="106"/>
      <c r="I462" s="106"/>
      <c r="J462" s="32"/>
      <c r="K462" s="17"/>
      <c r="L462" s="31" t="str">
        <f t="shared" si="64"/>
        <v/>
      </c>
      <c r="M462" s="31" t="str">
        <f t="shared" si="73"/>
        <v/>
      </c>
      <c r="N462" s="31" t="str">
        <f t="shared" si="73"/>
        <v/>
      </c>
      <c r="O462" s="30"/>
      <c r="P462" s="34"/>
      <c r="Q462" s="31" t="str">
        <f t="shared" si="67"/>
        <v/>
      </c>
      <c r="R462" s="31" t="str">
        <f t="shared" si="68"/>
        <v/>
      </c>
      <c r="S462" s="31" t="str">
        <f t="shared" si="69"/>
        <v/>
      </c>
      <c r="T462" s="31" t="str">
        <f t="shared" si="70"/>
        <v/>
      </c>
    </row>
    <row r="463" spans="1:20">
      <c r="A463" s="34"/>
      <c r="B463" s="34"/>
      <c r="C463" s="1" t="str">
        <f t="shared" si="65"/>
        <v/>
      </c>
      <c r="D463" s="34"/>
      <c r="E463" s="35"/>
      <c r="F463" s="36"/>
      <c r="G463" s="33">
        <f t="shared" si="66"/>
        <v>0</v>
      </c>
      <c r="H463" s="106"/>
      <c r="I463" s="106"/>
      <c r="J463" s="32"/>
      <c r="K463" s="17"/>
      <c r="L463" s="31" t="str">
        <f t="shared" si="64"/>
        <v/>
      </c>
      <c r="M463" s="31" t="str">
        <f t="shared" si="73"/>
        <v/>
      </c>
      <c r="N463" s="31" t="str">
        <f t="shared" si="73"/>
        <v/>
      </c>
      <c r="O463" s="30"/>
      <c r="P463" s="34"/>
      <c r="Q463" s="31" t="str">
        <f t="shared" si="67"/>
        <v/>
      </c>
      <c r="R463" s="31" t="str">
        <f t="shared" si="68"/>
        <v/>
      </c>
      <c r="S463" s="31" t="str">
        <f t="shared" si="69"/>
        <v/>
      </c>
      <c r="T463" s="31" t="str">
        <f t="shared" si="70"/>
        <v/>
      </c>
    </row>
    <row r="464" spans="1:20">
      <c r="A464" s="34"/>
      <c r="B464" s="34"/>
      <c r="C464" s="1" t="str">
        <f t="shared" si="65"/>
        <v/>
      </c>
      <c r="D464" s="34"/>
      <c r="E464" s="35"/>
      <c r="F464" s="36"/>
      <c r="G464" s="33">
        <f t="shared" si="66"/>
        <v>0</v>
      </c>
      <c r="H464" s="106"/>
      <c r="I464" s="106"/>
      <c r="J464" s="32"/>
      <c r="K464" s="17"/>
      <c r="L464" s="31" t="str">
        <f t="shared" si="64"/>
        <v/>
      </c>
      <c r="M464" s="31" t="str">
        <f t="shared" si="73"/>
        <v/>
      </c>
      <c r="N464" s="31" t="str">
        <f t="shared" si="73"/>
        <v/>
      </c>
      <c r="O464" s="30"/>
      <c r="P464" s="34"/>
      <c r="Q464" s="31" t="str">
        <f t="shared" si="67"/>
        <v/>
      </c>
      <c r="R464" s="31" t="str">
        <f t="shared" si="68"/>
        <v/>
      </c>
      <c r="S464" s="31" t="str">
        <f t="shared" si="69"/>
        <v/>
      </c>
      <c r="T464" s="31" t="str">
        <f t="shared" si="70"/>
        <v/>
      </c>
    </row>
    <row r="465" spans="1:20">
      <c r="A465" s="34"/>
      <c r="B465" s="34"/>
      <c r="C465" s="1" t="str">
        <f t="shared" si="65"/>
        <v/>
      </c>
      <c r="D465" s="34"/>
      <c r="E465" s="35"/>
      <c r="F465" s="36"/>
      <c r="G465" s="33">
        <f t="shared" si="66"/>
        <v>0</v>
      </c>
      <c r="H465" s="106"/>
      <c r="I465" s="106"/>
      <c r="J465" s="32"/>
      <c r="K465" s="17"/>
      <c r="L465" s="31" t="str">
        <f t="shared" si="64"/>
        <v/>
      </c>
      <c r="M465" s="31" t="str">
        <f t="shared" si="73"/>
        <v/>
      </c>
      <c r="N465" s="31" t="str">
        <f t="shared" si="73"/>
        <v/>
      </c>
      <c r="O465" s="30"/>
      <c r="P465" s="34"/>
      <c r="Q465" s="31" t="str">
        <f t="shared" si="67"/>
        <v/>
      </c>
      <c r="R465" s="31" t="str">
        <f t="shared" si="68"/>
        <v/>
      </c>
      <c r="S465" s="31" t="str">
        <f t="shared" si="69"/>
        <v/>
      </c>
      <c r="T465" s="31" t="str">
        <f t="shared" si="70"/>
        <v/>
      </c>
    </row>
    <row r="466" spans="1:20">
      <c r="A466" s="34"/>
      <c r="B466" s="34"/>
      <c r="C466" s="1" t="str">
        <f t="shared" si="65"/>
        <v/>
      </c>
      <c r="D466" s="34"/>
      <c r="E466" s="35"/>
      <c r="F466" s="36"/>
      <c r="G466" s="33">
        <f t="shared" si="66"/>
        <v>0</v>
      </c>
      <c r="H466" s="106"/>
      <c r="I466" s="106"/>
      <c r="J466" s="32"/>
      <c r="K466" s="17"/>
      <c r="L466" s="31" t="str">
        <f t="shared" si="64"/>
        <v/>
      </c>
      <c r="M466" s="31" t="str">
        <f t="shared" si="73"/>
        <v/>
      </c>
      <c r="N466" s="31" t="str">
        <f t="shared" si="73"/>
        <v/>
      </c>
      <c r="O466" s="30"/>
      <c r="P466" s="34"/>
      <c r="Q466" s="31" t="str">
        <f t="shared" si="67"/>
        <v/>
      </c>
      <c r="R466" s="31" t="str">
        <f t="shared" si="68"/>
        <v/>
      </c>
      <c r="S466" s="31" t="str">
        <f t="shared" si="69"/>
        <v/>
      </c>
      <c r="T466" s="31" t="str">
        <f t="shared" si="70"/>
        <v/>
      </c>
    </row>
    <row r="467" spans="1:20">
      <c r="A467" s="34"/>
      <c r="B467" s="34"/>
      <c r="C467" s="1" t="str">
        <f t="shared" si="65"/>
        <v/>
      </c>
      <c r="D467" s="34"/>
      <c r="E467" s="35"/>
      <c r="F467" s="36"/>
      <c r="G467" s="33">
        <f t="shared" si="66"/>
        <v>0</v>
      </c>
      <c r="H467" s="106"/>
      <c r="I467" s="106"/>
      <c r="J467" s="32"/>
      <c r="K467" s="17"/>
      <c r="L467" s="31" t="str">
        <f t="shared" si="64"/>
        <v/>
      </c>
      <c r="M467" s="31" t="str">
        <f t="shared" si="73"/>
        <v/>
      </c>
      <c r="N467" s="31" t="str">
        <f t="shared" si="73"/>
        <v/>
      </c>
      <c r="O467" s="30"/>
      <c r="P467" s="34"/>
      <c r="Q467" s="31" t="str">
        <f t="shared" si="67"/>
        <v/>
      </c>
      <c r="R467" s="31" t="str">
        <f t="shared" si="68"/>
        <v/>
      </c>
      <c r="S467" s="31" t="str">
        <f t="shared" si="69"/>
        <v/>
      </c>
      <c r="T467" s="31" t="str">
        <f t="shared" si="70"/>
        <v/>
      </c>
    </row>
    <row r="468" spans="1:20">
      <c r="A468" s="34"/>
      <c r="B468" s="34"/>
      <c r="C468" s="1" t="str">
        <f t="shared" si="65"/>
        <v/>
      </c>
      <c r="D468" s="34"/>
      <c r="E468" s="35"/>
      <c r="F468" s="36"/>
      <c r="G468" s="33">
        <f t="shared" si="66"/>
        <v>0</v>
      </c>
      <c r="H468" s="106"/>
      <c r="I468" s="106"/>
      <c r="J468" s="32"/>
      <c r="K468" s="17"/>
      <c r="L468" s="31" t="str">
        <f t="shared" ref="L468:L531" si="74">IF($A468&gt;0,IF((LEFT($A468,2)&lt;&gt;LEFT(gstin,2)),($K468*$J468),""),"")</f>
        <v/>
      </c>
      <c r="M468" s="31" t="str">
        <f t="shared" si="73"/>
        <v/>
      </c>
      <c r="N468" s="31" t="str">
        <f t="shared" si="73"/>
        <v/>
      </c>
      <c r="O468" s="30"/>
      <c r="P468" s="34"/>
      <c r="Q468" s="31" t="str">
        <f t="shared" si="67"/>
        <v/>
      </c>
      <c r="R468" s="31" t="str">
        <f t="shared" si="68"/>
        <v/>
      </c>
      <c r="S468" s="31" t="str">
        <f t="shared" si="69"/>
        <v/>
      </c>
      <c r="T468" s="31" t="str">
        <f t="shared" si="70"/>
        <v/>
      </c>
    </row>
    <row r="469" spans="1:20">
      <c r="A469" s="34"/>
      <c r="B469" s="34"/>
      <c r="C469" s="1" t="str">
        <f t="shared" ref="C469:C532" si="75">IF($A469&lt;&gt;"",(VLOOKUP(LEFT($A469,2),$A$5000:$C$5037,3,TRUE)),(""))</f>
        <v/>
      </c>
      <c r="D469" s="34"/>
      <c r="E469" s="35"/>
      <c r="F469" s="36"/>
      <c r="G469" s="33">
        <f t="shared" ref="G469:G532" si="76">ROUND(SUM(K469:O469),0)</f>
        <v>0</v>
      </c>
      <c r="H469" s="106"/>
      <c r="I469" s="106"/>
      <c r="J469" s="32"/>
      <c r="K469" s="17"/>
      <c r="L469" s="31" t="str">
        <f t="shared" si="74"/>
        <v/>
      </c>
      <c r="M469" s="31" t="str">
        <f t="shared" si="73"/>
        <v/>
      </c>
      <c r="N469" s="31" t="str">
        <f t="shared" si="73"/>
        <v/>
      </c>
      <c r="O469" s="30"/>
      <c r="P469" s="34"/>
      <c r="Q469" s="31" t="str">
        <f t="shared" ref="Q469:Q532" si="77">IF(P469="Accept",L469,"")</f>
        <v/>
      </c>
      <c r="R469" s="31" t="str">
        <f t="shared" ref="R469:R532" si="78">IF(P469="Accept",M469,"")</f>
        <v/>
      </c>
      <c r="S469" s="31" t="str">
        <f t="shared" ref="S469:S532" si="79">IF(P469="Accept",N469,"")</f>
        <v/>
      </c>
      <c r="T469" s="31" t="str">
        <f t="shared" ref="T469:T532" si="80">IF(P469="Accept",O469,"")</f>
        <v/>
      </c>
    </row>
    <row r="470" spans="1:20">
      <c r="A470" s="34"/>
      <c r="B470" s="34"/>
      <c r="C470" s="1" t="str">
        <f t="shared" si="75"/>
        <v/>
      </c>
      <c r="D470" s="34"/>
      <c r="E470" s="35"/>
      <c r="F470" s="36"/>
      <c r="G470" s="33">
        <f t="shared" si="76"/>
        <v>0</v>
      </c>
      <c r="H470" s="106"/>
      <c r="I470" s="106"/>
      <c r="J470" s="32"/>
      <c r="K470" s="17"/>
      <c r="L470" s="31" t="str">
        <f t="shared" si="74"/>
        <v/>
      </c>
      <c r="M470" s="31" t="str">
        <f t="shared" si="73"/>
        <v/>
      </c>
      <c r="N470" s="31" t="str">
        <f t="shared" si="73"/>
        <v/>
      </c>
      <c r="O470" s="30"/>
      <c r="P470" s="34"/>
      <c r="Q470" s="31" t="str">
        <f t="shared" si="77"/>
        <v/>
      </c>
      <c r="R470" s="31" t="str">
        <f t="shared" si="78"/>
        <v/>
      </c>
      <c r="S470" s="31" t="str">
        <f t="shared" si="79"/>
        <v/>
      </c>
      <c r="T470" s="31" t="str">
        <f t="shared" si="80"/>
        <v/>
      </c>
    </row>
    <row r="471" spans="1:20">
      <c r="A471" s="34"/>
      <c r="B471" s="34"/>
      <c r="C471" s="1" t="str">
        <f t="shared" si="75"/>
        <v/>
      </c>
      <c r="D471" s="34"/>
      <c r="E471" s="35"/>
      <c r="F471" s="36"/>
      <c r="G471" s="33">
        <f t="shared" si="76"/>
        <v>0</v>
      </c>
      <c r="H471" s="106"/>
      <c r="I471" s="106"/>
      <c r="J471" s="32"/>
      <c r="K471" s="17"/>
      <c r="L471" s="31" t="str">
        <f t="shared" si="74"/>
        <v/>
      </c>
      <c r="M471" s="31" t="str">
        <f t="shared" si="73"/>
        <v/>
      </c>
      <c r="N471" s="31" t="str">
        <f t="shared" si="73"/>
        <v/>
      </c>
      <c r="O471" s="30"/>
      <c r="P471" s="34"/>
      <c r="Q471" s="31" t="str">
        <f t="shared" si="77"/>
        <v/>
      </c>
      <c r="R471" s="31" t="str">
        <f t="shared" si="78"/>
        <v/>
      </c>
      <c r="S471" s="31" t="str">
        <f t="shared" si="79"/>
        <v/>
      </c>
      <c r="T471" s="31" t="str">
        <f t="shared" si="80"/>
        <v/>
      </c>
    </row>
    <row r="472" spans="1:20">
      <c r="A472" s="34"/>
      <c r="B472" s="34"/>
      <c r="C472" s="1" t="str">
        <f t="shared" si="75"/>
        <v/>
      </c>
      <c r="D472" s="34"/>
      <c r="E472" s="35"/>
      <c r="F472" s="36"/>
      <c r="G472" s="33">
        <f t="shared" si="76"/>
        <v>0</v>
      </c>
      <c r="H472" s="106"/>
      <c r="I472" s="106"/>
      <c r="J472" s="32"/>
      <c r="K472" s="17"/>
      <c r="L472" s="31" t="str">
        <f t="shared" si="74"/>
        <v/>
      </c>
      <c r="M472" s="31" t="str">
        <f t="shared" si="73"/>
        <v/>
      </c>
      <c r="N472" s="31" t="str">
        <f t="shared" si="73"/>
        <v/>
      </c>
      <c r="O472" s="30"/>
      <c r="P472" s="34"/>
      <c r="Q472" s="31" t="str">
        <f t="shared" si="77"/>
        <v/>
      </c>
      <c r="R472" s="31" t="str">
        <f t="shared" si="78"/>
        <v/>
      </c>
      <c r="S472" s="31" t="str">
        <f t="shared" si="79"/>
        <v/>
      </c>
      <c r="T472" s="31" t="str">
        <f t="shared" si="80"/>
        <v/>
      </c>
    </row>
    <row r="473" spans="1:20">
      <c r="A473" s="34"/>
      <c r="B473" s="34"/>
      <c r="C473" s="1" t="str">
        <f t="shared" si="75"/>
        <v/>
      </c>
      <c r="D473" s="34"/>
      <c r="E473" s="35"/>
      <c r="F473" s="36"/>
      <c r="G473" s="33">
        <f t="shared" si="76"/>
        <v>0</v>
      </c>
      <c r="H473" s="106"/>
      <c r="I473" s="106"/>
      <c r="J473" s="32"/>
      <c r="K473" s="17"/>
      <c r="L473" s="31" t="str">
        <f t="shared" si="74"/>
        <v/>
      </c>
      <c r="M473" s="31" t="str">
        <f t="shared" si="73"/>
        <v/>
      </c>
      <c r="N473" s="31" t="str">
        <f t="shared" si="73"/>
        <v/>
      </c>
      <c r="O473" s="30"/>
      <c r="P473" s="34"/>
      <c r="Q473" s="31" t="str">
        <f t="shared" si="77"/>
        <v/>
      </c>
      <c r="R473" s="31" t="str">
        <f t="shared" si="78"/>
        <v/>
      </c>
      <c r="S473" s="31" t="str">
        <f t="shared" si="79"/>
        <v/>
      </c>
      <c r="T473" s="31" t="str">
        <f t="shared" si="80"/>
        <v/>
      </c>
    </row>
    <row r="474" spans="1:20">
      <c r="A474" s="34"/>
      <c r="B474" s="34"/>
      <c r="C474" s="1" t="str">
        <f t="shared" si="75"/>
        <v/>
      </c>
      <c r="D474" s="34"/>
      <c r="E474" s="35"/>
      <c r="F474" s="36"/>
      <c r="G474" s="33">
        <f t="shared" si="76"/>
        <v>0</v>
      </c>
      <c r="H474" s="106"/>
      <c r="I474" s="106"/>
      <c r="J474" s="32"/>
      <c r="K474" s="17"/>
      <c r="L474" s="31" t="str">
        <f t="shared" si="74"/>
        <v/>
      </c>
      <c r="M474" s="31" t="str">
        <f t="shared" si="73"/>
        <v/>
      </c>
      <c r="N474" s="31" t="str">
        <f t="shared" si="73"/>
        <v/>
      </c>
      <c r="O474" s="30"/>
      <c r="P474" s="34"/>
      <c r="Q474" s="31" t="str">
        <f t="shared" si="77"/>
        <v/>
      </c>
      <c r="R474" s="31" t="str">
        <f t="shared" si="78"/>
        <v/>
      </c>
      <c r="S474" s="31" t="str">
        <f t="shared" si="79"/>
        <v/>
      </c>
      <c r="T474" s="31" t="str">
        <f t="shared" si="80"/>
        <v/>
      </c>
    </row>
    <row r="475" spans="1:20">
      <c r="A475" s="34"/>
      <c r="B475" s="34"/>
      <c r="C475" s="1" t="str">
        <f t="shared" si="75"/>
        <v/>
      </c>
      <c r="D475" s="34"/>
      <c r="E475" s="35"/>
      <c r="F475" s="36"/>
      <c r="G475" s="33">
        <f t="shared" si="76"/>
        <v>0</v>
      </c>
      <c r="H475" s="106"/>
      <c r="I475" s="106"/>
      <c r="J475" s="32"/>
      <c r="K475" s="17"/>
      <c r="L475" s="31" t="str">
        <f t="shared" si="74"/>
        <v/>
      </c>
      <c r="M475" s="31" t="str">
        <f t="shared" si="73"/>
        <v/>
      </c>
      <c r="N475" s="31" t="str">
        <f t="shared" si="73"/>
        <v/>
      </c>
      <c r="O475" s="30"/>
      <c r="P475" s="34"/>
      <c r="Q475" s="31" t="str">
        <f t="shared" si="77"/>
        <v/>
      </c>
      <c r="R475" s="31" t="str">
        <f t="shared" si="78"/>
        <v/>
      </c>
      <c r="S475" s="31" t="str">
        <f t="shared" si="79"/>
        <v/>
      </c>
      <c r="T475" s="31" t="str">
        <f t="shared" si="80"/>
        <v/>
      </c>
    </row>
    <row r="476" spans="1:20">
      <c r="A476" s="34"/>
      <c r="B476" s="34"/>
      <c r="C476" s="1" t="str">
        <f t="shared" si="75"/>
        <v/>
      </c>
      <c r="D476" s="34"/>
      <c r="E476" s="35"/>
      <c r="F476" s="36"/>
      <c r="G476" s="33">
        <f t="shared" si="76"/>
        <v>0</v>
      </c>
      <c r="H476" s="106"/>
      <c r="I476" s="106"/>
      <c r="J476" s="32"/>
      <c r="K476" s="17"/>
      <c r="L476" s="31" t="str">
        <f t="shared" si="74"/>
        <v/>
      </c>
      <c r="M476" s="31" t="str">
        <f t="shared" si="73"/>
        <v/>
      </c>
      <c r="N476" s="31" t="str">
        <f t="shared" si="73"/>
        <v/>
      </c>
      <c r="O476" s="30"/>
      <c r="P476" s="34"/>
      <c r="Q476" s="31" t="str">
        <f t="shared" si="77"/>
        <v/>
      </c>
      <c r="R476" s="31" t="str">
        <f t="shared" si="78"/>
        <v/>
      </c>
      <c r="S476" s="31" t="str">
        <f t="shared" si="79"/>
        <v/>
      </c>
      <c r="T476" s="31" t="str">
        <f t="shared" si="80"/>
        <v/>
      </c>
    </row>
    <row r="477" spans="1:20">
      <c r="A477" s="34"/>
      <c r="B477" s="34"/>
      <c r="C477" s="1" t="str">
        <f t="shared" si="75"/>
        <v/>
      </c>
      <c r="D477" s="34"/>
      <c r="E477" s="35"/>
      <c r="F477" s="36"/>
      <c r="G477" s="33">
        <f t="shared" si="76"/>
        <v>0</v>
      </c>
      <c r="H477" s="106"/>
      <c r="I477" s="106"/>
      <c r="J477" s="32"/>
      <c r="K477" s="17"/>
      <c r="L477" s="31" t="str">
        <f t="shared" si="74"/>
        <v/>
      </c>
      <c r="M477" s="31" t="str">
        <f t="shared" si="73"/>
        <v/>
      </c>
      <c r="N477" s="31" t="str">
        <f t="shared" si="73"/>
        <v/>
      </c>
      <c r="O477" s="30"/>
      <c r="P477" s="34"/>
      <c r="Q477" s="31" t="str">
        <f t="shared" si="77"/>
        <v/>
      </c>
      <c r="R477" s="31" t="str">
        <f t="shared" si="78"/>
        <v/>
      </c>
      <c r="S477" s="31" t="str">
        <f t="shared" si="79"/>
        <v/>
      </c>
      <c r="T477" s="31" t="str">
        <f t="shared" si="80"/>
        <v/>
      </c>
    </row>
    <row r="478" spans="1:20">
      <c r="A478" s="34"/>
      <c r="B478" s="34"/>
      <c r="C478" s="1" t="str">
        <f t="shared" si="75"/>
        <v/>
      </c>
      <c r="D478" s="34"/>
      <c r="E478" s="35"/>
      <c r="F478" s="36"/>
      <c r="G478" s="33">
        <f t="shared" si="76"/>
        <v>0</v>
      </c>
      <c r="H478" s="106"/>
      <c r="I478" s="106"/>
      <c r="J478" s="32"/>
      <c r="K478" s="17"/>
      <c r="L478" s="31" t="str">
        <f t="shared" si="74"/>
        <v/>
      </c>
      <c r="M478" s="31" t="str">
        <f t="shared" si="73"/>
        <v/>
      </c>
      <c r="N478" s="31" t="str">
        <f t="shared" si="73"/>
        <v/>
      </c>
      <c r="O478" s="30"/>
      <c r="P478" s="34"/>
      <c r="Q478" s="31" t="str">
        <f t="shared" si="77"/>
        <v/>
      </c>
      <c r="R478" s="31" t="str">
        <f t="shared" si="78"/>
        <v/>
      </c>
      <c r="S478" s="31" t="str">
        <f t="shared" si="79"/>
        <v/>
      </c>
      <c r="T478" s="31" t="str">
        <f t="shared" si="80"/>
        <v/>
      </c>
    </row>
    <row r="479" spans="1:20">
      <c r="A479" s="34"/>
      <c r="B479" s="34"/>
      <c r="C479" s="1" t="str">
        <f t="shared" si="75"/>
        <v/>
      </c>
      <c r="D479" s="34"/>
      <c r="E479" s="35"/>
      <c r="F479" s="36"/>
      <c r="G479" s="33">
        <f t="shared" si="76"/>
        <v>0</v>
      </c>
      <c r="H479" s="106"/>
      <c r="I479" s="106"/>
      <c r="J479" s="32"/>
      <c r="K479" s="17"/>
      <c r="L479" s="31" t="str">
        <f t="shared" si="74"/>
        <v/>
      </c>
      <c r="M479" s="31" t="str">
        <f t="shared" si="73"/>
        <v/>
      </c>
      <c r="N479" s="31" t="str">
        <f t="shared" si="73"/>
        <v/>
      </c>
      <c r="O479" s="30"/>
      <c r="P479" s="34"/>
      <c r="Q479" s="31" t="str">
        <f t="shared" si="77"/>
        <v/>
      </c>
      <c r="R479" s="31" t="str">
        <f t="shared" si="78"/>
        <v/>
      </c>
      <c r="S479" s="31" t="str">
        <f t="shared" si="79"/>
        <v/>
      </c>
      <c r="T479" s="31" t="str">
        <f t="shared" si="80"/>
        <v/>
      </c>
    </row>
    <row r="480" spans="1:20">
      <c r="A480" s="34"/>
      <c r="B480" s="34"/>
      <c r="C480" s="1" t="str">
        <f t="shared" si="75"/>
        <v/>
      </c>
      <c r="D480" s="34"/>
      <c r="E480" s="35"/>
      <c r="F480" s="36"/>
      <c r="G480" s="33">
        <f t="shared" si="76"/>
        <v>0</v>
      </c>
      <c r="H480" s="106"/>
      <c r="I480" s="106"/>
      <c r="J480" s="32"/>
      <c r="K480" s="17"/>
      <c r="L480" s="31" t="str">
        <f t="shared" si="74"/>
        <v/>
      </c>
      <c r="M480" s="31" t="str">
        <f t="shared" ref="M480:N499" si="81">IF($A480&gt;0,IF((LEFT($A480,2)=LEFT(gstin,2)),($K480*($J480/2)),""),"")</f>
        <v/>
      </c>
      <c r="N480" s="31" t="str">
        <f t="shared" si="81"/>
        <v/>
      </c>
      <c r="O480" s="30"/>
      <c r="P480" s="34"/>
      <c r="Q480" s="31" t="str">
        <f t="shared" si="77"/>
        <v/>
      </c>
      <c r="R480" s="31" t="str">
        <f t="shared" si="78"/>
        <v/>
      </c>
      <c r="S480" s="31" t="str">
        <f t="shared" si="79"/>
        <v/>
      </c>
      <c r="T480" s="31" t="str">
        <f t="shared" si="80"/>
        <v/>
      </c>
    </row>
    <row r="481" spans="1:20">
      <c r="A481" s="34"/>
      <c r="B481" s="34"/>
      <c r="C481" s="1" t="str">
        <f t="shared" si="75"/>
        <v/>
      </c>
      <c r="D481" s="34"/>
      <c r="E481" s="35"/>
      <c r="F481" s="36"/>
      <c r="G481" s="33">
        <f t="shared" si="76"/>
        <v>0</v>
      </c>
      <c r="H481" s="106"/>
      <c r="I481" s="106"/>
      <c r="J481" s="32"/>
      <c r="K481" s="17"/>
      <c r="L481" s="31" t="str">
        <f t="shared" si="74"/>
        <v/>
      </c>
      <c r="M481" s="31" t="str">
        <f t="shared" si="81"/>
        <v/>
      </c>
      <c r="N481" s="31" t="str">
        <f t="shared" si="81"/>
        <v/>
      </c>
      <c r="O481" s="30"/>
      <c r="P481" s="34"/>
      <c r="Q481" s="31" t="str">
        <f t="shared" si="77"/>
        <v/>
      </c>
      <c r="R481" s="31" t="str">
        <f t="shared" si="78"/>
        <v/>
      </c>
      <c r="S481" s="31" t="str">
        <f t="shared" si="79"/>
        <v/>
      </c>
      <c r="T481" s="31" t="str">
        <f t="shared" si="80"/>
        <v/>
      </c>
    </row>
    <row r="482" spans="1:20">
      <c r="A482" s="34"/>
      <c r="B482" s="34"/>
      <c r="C482" s="1" t="str">
        <f t="shared" si="75"/>
        <v/>
      </c>
      <c r="D482" s="34"/>
      <c r="E482" s="35"/>
      <c r="F482" s="36"/>
      <c r="G482" s="33">
        <f t="shared" si="76"/>
        <v>0</v>
      </c>
      <c r="H482" s="106"/>
      <c r="I482" s="106"/>
      <c r="J482" s="32"/>
      <c r="K482" s="17"/>
      <c r="L482" s="31" t="str">
        <f t="shared" si="74"/>
        <v/>
      </c>
      <c r="M482" s="31" t="str">
        <f t="shared" si="81"/>
        <v/>
      </c>
      <c r="N482" s="31" t="str">
        <f t="shared" si="81"/>
        <v/>
      </c>
      <c r="O482" s="30"/>
      <c r="P482" s="34"/>
      <c r="Q482" s="31" t="str">
        <f t="shared" si="77"/>
        <v/>
      </c>
      <c r="R482" s="31" t="str">
        <f t="shared" si="78"/>
        <v/>
      </c>
      <c r="S482" s="31" t="str">
        <f t="shared" si="79"/>
        <v/>
      </c>
      <c r="T482" s="31" t="str">
        <f t="shared" si="80"/>
        <v/>
      </c>
    </row>
    <row r="483" spans="1:20">
      <c r="A483" s="34"/>
      <c r="B483" s="34"/>
      <c r="C483" s="1" t="str">
        <f t="shared" si="75"/>
        <v/>
      </c>
      <c r="D483" s="34"/>
      <c r="E483" s="35"/>
      <c r="F483" s="36"/>
      <c r="G483" s="33">
        <f t="shared" si="76"/>
        <v>0</v>
      </c>
      <c r="H483" s="106"/>
      <c r="I483" s="106"/>
      <c r="J483" s="32"/>
      <c r="K483" s="17"/>
      <c r="L483" s="31" t="str">
        <f t="shared" si="74"/>
        <v/>
      </c>
      <c r="M483" s="31" t="str">
        <f t="shared" si="81"/>
        <v/>
      </c>
      <c r="N483" s="31" t="str">
        <f t="shared" si="81"/>
        <v/>
      </c>
      <c r="O483" s="30"/>
      <c r="P483" s="34"/>
      <c r="Q483" s="31" t="str">
        <f t="shared" si="77"/>
        <v/>
      </c>
      <c r="R483" s="31" t="str">
        <f t="shared" si="78"/>
        <v/>
      </c>
      <c r="S483" s="31" t="str">
        <f t="shared" si="79"/>
        <v/>
      </c>
      <c r="T483" s="31" t="str">
        <f t="shared" si="80"/>
        <v/>
      </c>
    </row>
    <row r="484" spans="1:20">
      <c r="A484" s="34"/>
      <c r="B484" s="34"/>
      <c r="C484" s="1" t="str">
        <f t="shared" si="75"/>
        <v/>
      </c>
      <c r="D484" s="34"/>
      <c r="E484" s="35"/>
      <c r="F484" s="36"/>
      <c r="G484" s="33">
        <f t="shared" si="76"/>
        <v>0</v>
      </c>
      <c r="H484" s="106"/>
      <c r="I484" s="106"/>
      <c r="J484" s="32"/>
      <c r="K484" s="17"/>
      <c r="L484" s="31" t="str">
        <f t="shared" si="74"/>
        <v/>
      </c>
      <c r="M484" s="31" t="str">
        <f t="shared" si="81"/>
        <v/>
      </c>
      <c r="N484" s="31" t="str">
        <f t="shared" si="81"/>
        <v/>
      </c>
      <c r="O484" s="30"/>
      <c r="P484" s="34"/>
      <c r="Q484" s="31" t="str">
        <f t="shared" si="77"/>
        <v/>
      </c>
      <c r="R484" s="31" t="str">
        <f t="shared" si="78"/>
        <v/>
      </c>
      <c r="S484" s="31" t="str">
        <f t="shared" si="79"/>
        <v/>
      </c>
      <c r="T484" s="31" t="str">
        <f t="shared" si="80"/>
        <v/>
      </c>
    </row>
    <row r="485" spans="1:20">
      <c r="A485" s="34"/>
      <c r="B485" s="34"/>
      <c r="C485" s="1" t="str">
        <f t="shared" si="75"/>
        <v/>
      </c>
      <c r="D485" s="34"/>
      <c r="E485" s="35"/>
      <c r="F485" s="36"/>
      <c r="G485" s="33">
        <f t="shared" si="76"/>
        <v>0</v>
      </c>
      <c r="H485" s="106"/>
      <c r="I485" s="106"/>
      <c r="J485" s="32"/>
      <c r="K485" s="17"/>
      <c r="L485" s="31" t="str">
        <f t="shared" si="74"/>
        <v/>
      </c>
      <c r="M485" s="31" t="str">
        <f t="shared" si="81"/>
        <v/>
      </c>
      <c r="N485" s="31" t="str">
        <f t="shared" si="81"/>
        <v/>
      </c>
      <c r="O485" s="30"/>
      <c r="P485" s="34"/>
      <c r="Q485" s="31" t="str">
        <f t="shared" si="77"/>
        <v/>
      </c>
      <c r="R485" s="31" t="str">
        <f t="shared" si="78"/>
        <v/>
      </c>
      <c r="S485" s="31" t="str">
        <f t="shared" si="79"/>
        <v/>
      </c>
      <c r="T485" s="31" t="str">
        <f t="shared" si="80"/>
        <v/>
      </c>
    </row>
    <row r="486" spans="1:20">
      <c r="A486" s="34"/>
      <c r="B486" s="34"/>
      <c r="C486" s="1" t="str">
        <f t="shared" si="75"/>
        <v/>
      </c>
      <c r="D486" s="34"/>
      <c r="E486" s="35"/>
      <c r="F486" s="36"/>
      <c r="G486" s="33">
        <f t="shared" si="76"/>
        <v>0</v>
      </c>
      <c r="H486" s="106"/>
      <c r="I486" s="106"/>
      <c r="J486" s="32"/>
      <c r="K486" s="17"/>
      <c r="L486" s="31" t="str">
        <f t="shared" si="74"/>
        <v/>
      </c>
      <c r="M486" s="31" t="str">
        <f t="shared" si="81"/>
        <v/>
      </c>
      <c r="N486" s="31" t="str">
        <f t="shared" si="81"/>
        <v/>
      </c>
      <c r="O486" s="30"/>
      <c r="P486" s="34"/>
      <c r="Q486" s="31" t="str">
        <f t="shared" si="77"/>
        <v/>
      </c>
      <c r="R486" s="31" t="str">
        <f t="shared" si="78"/>
        <v/>
      </c>
      <c r="S486" s="31" t="str">
        <f t="shared" si="79"/>
        <v/>
      </c>
      <c r="T486" s="31" t="str">
        <f t="shared" si="80"/>
        <v/>
      </c>
    </row>
    <row r="487" spans="1:20">
      <c r="A487" s="34"/>
      <c r="B487" s="34"/>
      <c r="C487" s="1" t="str">
        <f t="shared" si="75"/>
        <v/>
      </c>
      <c r="D487" s="34"/>
      <c r="E487" s="35"/>
      <c r="F487" s="36"/>
      <c r="G487" s="33">
        <f t="shared" si="76"/>
        <v>0</v>
      </c>
      <c r="H487" s="106"/>
      <c r="I487" s="106"/>
      <c r="J487" s="32"/>
      <c r="K487" s="17"/>
      <c r="L487" s="31" t="str">
        <f t="shared" si="74"/>
        <v/>
      </c>
      <c r="M487" s="31" t="str">
        <f t="shared" si="81"/>
        <v/>
      </c>
      <c r="N487" s="31" t="str">
        <f t="shared" si="81"/>
        <v/>
      </c>
      <c r="O487" s="30"/>
      <c r="P487" s="34"/>
      <c r="Q487" s="31" t="str">
        <f t="shared" si="77"/>
        <v/>
      </c>
      <c r="R487" s="31" t="str">
        <f t="shared" si="78"/>
        <v/>
      </c>
      <c r="S487" s="31" t="str">
        <f t="shared" si="79"/>
        <v/>
      </c>
      <c r="T487" s="31" t="str">
        <f t="shared" si="80"/>
        <v/>
      </c>
    </row>
    <row r="488" spans="1:20">
      <c r="A488" s="34"/>
      <c r="B488" s="34"/>
      <c r="C488" s="1" t="str">
        <f t="shared" si="75"/>
        <v/>
      </c>
      <c r="D488" s="34"/>
      <c r="E488" s="35"/>
      <c r="F488" s="36"/>
      <c r="G488" s="33">
        <f t="shared" si="76"/>
        <v>0</v>
      </c>
      <c r="H488" s="106"/>
      <c r="I488" s="106"/>
      <c r="J488" s="32"/>
      <c r="K488" s="17"/>
      <c r="L488" s="31" t="str">
        <f t="shared" si="74"/>
        <v/>
      </c>
      <c r="M488" s="31" t="str">
        <f t="shared" si="81"/>
        <v/>
      </c>
      <c r="N488" s="31" t="str">
        <f t="shared" si="81"/>
        <v/>
      </c>
      <c r="O488" s="30"/>
      <c r="P488" s="34"/>
      <c r="Q488" s="31" t="str">
        <f t="shared" si="77"/>
        <v/>
      </c>
      <c r="R488" s="31" t="str">
        <f t="shared" si="78"/>
        <v/>
      </c>
      <c r="S488" s="31" t="str">
        <f t="shared" si="79"/>
        <v/>
      </c>
      <c r="T488" s="31" t="str">
        <f t="shared" si="80"/>
        <v/>
      </c>
    </row>
    <row r="489" spans="1:20">
      <c r="A489" s="34"/>
      <c r="B489" s="34"/>
      <c r="C489" s="1" t="str">
        <f t="shared" si="75"/>
        <v/>
      </c>
      <c r="D489" s="34"/>
      <c r="E489" s="35"/>
      <c r="F489" s="36"/>
      <c r="G489" s="33">
        <f t="shared" si="76"/>
        <v>0</v>
      </c>
      <c r="H489" s="106"/>
      <c r="I489" s="106"/>
      <c r="J489" s="32"/>
      <c r="K489" s="17"/>
      <c r="L489" s="31" t="str">
        <f t="shared" si="74"/>
        <v/>
      </c>
      <c r="M489" s="31" t="str">
        <f t="shared" si="81"/>
        <v/>
      </c>
      <c r="N489" s="31" t="str">
        <f t="shared" si="81"/>
        <v/>
      </c>
      <c r="O489" s="30"/>
      <c r="P489" s="34"/>
      <c r="Q489" s="31" t="str">
        <f t="shared" si="77"/>
        <v/>
      </c>
      <c r="R489" s="31" t="str">
        <f t="shared" si="78"/>
        <v/>
      </c>
      <c r="S489" s="31" t="str">
        <f t="shared" si="79"/>
        <v/>
      </c>
      <c r="T489" s="31" t="str">
        <f t="shared" si="80"/>
        <v/>
      </c>
    </row>
    <row r="490" spans="1:20">
      <c r="A490" s="34"/>
      <c r="B490" s="34"/>
      <c r="C490" s="1" t="str">
        <f t="shared" si="75"/>
        <v/>
      </c>
      <c r="D490" s="34"/>
      <c r="E490" s="35"/>
      <c r="F490" s="36"/>
      <c r="G490" s="33">
        <f t="shared" si="76"/>
        <v>0</v>
      </c>
      <c r="H490" s="106"/>
      <c r="I490" s="106"/>
      <c r="J490" s="32"/>
      <c r="K490" s="17"/>
      <c r="L490" s="31" t="str">
        <f t="shared" si="74"/>
        <v/>
      </c>
      <c r="M490" s="31" t="str">
        <f t="shared" si="81"/>
        <v/>
      </c>
      <c r="N490" s="31" t="str">
        <f t="shared" si="81"/>
        <v/>
      </c>
      <c r="O490" s="30"/>
      <c r="P490" s="34"/>
      <c r="Q490" s="31" t="str">
        <f t="shared" si="77"/>
        <v/>
      </c>
      <c r="R490" s="31" t="str">
        <f t="shared" si="78"/>
        <v/>
      </c>
      <c r="S490" s="31" t="str">
        <f t="shared" si="79"/>
        <v/>
      </c>
      <c r="T490" s="31" t="str">
        <f t="shared" si="80"/>
        <v/>
      </c>
    </row>
    <row r="491" spans="1:20">
      <c r="A491" s="34"/>
      <c r="B491" s="34"/>
      <c r="C491" s="1" t="str">
        <f t="shared" si="75"/>
        <v/>
      </c>
      <c r="D491" s="34"/>
      <c r="E491" s="35"/>
      <c r="F491" s="36"/>
      <c r="G491" s="33">
        <f t="shared" si="76"/>
        <v>0</v>
      </c>
      <c r="H491" s="106"/>
      <c r="I491" s="106"/>
      <c r="J491" s="32"/>
      <c r="K491" s="17"/>
      <c r="L491" s="31" t="str">
        <f t="shared" si="74"/>
        <v/>
      </c>
      <c r="M491" s="31" t="str">
        <f t="shared" si="81"/>
        <v/>
      </c>
      <c r="N491" s="31" t="str">
        <f t="shared" si="81"/>
        <v/>
      </c>
      <c r="O491" s="30"/>
      <c r="P491" s="34"/>
      <c r="Q491" s="31" t="str">
        <f t="shared" si="77"/>
        <v/>
      </c>
      <c r="R491" s="31" t="str">
        <f t="shared" si="78"/>
        <v/>
      </c>
      <c r="S491" s="31" t="str">
        <f t="shared" si="79"/>
        <v/>
      </c>
      <c r="T491" s="31" t="str">
        <f t="shared" si="80"/>
        <v/>
      </c>
    </row>
    <row r="492" spans="1:20">
      <c r="A492" s="34"/>
      <c r="B492" s="34"/>
      <c r="C492" s="1" t="str">
        <f t="shared" si="75"/>
        <v/>
      </c>
      <c r="D492" s="34"/>
      <c r="E492" s="35"/>
      <c r="F492" s="36"/>
      <c r="G492" s="33">
        <f t="shared" si="76"/>
        <v>0</v>
      </c>
      <c r="H492" s="106"/>
      <c r="I492" s="106"/>
      <c r="J492" s="32"/>
      <c r="K492" s="17"/>
      <c r="L492" s="31" t="str">
        <f t="shared" si="74"/>
        <v/>
      </c>
      <c r="M492" s="31" t="str">
        <f t="shared" si="81"/>
        <v/>
      </c>
      <c r="N492" s="31" t="str">
        <f t="shared" si="81"/>
        <v/>
      </c>
      <c r="O492" s="30"/>
      <c r="P492" s="34"/>
      <c r="Q492" s="31" t="str">
        <f t="shared" si="77"/>
        <v/>
      </c>
      <c r="R492" s="31" t="str">
        <f t="shared" si="78"/>
        <v/>
      </c>
      <c r="S492" s="31" t="str">
        <f t="shared" si="79"/>
        <v/>
      </c>
      <c r="T492" s="31" t="str">
        <f t="shared" si="80"/>
        <v/>
      </c>
    </row>
    <row r="493" spans="1:20">
      <c r="A493" s="34"/>
      <c r="B493" s="34"/>
      <c r="C493" s="1" t="str">
        <f t="shared" si="75"/>
        <v/>
      </c>
      <c r="D493" s="34"/>
      <c r="E493" s="35"/>
      <c r="F493" s="36"/>
      <c r="G493" s="33">
        <f t="shared" si="76"/>
        <v>0</v>
      </c>
      <c r="H493" s="106"/>
      <c r="I493" s="106"/>
      <c r="J493" s="32"/>
      <c r="K493" s="17"/>
      <c r="L493" s="31" t="str">
        <f t="shared" si="74"/>
        <v/>
      </c>
      <c r="M493" s="31" t="str">
        <f t="shared" si="81"/>
        <v/>
      </c>
      <c r="N493" s="31" t="str">
        <f t="shared" si="81"/>
        <v/>
      </c>
      <c r="O493" s="30"/>
      <c r="P493" s="34"/>
      <c r="Q493" s="31" t="str">
        <f t="shared" si="77"/>
        <v/>
      </c>
      <c r="R493" s="31" t="str">
        <f t="shared" si="78"/>
        <v/>
      </c>
      <c r="S493" s="31" t="str">
        <f t="shared" si="79"/>
        <v/>
      </c>
      <c r="T493" s="31" t="str">
        <f t="shared" si="80"/>
        <v/>
      </c>
    </row>
    <row r="494" spans="1:20">
      <c r="A494" s="34"/>
      <c r="B494" s="34"/>
      <c r="C494" s="1" t="str">
        <f t="shared" si="75"/>
        <v/>
      </c>
      <c r="D494" s="34"/>
      <c r="E494" s="35"/>
      <c r="F494" s="36"/>
      <c r="G494" s="33">
        <f t="shared" si="76"/>
        <v>0</v>
      </c>
      <c r="H494" s="106"/>
      <c r="I494" s="106"/>
      <c r="J494" s="32"/>
      <c r="K494" s="17"/>
      <c r="L494" s="31" t="str">
        <f t="shared" si="74"/>
        <v/>
      </c>
      <c r="M494" s="31" t="str">
        <f t="shared" si="81"/>
        <v/>
      </c>
      <c r="N494" s="31" t="str">
        <f t="shared" si="81"/>
        <v/>
      </c>
      <c r="O494" s="30"/>
      <c r="P494" s="34"/>
      <c r="Q494" s="31" t="str">
        <f t="shared" si="77"/>
        <v/>
      </c>
      <c r="R494" s="31" t="str">
        <f t="shared" si="78"/>
        <v/>
      </c>
      <c r="S494" s="31" t="str">
        <f t="shared" si="79"/>
        <v/>
      </c>
      <c r="T494" s="31" t="str">
        <f t="shared" si="80"/>
        <v/>
      </c>
    </row>
    <row r="495" spans="1:20">
      <c r="A495" s="34"/>
      <c r="B495" s="34"/>
      <c r="C495" s="1" t="str">
        <f t="shared" si="75"/>
        <v/>
      </c>
      <c r="D495" s="34"/>
      <c r="E495" s="35"/>
      <c r="F495" s="36"/>
      <c r="G495" s="33">
        <f t="shared" si="76"/>
        <v>0</v>
      </c>
      <c r="H495" s="106"/>
      <c r="I495" s="106"/>
      <c r="J495" s="32"/>
      <c r="K495" s="17"/>
      <c r="L495" s="31" t="str">
        <f t="shared" si="74"/>
        <v/>
      </c>
      <c r="M495" s="31" t="str">
        <f t="shared" si="81"/>
        <v/>
      </c>
      <c r="N495" s="31" t="str">
        <f t="shared" si="81"/>
        <v/>
      </c>
      <c r="O495" s="30"/>
      <c r="P495" s="34"/>
      <c r="Q495" s="31" t="str">
        <f t="shared" si="77"/>
        <v/>
      </c>
      <c r="R495" s="31" t="str">
        <f t="shared" si="78"/>
        <v/>
      </c>
      <c r="S495" s="31" t="str">
        <f t="shared" si="79"/>
        <v/>
      </c>
      <c r="T495" s="31" t="str">
        <f t="shared" si="80"/>
        <v/>
      </c>
    </row>
    <row r="496" spans="1:20">
      <c r="A496" s="34"/>
      <c r="B496" s="34"/>
      <c r="C496" s="1" t="str">
        <f t="shared" si="75"/>
        <v/>
      </c>
      <c r="D496" s="34"/>
      <c r="E496" s="35"/>
      <c r="F496" s="36"/>
      <c r="G496" s="33">
        <f t="shared" si="76"/>
        <v>0</v>
      </c>
      <c r="H496" s="106"/>
      <c r="I496" s="106"/>
      <c r="J496" s="32"/>
      <c r="K496" s="17"/>
      <c r="L496" s="31" t="str">
        <f t="shared" si="74"/>
        <v/>
      </c>
      <c r="M496" s="31" t="str">
        <f t="shared" si="81"/>
        <v/>
      </c>
      <c r="N496" s="31" t="str">
        <f t="shared" si="81"/>
        <v/>
      </c>
      <c r="O496" s="30"/>
      <c r="P496" s="34"/>
      <c r="Q496" s="31" t="str">
        <f t="shared" si="77"/>
        <v/>
      </c>
      <c r="R496" s="31" t="str">
        <f t="shared" si="78"/>
        <v/>
      </c>
      <c r="S496" s="31" t="str">
        <f t="shared" si="79"/>
        <v/>
      </c>
      <c r="T496" s="31" t="str">
        <f t="shared" si="80"/>
        <v/>
      </c>
    </row>
    <row r="497" spans="1:20">
      <c r="A497" s="34"/>
      <c r="B497" s="34"/>
      <c r="C497" s="1" t="str">
        <f t="shared" si="75"/>
        <v/>
      </c>
      <c r="D497" s="34"/>
      <c r="E497" s="35"/>
      <c r="F497" s="36"/>
      <c r="G497" s="33">
        <f t="shared" si="76"/>
        <v>0</v>
      </c>
      <c r="H497" s="106"/>
      <c r="I497" s="106"/>
      <c r="J497" s="32"/>
      <c r="K497" s="17"/>
      <c r="L497" s="31" t="str">
        <f t="shared" si="74"/>
        <v/>
      </c>
      <c r="M497" s="31" t="str">
        <f t="shared" si="81"/>
        <v/>
      </c>
      <c r="N497" s="31" t="str">
        <f t="shared" si="81"/>
        <v/>
      </c>
      <c r="O497" s="30"/>
      <c r="P497" s="34"/>
      <c r="Q497" s="31" t="str">
        <f t="shared" si="77"/>
        <v/>
      </c>
      <c r="R497" s="31" t="str">
        <f t="shared" si="78"/>
        <v/>
      </c>
      <c r="S497" s="31" t="str">
        <f t="shared" si="79"/>
        <v/>
      </c>
      <c r="T497" s="31" t="str">
        <f t="shared" si="80"/>
        <v/>
      </c>
    </row>
    <row r="498" spans="1:20">
      <c r="A498" s="34"/>
      <c r="B498" s="34"/>
      <c r="C498" s="1" t="str">
        <f t="shared" si="75"/>
        <v/>
      </c>
      <c r="D498" s="34"/>
      <c r="E498" s="35"/>
      <c r="F498" s="36"/>
      <c r="G498" s="33">
        <f t="shared" si="76"/>
        <v>0</v>
      </c>
      <c r="H498" s="106"/>
      <c r="I498" s="106"/>
      <c r="J498" s="32"/>
      <c r="K498" s="17"/>
      <c r="L498" s="31" t="str">
        <f t="shared" si="74"/>
        <v/>
      </c>
      <c r="M498" s="31" t="str">
        <f t="shared" si="81"/>
        <v/>
      </c>
      <c r="N498" s="31" t="str">
        <f t="shared" si="81"/>
        <v/>
      </c>
      <c r="O498" s="30"/>
      <c r="P498" s="34"/>
      <c r="Q498" s="31" t="str">
        <f t="shared" si="77"/>
        <v/>
      </c>
      <c r="R498" s="31" t="str">
        <f t="shared" si="78"/>
        <v/>
      </c>
      <c r="S498" s="31" t="str">
        <f t="shared" si="79"/>
        <v/>
      </c>
      <c r="T498" s="31" t="str">
        <f t="shared" si="80"/>
        <v/>
      </c>
    </row>
    <row r="499" spans="1:20">
      <c r="A499" s="34"/>
      <c r="B499" s="34"/>
      <c r="C499" s="1" t="str">
        <f t="shared" si="75"/>
        <v/>
      </c>
      <c r="D499" s="34"/>
      <c r="E499" s="35"/>
      <c r="F499" s="36"/>
      <c r="G499" s="33">
        <f t="shared" si="76"/>
        <v>0</v>
      </c>
      <c r="H499" s="106"/>
      <c r="I499" s="106"/>
      <c r="J499" s="32"/>
      <c r="K499" s="17"/>
      <c r="L499" s="31" t="str">
        <f t="shared" si="74"/>
        <v/>
      </c>
      <c r="M499" s="31" t="str">
        <f t="shared" si="81"/>
        <v/>
      </c>
      <c r="N499" s="31" t="str">
        <f t="shared" si="81"/>
        <v/>
      </c>
      <c r="O499" s="30"/>
      <c r="P499" s="34"/>
      <c r="Q499" s="31" t="str">
        <f t="shared" si="77"/>
        <v/>
      </c>
      <c r="R499" s="31" t="str">
        <f t="shared" si="78"/>
        <v/>
      </c>
      <c r="S499" s="31" t="str">
        <f t="shared" si="79"/>
        <v/>
      </c>
      <c r="T499" s="31" t="str">
        <f t="shared" si="80"/>
        <v/>
      </c>
    </row>
    <row r="500" spans="1:20">
      <c r="A500" s="34"/>
      <c r="B500" s="34"/>
      <c r="C500" s="1" t="str">
        <f t="shared" si="75"/>
        <v/>
      </c>
      <c r="D500" s="34"/>
      <c r="E500" s="35"/>
      <c r="F500" s="36"/>
      <c r="G500" s="33">
        <f t="shared" si="76"/>
        <v>0</v>
      </c>
      <c r="H500" s="106"/>
      <c r="I500" s="106"/>
      <c r="J500" s="32"/>
      <c r="K500" s="17"/>
      <c r="L500" s="31" t="str">
        <f t="shared" si="74"/>
        <v/>
      </c>
      <c r="M500" s="31" t="str">
        <f t="shared" ref="M500:N519" si="82">IF($A500&gt;0,IF((LEFT($A500,2)=LEFT(gstin,2)),($K500*($J500/2)),""),"")</f>
        <v/>
      </c>
      <c r="N500" s="31" t="str">
        <f t="shared" si="82"/>
        <v/>
      </c>
      <c r="O500" s="30"/>
      <c r="P500" s="34"/>
      <c r="Q500" s="31" t="str">
        <f t="shared" si="77"/>
        <v/>
      </c>
      <c r="R500" s="31" t="str">
        <f t="shared" si="78"/>
        <v/>
      </c>
      <c r="S500" s="31" t="str">
        <f t="shared" si="79"/>
        <v/>
      </c>
      <c r="T500" s="31" t="str">
        <f t="shared" si="80"/>
        <v/>
      </c>
    </row>
    <row r="501" spans="1:20">
      <c r="A501" s="34"/>
      <c r="B501" s="34"/>
      <c r="C501" s="1" t="str">
        <f t="shared" si="75"/>
        <v/>
      </c>
      <c r="D501" s="34"/>
      <c r="E501" s="35"/>
      <c r="F501" s="36"/>
      <c r="G501" s="33">
        <f t="shared" si="76"/>
        <v>0</v>
      </c>
      <c r="H501" s="106"/>
      <c r="I501" s="106"/>
      <c r="J501" s="32"/>
      <c r="K501" s="17"/>
      <c r="L501" s="31" t="str">
        <f t="shared" si="74"/>
        <v/>
      </c>
      <c r="M501" s="31" t="str">
        <f t="shared" si="82"/>
        <v/>
      </c>
      <c r="N501" s="31" t="str">
        <f t="shared" si="82"/>
        <v/>
      </c>
      <c r="O501" s="30"/>
      <c r="P501" s="34"/>
      <c r="Q501" s="31" t="str">
        <f t="shared" si="77"/>
        <v/>
      </c>
      <c r="R501" s="31" t="str">
        <f t="shared" si="78"/>
        <v/>
      </c>
      <c r="S501" s="31" t="str">
        <f t="shared" si="79"/>
        <v/>
      </c>
      <c r="T501" s="31" t="str">
        <f t="shared" si="80"/>
        <v/>
      </c>
    </row>
    <row r="502" spans="1:20">
      <c r="A502" s="34"/>
      <c r="B502" s="34"/>
      <c r="C502" s="1" t="str">
        <f t="shared" si="75"/>
        <v/>
      </c>
      <c r="D502" s="34"/>
      <c r="E502" s="35"/>
      <c r="F502" s="36"/>
      <c r="G502" s="33">
        <f t="shared" si="76"/>
        <v>0</v>
      </c>
      <c r="H502" s="106"/>
      <c r="I502" s="106"/>
      <c r="J502" s="32"/>
      <c r="K502" s="17"/>
      <c r="L502" s="31" t="str">
        <f t="shared" si="74"/>
        <v/>
      </c>
      <c r="M502" s="31" t="str">
        <f t="shared" si="82"/>
        <v/>
      </c>
      <c r="N502" s="31" t="str">
        <f t="shared" si="82"/>
        <v/>
      </c>
      <c r="O502" s="30"/>
      <c r="P502" s="34"/>
      <c r="Q502" s="31" t="str">
        <f t="shared" si="77"/>
        <v/>
      </c>
      <c r="R502" s="31" t="str">
        <f t="shared" si="78"/>
        <v/>
      </c>
      <c r="S502" s="31" t="str">
        <f t="shared" si="79"/>
        <v/>
      </c>
      <c r="T502" s="31" t="str">
        <f t="shared" si="80"/>
        <v/>
      </c>
    </row>
    <row r="503" spans="1:20">
      <c r="A503" s="34"/>
      <c r="B503" s="34"/>
      <c r="C503" s="1" t="str">
        <f t="shared" si="75"/>
        <v/>
      </c>
      <c r="D503" s="34"/>
      <c r="E503" s="35"/>
      <c r="F503" s="36"/>
      <c r="G503" s="33">
        <f t="shared" si="76"/>
        <v>0</v>
      </c>
      <c r="H503" s="106"/>
      <c r="I503" s="106"/>
      <c r="J503" s="32"/>
      <c r="K503" s="17"/>
      <c r="L503" s="31" t="str">
        <f t="shared" si="74"/>
        <v/>
      </c>
      <c r="M503" s="31" t="str">
        <f t="shared" si="82"/>
        <v/>
      </c>
      <c r="N503" s="31" t="str">
        <f t="shared" si="82"/>
        <v/>
      </c>
      <c r="O503" s="30"/>
      <c r="P503" s="34"/>
      <c r="Q503" s="31" t="str">
        <f t="shared" si="77"/>
        <v/>
      </c>
      <c r="R503" s="31" t="str">
        <f t="shared" si="78"/>
        <v/>
      </c>
      <c r="S503" s="31" t="str">
        <f t="shared" si="79"/>
        <v/>
      </c>
      <c r="T503" s="31" t="str">
        <f t="shared" si="80"/>
        <v/>
      </c>
    </row>
    <row r="504" spans="1:20">
      <c r="A504" s="34"/>
      <c r="B504" s="34"/>
      <c r="C504" s="1" t="str">
        <f t="shared" si="75"/>
        <v/>
      </c>
      <c r="D504" s="34"/>
      <c r="E504" s="35"/>
      <c r="F504" s="36"/>
      <c r="G504" s="33">
        <f t="shared" si="76"/>
        <v>0</v>
      </c>
      <c r="H504" s="106"/>
      <c r="I504" s="106"/>
      <c r="J504" s="32"/>
      <c r="K504" s="17"/>
      <c r="L504" s="31" t="str">
        <f t="shared" si="74"/>
        <v/>
      </c>
      <c r="M504" s="31" t="str">
        <f t="shared" si="82"/>
        <v/>
      </c>
      <c r="N504" s="31" t="str">
        <f t="shared" si="82"/>
        <v/>
      </c>
      <c r="O504" s="30"/>
      <c r="P504" s="34"/>
      <c r="Q504" s="31" t="str">
        <f t="shared" si="77"/>
        <v/>
      </c>
      <c r="R504" s="31" t="str">
        <f t="shared" si="78"/>
        <v/>
      </c>
      <c r="S504" s="31" t="str">
        <f t="shared" si="79"/>
        <v/>
      </c>
      <c r="T504" s="31" t="str">
        <f t="shared" si="80"/>
        <v/>
      </c>
    </row>
    <row r="505" spans="1:20">
      <c r="A505" s="34"/>
      <c r="B505" s="34"/>
      <c r="C505" s="1" t="str">
        <f t="shared" si="75"/>
        <v/>
      </c>
      <c r="D505" s="34"/>
      <c r="E505" s="35"/>
      <c r="F505" s="36"/>
      <c r="G505" s="33">
        <f t="shared" si="76"/>
        <v>0</v>
      </c>
      <c r="H505" s="106"/>
      <c r="I505" s="106"/>
      <c r="J505" s="32"/>
      <c r="K505" s="17"/>
      <c r="L505" s="31" t="str">
        <f t="shared" si="74"/>
        <v/>
      </c>
      <c r="M505" s="31" t="str">
        <f t="shared" si="82"/>
        <v/>
      </c>
      <c r="N505" s="31" t="str">
        <f t="shared" si="82"/>
        <v/>
      </c>
      <c r="O505" s="30"/>
      <c r="P505" s="34"/>
      <c r="Q505" s="31" t="str">
        <f t="shared" si="77"/>
        <v/>
      </c>
      <c r="R505" s="31" t="str">
        <f t="shared" si="78"/>
        <v/>
      </c>
      <c r="S505" s="31" t="str">
        <f t="shared" si="79"/>
        <v/>
      </c>
      <c r="T505" s="31" t="str">
        <f t="shared" si="80"/>
        <v/>
      </c>
    </row>
    <row r="506" spans="1:20">
      <c r="A506" s="34"/>
      <c r="B506" s="34"/>
      <c r="C506" s="1" t="str">
        <f t="shared" si="75"/>
        <v/>
      </c>
      <c r="D506" s="34"/>
      <c r="E506" s="35"/>
      <c r="F506" s="36"/>
      <c r="G506" s="33">
        <f t="shared" si="76"/>
        <v>0</v>
      </c>
      <c r="H506" s="106"/>
      <c r="I506" s="106"/>
      <c r="J506" s="32"/>
      <c r="K506" s="17"/>
      <c r="L506" s="31" t="str">
        <f t="shared" si="74"/>
        <v/>
      </c>
      <c r="M506" s="31" t="str">
        <f t="shared" si="82"/>
        <v/>
      </c>
      <c r="N506" s="31" t="str">
        <f t="shared" si="82"/>
        <v/>
      </c>
      <c r="O506" s="30"/>
      <c r="P506" s="34"/>
      <c r="Q506" s="31" t="str">
        <f t="shared" si="77"/>
        <v/>
      </c>
      <c r="R506" s="31" t="str">
        <f t="shared" si="78"/>
        <v/>
      </c>
      <c r="S506" s="31" t="str">
        <f t="shared" si="79"/>
        <v/>
      </c>
      <c r="T506" s="31" t="str">
        <f t="shared" si="80"/>
        <v/>
      </c>
    </row>
    <row r="507" spans="1:20">
      <c r="A507" s="34"/>
      <c r="B507" s="34"/>
      <c r="C507" s="1" t="str">
        <f t="shared" si="75"/>
        <v/>
      </c>
      <c r="D507" s="34"/>
      <c r="E507" s="35"/>
      <c r="F507" s="36"/>
      <c r="G507" s="33">
        <f t="shared" si="76"/>
        <v>0</v>
      </c>
      <c r="H507" s="106"/>
      <c r="I507" s="106"/>
      <c r="J507" s="32"/>
      <c r="K507" s="17"/>
      <c r="L507" s="31" t="str">
        <f t="shared" si="74"/>
        <v/>
      </c>
      <c r="M507" s="31" t="str">
        <f t="shared" si="82"/>
        <v/>
      </c>
      <c r="N507" s="31" t="str">
        <f t="shared" si="82"/>
        <v/>
      </c>
      <c r="O507" s="30"/>
      <c r="P507" s="34"/>
      <c r="Q507" s="31" t="str">
        <f t="shared" si="77"/>
        <v/>
      </c>
      <c r="R507" s="31" t="str">
        <f t="shared" si="78"/>
        <v/>
      </c>
      <c r="S507" s="31" t="str">
        <f t="shared" si="79"/>
        <v/>
      </c>
      <c r="T507" s="31" t="str">
        <f t="shared" si="80"/>
        <v/>
      </c>
    </row>
    <row r="508" spans="1:20">
      <c r="A508" s="34"/>
      <c r="B508" s="34"/>
      <c r="C508" s="1" t="str">
        <f t="shared" si="75"/>
        <v/>
      </c>
      <c r="D508" s="34"/>
      <c r="E508" s="35"/>
      <c r="F508" s="36"/>
      <c r="G508" s="33">
        <f t="shared" si="76"/>
        <v>0</v>
      </c>
      <c r="H508" s="106"/>
      <c r="I508" s="106"/>
      <c r="J508" s="32"/>
      <c r="K508" s="17"/>
      <c r="L508" s="31" t="str">
        <f t="shared" si="74"/>
        <v/>
      </c>
      <c r="M508" s="31" t="str">
        <f t="shared" si="82"/>
        <v/>
      </c>
      <c r="N508" s="31" t="str">
        <f t="shared" si="82"/>
        <v/>
      </c>
      <c r="O508" s="30"/>
      <c r="P508" s="34"/>
      <c r="Q508" s="31" t="str">
        <f t="shared" si="77"/>
        <v/>
      </c>
      <c r="R508" s="31" t="str">
        <f t="shared" si="78"/>
        <v/>
      </c>
      <c r="S508" s="31" t="str">
        <f t="shared" si="79"/>
        <v/>
      </c>
      <c r="T508" s="31" t="str">
        <f t="shared" si="80"/>
        <v/>
      </c>
    </row>
    <row r="509" spans="1:20">
      <c r="A509" s="34"/>
      <c r="B509" s="34"/>
      <c r="C509" s="1" t="str">
        <f t="shared" si="75"/>
        <v/>
      </c>
      <c r="D509" s="34"/>
      <c r="E509" s="35"/>
      <c r="F509" s="36"/>
      <c r="G509" s="33">
        <f t="shared" si="76"/>
        <v>0</v>
      </c>
      <c r="H509" s="106"/>
      <c r="I509" s="106"/>
      <c r="J509" s="32"/>
      <c r="K509" s="17"/>
      <c r="L509" s="31" t="str">
        <f t="shared" si="74"/>
        <v/>
      </c>
      <c r="M509" s="31" t="str">
        <f t="shared" si="82"/>
        <v/>
      </c>
      <c r="N509" s="31" t="str">
        <f t="shared" si="82"/>
        <v/>
      </c>
      <c r="O509" s="30"/>
      <c r="P509" s="34"/>
      <c r="Q509" s="31" t="str">
        <f t="shared" si="77"/>
        <v/>
      </c>
      <c r="R509" s="31" t="str">
        <f t="shared" si="78"/>
        <v/>
      </c>
      <c r="S509" s="31" t="str">
        <f t="shared" si="79"/>
        <v/>
      </c>
      <c r="T509" s="31" t="str">
        <f t="shared" si="80"/>
        <v/>
      </c>
    </row>
    <row r="510" spans="1:20">
      <c r="A510" s="34"/>
      <c r="B510" s="34"/>
      <c r="C510" s="1" t="str">
        <f t="shared" si="75"/>
        <v/>
      </c>
      <c r="D510" s="34"/>
      <c r="E510" s="35"/>
      <c r="F510" s="36"/>
      <c r="G510" s="33">
        <f t="shared" si="76"/>
        <v>0</v>
      </c>
      <c r="H510" s="106"/>
      <c r="I510" s="106"/>
      <c r="J510" s="32"/>
      <c r="K510" s="17"/>
      <c r="L510" s="31" t="str">
        <f t="shared" si="74"/>
        <v/>
      </c>
      <c r="M510" s="31" t="str">
        <f t="shared" si="82"/>
        <v/>
      </c>
      <c r="N510" s="31" t="str">
        <f t="shared" si="82"/>
        <v/>
      </c>
      <c r="O510" s="30"/>
      <c r="P510" s="34"/>
      <c r="Q510" s="31" t="str">
        <f t="shared" si="77"/>
        <v/>
      </c>
      <c r="R510" s="31" t="str">
        <f t="shared" si="78"/>
        <v/>
      </c>
      <c r="S510" s="31" t="str">
        <f t="shared" si="79"/>
        <v/>
      </c>
      <c r="T510" s="31" t="str">
        <f t="shared" si="80"/>
        <v/>
      </c>
    </row>
    <row r="511" spans="1:20">
      <c r="A511" s="34"/>
      <c r="B511" s="34"/>
      <c r="C511" s="1" t="str">
        <f t="shared" si="75"/>
        <v/>
      </c>
      <c r="D511" s="34"/>
      <c r="E511" s="35"/>
      <c r="F511" s="36"/>
      <c r="G511" s="33">
        <f t="shared" si="76"/>
        <v>0</v>
      </c>
      <c r="H511" s="106"/>
      <c r="I511" s="106"/>
      <c r="J511" s="32"/>
      <c r="K511" s="17"/>
      <c r="L511" s="31" t="str">
        <f t="shared" si="74"/>
        <v/>
      </c>
      <c r="M511" s="31" t="str">
        <f t="shared" si="82"/>
        <v/>
      </c>
      <c r="N511" s="31" t="str">
        <f t="shared" si="82"/>
        <v/>
      </c>
      <c r="O511" s="30"/>
      <c r="P511" s="34"/>
      <c r="Q511" s="31" t="str">
        <f t="shared" si="77"/>
        <v/>
      </c>
      <c r="R511" s="31" t="str">
        <f t="shared" si="78"/>
        <v/>
      </c>
      <c r="S511" s="31" t="str">
        <f t="shared" si="79"/>
        <v/>
      </c>
      <c r="T511" s="31" t="str">
        <f t="shared" si="80"/>
        <v/>
      </c>
    </row>
    <row r="512" spans="1:20">
      <c r="A512" s="34"/>
      <c r="B512" s="34"/>
      <c r="C512" s="1" t="str">
        <f t="shared" si="75"/>
        <v/>
      </c>
      <c r="D512" s="34"/>
      <c r="E512" s="35"/>
      <c r="F512" s="36"/>
      <c r="G512" s="33">
        <f t="shared" si="76"/>
        <v>0</v>
      </c>
      <c r="H512" s="106"/>
      <c r="I512" s="106"/>
      <c r="J512" s="32"/>
      <c r="K512" s="17"/>
      <c r="L512" s="31" t="str">
        <f t="shared" si="74"/>
        <v/>
      </c>
      <c r="M512" s="31" t="str">
        <f t="shared" si="82"/>
        <v/>
      </c>
      <c r="N512" s="31" t="str">
        <f t="shared" si="82"/>
        <v/>
      </c>
      <c r="O512" s="30"/>
      <c r="P512" s="34"/>
      <c r="Q512" s="31" t="str">
        <f t="shared" si="77"/>
        <v/>
      </c>
      <c r="R512" s="31" t="str">
        <f t="shared" si="78"/>
        <v/>
      </c>
      <c r="S512" s="31" t="str">
        <f t="shared" si="79"/>
        <v/>
      </c>
      <c r="T512" s="31" t="str">
        <f t="shared" si="80"/>
        <v/>
      </c>
    </row>
    <row r="513" spans="1:20">
      <c r="A513" s="34"/>
      <c r="B513" s="34"/>
      <c r="C513" s="1" t="str">
        <f t="shared" si="75"/>
        <v/>
      </c>
      <c r="D513" s="34"/>
      <c r="E513" s="35"/>
      <c r="F513" s="36"/>
      <c r="G513" s="33">
        <f t="shared" si="76"/>
        <v>0</v>
      </c>
      <c r="H513" s="106"/>
      <c r="I513" s="106"/>
      <c r="J513" s="32"/>
      <c r="K513" s="17"/>
      <c r="L513" s="31" t="str">
        <f t="shared" si="74"/>
        <v/>
      </c>
      <c r="M513" s="31" t="str">
        <f t="shared" si="82"/>
        <v/>
      </c>
      <c r="N513" s="31" t="str">
        <f t="shared" si="82"/>
        <v/>
      </c>
      <c r="O513" s="30"/>
      <c r="P513" s="34"/>
      <c r="Q513" s="31" t="str">
        <f t="shared" si="77"/>
        <v/>
      </c>
      <c r="R513" s="31" t="str">
        <f t="shared" si="78"/>
        <v/>
      </c>
      <c r="S513" s="31" t="str">
        <f t="shared" si="79"/>
        <v/>
      </c>
      <c r="T513" s="31" t="str">
        <f t="shared" si="80"/>
        <v/>
      </c>
    </row>
    <row r="514" spans="1:20">
      <c r="A514" s="34"/>
      <c r="B514" s="34"/>
      <c r="C514" s="1" t="str">
        <f t="shared" si="75"/>
        <v/>
      </c>
      <c r="D514" s="34"/>
      <c r="E514" s="35"/>
      <c r="F514" s="36"/>
      <c r="G514" s="33">
        <f t="shared" si="76"/>
        <v>0</v>
      </c>
      <c r="H514" s="106"/>
      <c r="I514" s="106"/>
      <c r="J514" s="32"/>
      <c r="K514" s="17"/>
      <c r="L514" s="31" t="str">
        <f t="shared" si="74"/>
        <v/>
      </c>
      <c r="M514" s="31" t="str">
        <f t="shared" si="82"/>
        <v/>
      </c>
      <c r="N514" s="31" t="str">
        <f t="shared" si="82"/>
        <v/>
      </c>
      <c r="O514" s="30"/>
      <c r="P514" s="34"/>
      <c r="Q514" s="31" t="str">
        <f t="shared" si="77"/>
        <v/>
      </c>
      <c r="R514" s="31" t="str">
        <f t="shared" si="78"/>
        <v/>
      </c>
      <c r="S514" s="31" t="str">
        <f t="shared" si="79"/>
        <v/>
      </c>
      <c r="T514" s="31" t="str">
        <f t="shared" si="80"/>
        <v/>
      </c>
    </row>
    <row r="515" spans="1:20">
      <c r="A515" s="34"/>
      <c r="B515" s="34"/>
      <c r="C515" s="1" t="str">
        <f t="shared" si="75"/>
        <v/>
      </c>
      <c r="D515" s="34"/>
      <c r="E515" s="35"/>
      <c r="F515" s="36"/>
      <c r="G515" s="33">
        <f t="shared" si="76"/>
        <v>0</v>
      </c>
      <c r="H515" s="106"/>
      <c r="I515" s="106"/>
      <c r="J515" s="32"/>
      <c r="K515" s="17"/>
      <c r="L515" s="31" t="str">
        <f t="shared" si="74"/>
        <v/>
      </c>
      <c r="M515" s="31" t="str">
        <f t="shared" si="82"/>
        <v/>
      </c>
      <c r="N515" s="31" t="str">
        <f t="shared" si="82"/>
        <v/>
      </c>
      <c r="O515" s="30"/>
      <c r="P515" s="34"/>
      <c r="Q515" s="31" t="str">
        <f t="shared" si="77"/>
        <v/>
      </c>
      <c r="R515" s="31" t="str">
        <f t="shared" si="78"/>
        <v/>
      </c>
      <c r="S515" s="31" t="str">
        <f t="shared" si="79"/>
        <v/>
      </c>
      <c r="T515" s="31" t="str">
        <f t="shared" si="80"/>
        <v/>
      </c>
    </row>
    <row r="516" spans="1:20">
      <c r="A516" s="34"/>
      <c r="B516" s="34"/>
      <c r="C516" s="1" t="str">
        <f t="shared" si="75"/>
        <v/>
      </c>
      <c r="D516" s="34"/>
      <c r="E516" s="35"/>
      <c r="F516" s="36"/>
      <c r="G516" s="33">
        <f t="shared" si="76"/>
        <v>0</v>
      </c>
      <c r="H516" s="106"/>
      <c r="I516" s="106"/>
      <c r="J516" s="32"/>
      <c r="K516" s="17"/>
      <c r="L516" s="31" t="str">
        <f t="shared" si="74"/>
        <v/>
      </c>
      <c r="M516" s="31" t="str">
        <f t="shared" si="82"/>
        <v/>
      </c>
      <c r="N516" s="31" t="str">
        <f t="shared" si="82"/>
        <v/>
      </c>
      <c r="O516" s="30"/>
      <c r="P516" s="34"/>
      <c r="Q516" s="31" t="str">
        <f t="shared" si="77"/>
        <v/>
      </c>
      <c r="R516" s="31" t="str">
        <f t="shared" si="78"/>
        <v/>
      </c>
      <c r="S516" s="31" t="str">
        <f t="shared" si="79"/>
        <v/>
      </c>
      <c r="T516" s="31" t="str">
        <f t="shared" si="80"/>
        <v/>
      </c>
    </row>
    <row r="517" spans="1:20">
      <c r="A517" s="34"/>
      <c r="B517" s="34"/>
      <c r="C517" s="1" t="str">
        <f t="shared" si="75"/>
        <v/>
      </c>
      <c r="D517" s="34"/>
      <c r="E517" s="35"/>
      <c r="F517" s="36"/>
      <c r="G517" s="33">
        <f t="shared" si="76"/>
        <v>0</v>
      </c>
      <c r="H517" s="106"/>
      <c r="I517" s="106"/>
      <c r="J517" s="32"/>
      <c r="K517" s="17"/>
      <c r="L517" s="31" t="str">
        <f t="shared" si="74"/>
        <v/>
      </c>
      <c r="M517" s="31" t="str">
        <f t="shared" si="82"/>
        <v/>
      </c>
      <c r="N517" s="31" t="str">
        <f t="shared" si="82"/>
        <v/>
      </c>
      <c r="O517" s="30"/>
      <c r="P517" s="34"/>
      <c r="Q517" s="31" t="str">
        <f t="shared" si="77"/>
        <v/>
      </c>
      <c r="R517" s="31" t="str">
        <f t="shared" si="78"/>
        <v/>
      </c>
      <c r="S517" s="31" t="str">
        <f t="shared" si="79"/>
        <v/>
      </c>
      <c r="T517" s="31" t="str">
        <f t="shared" si="80"/>
        <v/>
      </c>
    </row>
    <row r="518" spans="1:20">
      <c r="A518" s="34"/>
      <c r="B518" s="34"/>
      <c r="C518" s="1" t="str">
        <f t="shared" si="75"/>
        <v/>
      </c>
      <c r="D518" s="34"/>
      <c r="E518" s="35"/>
      <c r="F518" s="36"/>
      <c r="G518" s="33">
        <f t="shared" si="76"/>
        <v>0</v>
      </c>
      <c r="H518" s="106"/>
      <c r="I518" s="106"/>
      <c r="J518" s="32"/>
      <c r="K518" s="17"/>
      <c r="L518" s="31" t="str">
        <f t="shared" si="74"/>
        <v/>
      </c>
      <c r="M518" s="31" t="str">
        <f t="shared" si="82"/>
        <v/>
      </c>
      <c r="N518" s="31" t="str">
        <f t="shared" si="82"/>
        <v/>
      </c>
      <c r="O518" s="30"/>
      <c r="P518" s="34"/>
      <c r="Q518" s="31" t="str">
        <f t="shared" si="77"/>
        <v/>
      </c>
      <c r="R518" s="31" t="str">
        <f t="shared" si="78"/>
        <v/>
      </c>
      <c r="S518" s="31" t="str">
        <f t="shared" si="79"/>
        <v/>
      </c>
      <c r="T518" s="31" t="str">
        <f t="shared" si="80"/>
        <v/>
      </c>
    </row>
    <row r="519" spans="1:20">
      <c r="A519" s="34"/>
      <c r="B519" s="34"/>
      <c r="C519" s="1" t="str">
        <f t="shared" si="75"/>
        <v/>
      </c>
      <c r="D519" s="34"/>
      <c r="E519" s="35"/>
      <c r="F519" s="36"/>
      <c r="G519" s="33">
        <f t="shared" si="76"/>
        <v>0</v>
      </c>
      <c r="H519" s="106"/>
      <c r="I519" s="106"/>
      <c r="J519" s="32"/>
      <c r="K519" s="17"/>
      <c r="L519" s="31" t="str">
        <f t="shared" si="74"/>
        <v/>
      </c>
      <c r="M519" s="31" t="str">
        <f t="shared" si="82"/>
        <v/>
      </c>
      <c r="N519" s="31" t="str">
        <f t="shared" si="82"/>
        <v/>
      </c>
      <c r="O519" s="30"/>
      <c r="P519" s="34"/>
      <c r="Q519" s="31" t="str">
        <f t="shared" si="77"/>
        <v/>
      </c>
      <c r="R519" s="31" t="str">
        <f t="shared" si="78"/>
        <v/>
      </c>
      <c r="S519" s="31" t="str">
        <f t="shared" si="79"/>
        <v/>
      </c>
      <c r="T519" s="31" t="str">
        <f t="shared" si="80"/>
        <v/>
      </c>
    </row>
    <row r="520" spans="1:20">
      <c r="A520" s="34"/>
      <c r="B520" s="34"/>
      <c r="C520" s="1" t="str">
        <f t="shared" si="75"/>
        <v/>
      </c>
      <c r="D520" s="34"/>
      <c r="E520" s="35"/>
      <c r="F520" s="36"/>
      <c r="G520" s="33">
        <f t="shared" si="76"/>
        <v>0</v>
      </c>
      <c r="H520" s="106"/>
      <c r="I520" s="106"/>
      <c r="J520" s="32"/>
      <c r="K520" s="17"/>
      <c r="L520" s="31" t="str">
        <f t="shared" si="74"/>
        <v/>
      </c>
      <c r="M520" s="31" t="str">
        <f t="shared" ref="M520:N539" si="83">IF($A520&gt;0,IF((LEFT($A520,2)=LEFT(gstin,2)),($K520*($J520/2)),""),"")</f>
        <v/>
      </c>
      <c r="N520" s="31" t="str">
        <f t="shared" si="83"/>
        <v/>
      </c>
      <c r="O520" s="30"/>
      <c r="P520" s="34"/>
      <c r="Q520" s="31" t="str">
        <f t="shared" si="77"/>
        <v/>
      </c>
      <c r="R520" s="31" t="str">
        <f t="shared" si="78"/>
        <v/>
      </c>
      <c r="S520" s="31" t="str">
        <f t="shared" si="79"/>
        <v/>
      </c>
      <c r="T520" s="31" t="str">
        <f t="shared" si="80"/>
        <v/>
      </c>
    </row>
    <row r="521" spans="1:20">
      <c r="A521" s="34"/>
      <c r="B521" s="34"/>
      <c r="C521" s="1" t="str">
        <f t="shared" si="75"/>
        <v/>
      </c>
      <c r="D521" s="34"/>
      <c r="E521" s="35"/>
      <c r="F521" s="36"/>
      <c r="G521" s="33">
        <f t="shared" si="76"/>
        <v>0</v>
      </c>
      <c r="H521" s="106"/>
      <c r="I521" s="106"/>
      <c r="J521" s="32"/>
      <c r="K521" s="17"/>
      <c r="L521" s="31" t="str">
        <f t="shared" si="74"/>
        <v/>
      </c>
      <c r="M521" s="31" t="str">
        <f t="shared" si="83"/>
        <v/>
      </c>
      <c r="N521" s="31" t="str">
        <f t="shared" si="83"/>
        <v/>
      </c>
      <c r="O521" s="30"/>
      <c r="P521" s="34"/>
      <c r="Q521" s="31" t="str">
        <f t="shared" si="77"/>
        <v/>
      </c>
      <c r="R521" s="31" t="str">
        <f t="shared" si="78"/>
        <v/>
      </c>
      <c r="S521" s="31" t="str">
        <f t="shared" si="79"/>
        <v/>
      </c>
      <c r="T521" s="31" t="str">
        <f t="shared" si="80"/>
        <v/>
      </c>
    </row>
    <row r="522" spans="1:20">
      <c r="A522" s="34"/>
      <c r="B522" s="34"/>
      <c r="C522" s="1" t="str">
        <f t="shared" si="75"/>
        <v/>
      </c>
      <c r="D522" s="34"/>
      <c r="E522" s="35"/>
      <c r="F522" s="36"/>
      <c r="G522" s="33">
        <f t="shared" si="76"/>
        <v>0</v>
      </c>
      <c r="H522" s="106"/>
      <c r="I522" s="106"/>
      <c r="J522" s="32"/>
      <c r="K522" s="17"/>
      <c r="L522" s="31" t="str">
        <f t="shared" si="74"/>
        <v/>
      </c>
      <c r="M522" s="31" t="str">
        <f t="shared" si="83"/>
        <v/>
      </c>
      <c r="N522" s="31" t="str">
        <f t="shared" si="83"/>
        <v/>
      </c>
      <c r="O522" s="30"/>
      <c r="P522" s="34"/>
      <c r="Q522" s="31" t="str">
        <f t="shared" si="77"/>
        <v/>
      </c>
      <c r="R522" s="31" t="str">
        <f t="shared" si="78"/>
        <v/>
      </c>
      <c r="S522" s="31" t="str">
        <f t="shared" si="79"/>
        <v/>
      </c>
      <c r="T522" s="31" t="str">
        <f t="shared" si="80"/>
        <v/>
      </c>
    </row>
    <row r="523" spans="1:20">
      <c r="A523" s="34"/>
      <c r="B523" s="34"/>
      <c r="C523" s="1" t="str">
        <f t="shared" si="75"/>
        <v/>
      </c>
      <c r="D523" s="34"/>
      <c r="E523" s="35"/>
      <c r="F523" s="36"/>
      <c r="G523" s="33">
        <f t="shared" si="76"/>
        <v>0</v>
      </c>
      <c r="H523" s="106"/>
      <c r="I523" s="106"/>
      <c r="J523" s="32"/>
      <c r="K523" s="17"/>
      <c r="L523" s="31" t="str">
        <f t="shared" si="74"/>
        <v/>
      </c>
      <c r="M523" s="31" t="str">
        <f t="shared" si="83"/>
        <v/>
      </c>
      <c r="N523" s="31" t="str">
        <f t="shared" si="83"/>
        <v/>
      </c>
      <c r="O523" s="30"/>
      <c r="P523" s="34"/>
      <c r="Q523" s="31" t="str">
        <f t="shared" si="77"/>
        <v/>
      </c>
      <c r="R523" s="31" t="str">
        <f t="shared" si="78"/>
        <v/>
      </c>
      <c r="S523" s="31" t="str">
        <f t="shared" si="79"/>
        <v/>
      </c>
      <c r="T523" s="31" t="str">
        <f t="shared" si="80"/>
        <v/>
      </c>
    </row>
    <row r="524" spans="1:20">
      <c r="A524" s="34"/>
      <c r="B524" s="34"/>
      <c r="C524" s="1" t="str">
        <f t="shared" si="75"/>
        <v/>
      </c>
      <c r="D524" s="34"/>
      <c r="E524" s="35"/>
      <c r="F524" s="36"/>
      <c r="G524" s="33">
        <f t="shared" si="76"/>
        <v>0</v>
      </c>
      <c r="H524" s="106"/>
      <c r="I524" s="106"/>
      <c r="J524" s="32"/>
      <c r="K524" s="17"/>
      <c r="L524" s="31" t="str">
        <f t="shared" si="74"/>
        <v/>
      </c>
      <c r="M524" s="31" t="str">
        <f t="shared" si="83"/>
        <v/>
      </c>
      <c r="N524" s="31" t="str">
        <f t="shared" si="83"/>
        <v/>
      </c>
      <c r="O524" s="30"/>
      <c r="P524" s="34"/>
      <c r="Q524" s="31" t="str">
        <f t="shared" si="77"/>
        <v/>
      </c>
      <c r="R524" s="31" t="str">
        <f t="shared" si="78"/>
        <v/>
      </c>
      <c r="S524" s="31" t="str">
        <f t="shared" si="79"/>
        <v/>
      </c>
      <c r="T524" s="31" t="str">
        <f t="shared" si="80"/>
        <v/>
      </c>
    </row>
    <row r="525" spans="1:20">
      <c r="A525" s="34"/>
      <c r="B525" s="34"/>
      <c r="C525" s="1" t="str">
        <f t="shared" si="75"/>
        <v/>
      </c>
      <c r="D525" s="34"/>
      <c r="E525" s="35"/>
      <c r="F525" s="36"/>
      <c r="G525" s="33">
        <f t="shared" si="76"/>
        <v>0</v>
      </c>
      <c r="H525" s="106"/>
      <c r="I525" s="106"/>
      <c r="J525" s="32"/>
      <c r="K525" s="17"/>
      <c r="L525" s="31" t="str">
        <f t="shared" si="74"/>
        <v/>
      </c>
      <c r="M525" s="31" t="str">
        <f t="shared" si="83"/>
        <v/>
      </c>
      <c r="N525" s="31" t="str">
        <f t="shared" si="83"/>
        <v/>
      </c>
      <c r="O525" s="30"/>
      <c r="P525" s="34"/>
      <c r="Q525" s="31" t="str">
        <f t="shared" si="77"/>
        <v/>
      </c>
      <c r="R525" s="31" t="str">
        <f t="shared" si="78"/>
        <v/>
      </c>
      <c r="S525" s="31" t="str">
        <f t="shared" si="79"/>
        <v/>
      </c>
      <c r="T525" s="31" t="str">
        <f t="shared" si="80"/>
        <v/>
      </c>
    </row>
    <row r="526" spans="1:20">
      <c r="A526" s="34"/>
      <c r="B526" s="34"/>
      <c r="C526" s="1" t="str">
        <f t="shared" si="75"/>
        <v/>
      </c>
      <c r="D526" s="34"/>
      <c r="E526" s="35"/>
      <c r="F526" s="36"/>
      <c r="G526" s="33">
        <f t="shared" si="76"/>
        <v>0</v>
      </c>
      <c r="H526" s="106"/>
      <c r="I526" s="106"/>
      <c r="J526" s="32"/>
      <c r="K526" s="17"/>
      <c r="L526" s="31" t="str">
        <f t="shared" si="74"/>
        <v/>
      </c>
      <c r="M526" s="31" t="str">
        <f t="shared" si="83"/>
        <v/>
      </c>
      <c r="N526" s="31" t="str">
        <f t="shared" si="83"/>
        <v/>
      </c>
      <c r="O526" s="30"/>
      <c r="P526" s="34"/>
      <c r="Q526" s="31" t="str">
        <f t="shared" si="77"/>
        <v/>
      </c>
      <c r="R526" s="31" t="str">
        <f t="shared" si="78"/>
        <v/>
      </c>
      <c r="S526" s="31" t="str">
        <f t="shared" si="79"/>
        <v/>
      </c>
      <c r="T526" s="31" t="str">
        <f t="shared" si="80"/>
        <v/>
      </c>
    </row>
    <row r="527" spans="1:20">
      <c r="A527" s="34"/>
      <c r="B527" s="34"/>
      <c r="C527" s="1" t="str">
        <f t="shared" si="75"/>
        <v/>
      </c>
      <c r="D527" s="34"/>
      <c r="E527" s="35"/>
      <c r="F527" s="36"/>
      <c r="G527" s="33">
        <f t="shared" si="76"/>
        <v>0</v>
      </c>
      <c r="H527" s="106"/>
      <c r="I527" s="106"/>
      <c r="J527" s="32"/>
      <c r="K527" s="17"/>
      <c r="L527" s="31" t="str">
        <f t="shared" si="74"/>
        <v/>
      </c>
      <c r="M527" s="31" t="str">
        <f t="shared" si="83"/>
        <v/>
      </c>
      <c r="N527" s="31" t="str">
        <f t="shared" si="83"/>
        <v/>
      </c>
      <c r="O527" s="30"/>
      <c r="P527" s="34"/>
      <c r="Q527" s="31" t="str">
        <f t="shared" si="77"/>
        <v/>
      </c>
      <c r="R527" s="31" t="str">
        <f t="shared" si="78"/>
        <v/>
      </c>
      <c r="S527" s="31" t="str">
        <f t="shared" si="79"/>
        <v/>
      </c>
      <c r="T527" s="31" t="str">
        <f t="shared" si="80"/>
        <v/>
      </c>
    </row>
    <row r="528" spans="1:20">
      <c r="A528" s="34"/>
      <c r="B528" s="34"/>
      <c r="C528" s="1" t="str">
        <f t="shared" si="75"/>
        <v/>
      </c>
      <c r="D528" s="34"/>
      <c r="E528" s="35"/>
      <c r="F528" s="36"/>
      <c r="G528" s="33">
        <f t="shared" si="76"/>
        <v>0</v>
      </c>
      <c r="H528" s="106"/>
      <c r="I528" s="106"/>
      <c r="J528" s="32"/>
      <c r="K528" s="17"/>
      <c r="L528" s="31" t="str">
        <f t="shared" si="74"/>
        <v/>
      </c>
      <c r="M528" s="31" t="str">
        <f t="shared" si="83"/>
        <v/>
      </c>
      <c r="N528" s="31" t="str">
        <f t="shared" si="83"/>
        <v/>
      </c>
      <c r="O528" s="30"/>
      <c r="P528" s="34"/>
      <c r="Q528" s="31" t="str">
        <f t="shared" si="77"/>
        <v/>
      </c>
      <c r="R528" s="31" t="str">
        <f t="shared" si="78"/>
        <v/>
      </c>
      <c r="S528" s="31" t="str">
        <f t="shared" si="79"/>
        <v/>
      </c>
      <c r="T528" s="31" t="str">
        <f t="shared" si="80"/>
        <v/>
      </c>
    </row>
    <row r="529" spans="1:20">
      <c r="A529" s="34"/>
      <c r="B529" s="34"/>
      <c r="C529" s="1" t="str">
        <f t="shared" si="75"/>
        <v/>
      </c>
      <c r="D529" s="34"/>
      <c r="E529" s="35"/>
      <c r="F529" s="36"/>
      <c r="G529" s="33">
        <f t="shared" si="76"/>
        <v>0</v>
      </c>
      <c r="H529" s="106"/>
      <c r="I529" s="106"/>
      <c r="J529" s="32"/>
      <c r="K529" s="17"/>
      <c r="L529" s="31" t="str">
        <f t="shared" si="74"/>
        <v/>
      </c>
      <c r="M529" s="31" t="str">
        <f t="shared" si="83"/>
        <v/>
      </c>
      <c r="N529" s="31" t="str">
        <f t="shared" si="83"/>
        <v/>
      </c>
      <c r="O529" s="30"/>
      <c r="P529" s="34"/>
      <c r="Q529" s="31" t="str">
        <f t="shared" si="77"/>
        <v/>
      </c>
      <c r="R529" s="31" t="str">
        <f t="shared" si="78"/>
        <v/>
      </c>
      <c r="S529" s="31" t="str">
        <f t="shared" si="79"/>
        <v/>
      </c>
      <c r="T529" s="31" t="str">
        <f t="shared" si="80"/>
        <v/>
      </c>
    </row>
    <row r="530" spans="1:20">
      <c r="A530" s="34"/>
      <c r="B530" s="34"/>
      <c r="C530" s="1" t="str">
        <f t="shared" si="75"/>
        <v/>
      </c>
      <c r="D530" s="34"/>
      <c r="E530" s="35"/>
      <c r="F530" s="36"/>
      <c r="G530" s="33">
        <f t="shared" si="76"/>
        <v>0</v>
      </c>
      <c r="H530" s="106"/>
      <c r="I530" s="106"/>
      <c r="J530" s="32"/>
      <c r="K530" s="17"/>
      <c r="L530" s="31" t="str">
        <f t="shared" si="74"/>
        <v/>
      </c>
      <c r="M530" s="31" t="str">
        <f t="shared" si="83"/>
        <v/>
      </c>
      <c r="N530" s="31" t="str">
        <f t="shared" si="83"/>
        <v/>
      </c>
      <c r="O530" s="30"/>
      <c r="P530" s="34"/>
      <c r="Q530" s="31" t="str">
        <f t="shared" si="77"/>
        <v/>
      </c>
      <c r="R530" s="31" t="str">
        <f t="shared" si="78"/>
        <v/>
      </c>
      <c r="S530" s="31" t="str">
        <f t="shared" si="79"/>
        <v/>
      </c>
      <c r="T530" s="31" t="str">
        <f t="shared" si="80"/>
        <v/>
      </c>
    </row>
    <row r="531" spans="1:20">
      <c r="A531" s="34"/>
      <c r="B531" s="34"/>
      <c r="C531" s="1" t="str">
        <f t="shared" si="75"/>
        <v/>
      </c>
      <c r="D531" s="34"/>
      <c r="E531" s="35"/>
      <c r="F531" s="36"/>
      <c r="G531" s="33">
        <f t="shared" si="76"/>
        <v>0</v>
      </c>
      <c r="H531" s="106"/>
      <c r="I531" s="106"/>
      <c r="J531" s="32"/>
      <c r="K531" s="17"/>
      <c r="L531" s="31" t="str">
        <f t="shared" si="74"/>
        <v/>
      </c>
      <c r="M531" s="31" t="str">
        <f t="shared" si="83"/>
        <v/>
      </c>
      <c r="N531" s="31" t="str">
        <f t="shared" si="83"/>
        <v/>
      </c>
      <c r="O531" s="30"/>
      <c r="P531" s="34"/>
      <c r="Q531" s="31" t="str">
        <f t="shared" si="77"/>
        <v/>
      </c>
      <c r="R531" s="31" t="str">
        <f t="shared" si="78"/>
        <v/>
      </c>
      <c r="S531" s="31" t="str">
        <f t="shared" si="79"/>
        <v/>
      </c>
      <c r="T531" s="31" t="str">
        <f t="shared" si="80"/>
        <v/>
      </c>
    </row>
    <row r="532" spans="1:20">
      <c r="A532" s="34"/>
      <c r="B532" s="34"/>
      <c r="C532" s="1" t="str">
        <f t="shared" si="75"/>
        <v/>
      </c>
      <c r="D532" s="34"/>
      <c r="E532" s="35"/>
      <c r="F532" s="36"/>
      <c r="G532" s="33">
        <f t="shared" si="76"/>
        <v>0</v>
      </c>
      <c r="H532" s="106"/>
      <c r="I532" s="106"/>
      <c r="J532" s="32"/>
      <c r="K532" s="17"/>
      <c r="L532" s="31" t="str">
        <f t="shared" ref="L532:L595" si="84">IF($A532&gt;0,IF((LEFT($A532,2)&lt;&gt;LEFT(gstin,2)),($K532*$J532),""),"")</f>
        <v/>
      </c>
      <c r="M532" s="31" t="str">
        <f t="shared" si="83"/>
        <v/>
      </c>
      <c r="N532" s="31" t="str">
        <f t="shared" si="83"/>
        <v/>
      </c>
      <c r="O532" s="30"/>
      <c r="P532" s="34"/>
      <c r="Q532" s="31" t="str">
        <f t="shared" si="77"/>
        <v/>
      </c>
      <c r="R532" s="31" t="str">
        <f t="shared" si="78"/>
        <v/>
      </c>
      <c r="S532" s="31" t="str">
        <f t="shared" si="79"/>
        <v/>
      </c>
      <c r="T532" s="31" t="str">
        <f t="shared" si="80"/>
        <v/>
      </c>
    </row>
    <row r="533" spans="1:20">
      <c r="A533" s="34"/>
      <c r="B533" s="34"/>
      <c r="C533" s="1" t="str">
        <f t="shared" ref="C533:C596" si="85">IF($A533&lt;&gt;"",(VLOOKUP(LEFT($A533,2),$A$5000:$C$5037,3,TRUE)),(""))</f>
        <v/>
      </c>
      <c r="D533" s="34"/>
      <c r="E533" s="35"/>
      <c r="F533" s="36"/>
      <c r="G533" s="33">
        <f t="shared" ref="G533:G596" si="86">ROUND(SUM(K533:O533),0)</f>
        <v>0</v>
      </c>
      <c r="H533" s="106"/>
      <c r="I533" s="106"/>
      <c r="J533" s="32"/>
      <c r="K533" s="17"/>
      <c r="L533" s="31" t="str">
        <f t="shared" si="84"/>
        <v/>
      </c>
      <c r="M533" s="31" t="str">
        <f t="shared" si="83"/>
        <v/>
      </c>
      <c r="N533" s="31" t="str">
        <f t="shared" si="83"/>
        <v/>
      </c>
      <c r="O533" s="30"/>
      <c r="P533" s="34"/>
      <c r="Q533" s="31" t="str">
        <f t="shared" ref="Q533:Q596" si="87">IF(P533="Accept",L533,"")</f>
        <v/>
      </c>
      <c r="R533" s="31" t="str">
        <f t="shared" ref="R533:R596" si="88">IF(P533="Accept",M533,"")</f>
        <v/>
      </c>
      <c r="S533" s="31" t="str">
        <f t="shared" ref="S533:S596" si="89">IF(P533="Accept",N533,"")</f>
        <v/>
      </c>
      <c r="T533" s="31" t="str">
        <f t="shared" ref="T533:T596" si="90">IF(P533="Accept",O533,"")</f>
        <v/>
      </c>
    </row>
    <row r="534" spans="1:20">
      <c r="A534" s="34"/>
      <c r="B534" s="34"/>
      <c r="C534" s="1" t="str">
        <f t="shared" si="85"/>
        <v/>
      </c>
      <c r="D534" s="34"/>
      <c r="E534" s="35"/>
      <c r="F534" s="36"/>
      <c r="G534" s="33">
        <f t="shared" si="86"/>
        <v>0</v>
      </c>
      <c r="H534" s="106"/>
      <c r="I534" s="106"/>
      <c r="J534" s="32"/>
      <c r="K534" s="17"/>
      <c r="L534" s="31" t="str">
        <f t="shared" si="84"/>
        <v/>
      </c>
      <c r="M534" s="31" t="str">
        <f t="shared" si="83"/>
        <v/>
      </c>
      <c r="N534" s="31" t="str">
        <f t="shared" si="83"/>
        <v/>
      </c>
      <c r="O534" s="30"/>
      <c r="P534" s="34"/>
      <c r="Q534" s="31" t="str">
        <f t="shared" si="87"/>
        <v/>
      </c>
      <c r="R534" s="31" t="str">
        <f t="shared" si="88"/>
        <v/>
      </c>
      <c r="S534" s="31" t="str">
        <f t="shared" si="89"/>
        <v/>
      </c>
      <c r="T534" s="31" t="str">
        <f t="shared" si="90"/>
        <v/>
      </c>
    </row>
    <row r="535" spans="1:20">
      <c r="A535" s="34"/>
      <c r="B535" s="34"/>
      <c r="C535" s="1" t="str">
        <f t="shared" si="85"/>
        <v/>
      </c>
      <c r="D535" s="34"/>
      <c r="E535" s="35"/>
      <c r="F535" s="36"/>
      <c r="G535" s="33">
        <f t="shared" si="86"/>
        <v>0</v>
      </c>
      <c r="H535" s="106"/>
      <c r="I535" s="106"/>
      <c r="J535" s="32"/>
      <c r="K535" s="17"/>
      <c r="L535" s="31" t="str">
        <f t="shared" si="84"/>
        <v/>
      </c>
      <c r="M535" s="31" t="str">
        <f t="shared" si="83"/>
        <v/>
      </c>
      <c r="N535" s="31" t="str">
        <f t="shared" si="83"/>
        <v/>
      </c>
      <c r="O535" s="30"/>
      <c r="P535" s="34"/>
      <c r="Q535" s="31" t="str">
        <f t="shared" si="87"/>
        <v/>
      </c>
      <c r="R535" s="31" t="str">
        <f t="shared" si="88"/>
        <v/>
      </c>
      <c r="S535" s="31" t="str">
        <f t="shared" si="89"/>
        <v/>
      </c>
      <c r="T535" s="31" t="str">
        <f t="shared" si="90"/>
        <v/>
      </c>
    </row>
    <row r="536" spans="1:20">
      <c r="A536" s="34"/>
      <c r="B536" s="34"/>
      <c r="C536" s="1" t="str">
        <f t="shared" si="85"/>
        <v/>
      </c>
      <c r="D536" s="34"/>
      <c r="E536" s="35"/>
      <c r="F536" s="36"/>
      <c r="G536" s="33">
        <f t="shared" si="86"/>
        <v>0</v>
      </c>
      <c r="H536" s="106"/>
      <c r="I536" s="106"/>
      <c r="J536" s="32"/>
      <c r="K536" s="17"/>
      <c r="L536" s="31" t="str">
        <f t="shared" si="84"/>
        <v/>
      </c>
      <c r="M536" s="31" t="str">
        <f t="shared" si="83"/>
        <v/>
      </c>
      <c r="N536" s="31" t="str">
        <f t="shared" si="83"/>
        <v/>
      </c>
      <c r="O536" s="30"/>
      <c r="P536" s="34"/>
      <c r="Q536" s="31" t="str">
        <f t="shared" si="87"/>
        <v/>
      </c>
      <c r="R536" s="31" t="str">
        <f t="shared" si="88"/>
        <v/>
      </c>
      <c r="S536" s="31" t="str">
        <f t="shared" si="89"/>
        <v/>
      </c>
      <c r="T536" s="31" t="str">
        <f t="shared" si="90"/>
        <v/>
      </c>
    </row>
    <row r="537" spans="1:20">
      <c r="A537" s="34"/>
      <c r="B537" s="34"/>
      <c r="C537" s="1" t="str">
        <f t="shared" si="85"/>
        <v/>
      </c>
      <c r="D537" s="34"/>
      <c r="E537" s="35"/>
      <c r="F537" s="36"/>
      <c r="G537" s="33">
        <f t="shared" si="86"/>
        <v>0</v>
      </c>
      <c r="H537" s="106"/>
      <c r="I537" s="106"/>
      <c r="J537" s="32"/>
      <c r="K537" s="17"/>
      <c r="L537" s="31" t="str">
        <f t="shared" si="84"/>
        <v/>
      </c>
      <c r="M537" s="31" t="str">
        <f t="shared" si="83"/>
        <v/>
      </c>
      <c r="N537" s="31" t="str">
        <f t="shared" si="83"/>
        <v/>
      </c>
      <c r="O537" s="30"/>
      <c r="P537" s="34"/>
      <c r="Q537" s="31" t="str">
        <f t="shared" si="87"/>
        <v/>
      </c>
      <c r="R537" s="31" t="str">
        <f t="shared" si="88"/>
        <v/>
      </c>
      <c r="S537" s="31" t="str">
        <f t="shared" si="89"/>
        <v/>
      </c>
      <c r="T537" s="31" t="str">
        <f t="shared" si="90"/>
        <v/>
      </c>
    </row>
    <row r="538" spans="1:20">
      <c r="A538" s="34"/>
      <c r="B538" s="34"/>
      <c r="C538" s="1" t="str">
        <f t="shared" si="85"/>
        <v/>
      </c>
      <c r="D538" s="34"/>
      <c r="E538" s="35"/>
      <c r="F538" s="36"/>
      <c r="G538" s="33">
        <f t="shared" si="86"/>
        <v>0</v>
      </c>
      <c r="H538" s="106"/>
      <c r="I538" s="106"/>
      <c r="J538" s="32"/>
      <c r="K538" s="17"/>
      <c r="L538" s="31" t="str">
        <f t="shared" si="84"/>
        <v/>
      </c>
      <c r="M538" s="31" t="str">
        <f t="shared" si="83"/>
        <v/>
      </c>
      <c r="N538" s="31" t="str">
        <f t="shared" si="83"/>
        <v/>
      </c>
      <c r="O538" s="30"/>
      <c r="P538" s="34"/>
      <c r="Q538" s="31" t="str">
        <f t="shared" si="87"/>
        <v/>
      </c>
      <c r="R538" s="31" t="str">
        <f t="shared" si="88"/>
        <v/>
      </c>
      <c r="S538" s="31" t="str">
        <f t="shared" si="89"/>
        <v/>
      </c>
      <c r="T538" s="31" t="str">
        <f t="shared" si="90"/>
        <v/>
      </c>
    </row>
    <row r="539" spans="1:20">
      <c r="A539" s="34"/>
      <c r="B539" s="34"/>
      <c r="C539" s="1" t="str">
        <f t="shared" si="85"/>
        <v/>
      </c>
      <c r="D539" s="34"/>
      <c r="E539" s="35"/>
      <c r="F539" s="36"/>
      <c r="G539" s="33">
        <f t="shared" si="86"/>
        <v>0</v>
      </c>
      <c r="H539" s="106"/>
      <c r="I539" s="106"/>
      <c r="J539" s="32"/>
      <c r="K539" s="17"/>
      <c r="L539" s="31" t="str">
        <f t="shared" si="84"/>
        <v/>
      </c>
      <c r="M539" s="31" t="str">
        <f t="shared" si="83"/>
        <v/>
      </c>
      <c r="N539" s="31" t="str">
        <f t="shared" si="83"/>
        <v/>
      </c>
      <c r="O539" s="30"/>
      <c r="P539" s="34"/>
      <c r="Q539" s="31" t="str">
        <f t="shared" si="87"/>
        <v/>
      </c>
      <c r="R539" s="31" t="str">
        <f t="shared" si="88"/>
        <v/>
      </c>
      <c r="S539" s="31" t="str">
        <f t="shared" si="89"/>
        <v/>
      </c>
      <c r="T539" s="31" t="str">
        <f t="shared" si="90"/>
        <v/>
      </c>
    </row>
    <row r="540" spans="1:20">
      <c r="A540" s="34"/>
      <c r="B540" s="34"/>
      <c r="C540" s="1" t="str">
        <f t="shared" si="85"/>
        <v/>
      </c>
      <c r="D540" s="34"/>
      <c r="E540" s="35"/>
      <c r="F540" s="36"/>
      <c r="G540" s="33">
        <f t="shared" si="86"/>
        <v>0</v>
      </c>
      <c r="H540" s="106"/>
      <c r="I540" s="106"/>
      <c r="J540" s="32"/>
      <c r="K540" s="17"/>
      <c r="L540" s="31" t="str">
        <f t="shared" si="84"/>
        <v/>
      </c>
      <c r="M540" s="31" t="str">
        <f t="shared" ref="M540:N559" si="91">IF($A540&gt;0,IF((LEFT($A540,2)=LEFT(gstin,2)),($K540*($J540/2)),""),"")</f>
        <v/>
      </c>
      <c r="N540" s="31" t="str">
        <f t="shared" si="91"/>
        <v/>
      </c>
      <c r="O540" s="30"/>
      <c r="P540" s="34"/>
      <c r="Q540" s="31" t="str">
        <f t="shared" si="87"/>
        <v/>
      </c>
      <c r="R540" s="31" t="str">
        <f t="shared" si="88"/>
        <v/>
      </c>
      <c r="S540" s="31" t="str">
        <f t="shared" si="89"/>
        <v/>
      </c>
      <c r="T540" s="31" t="str">
        <f t="shared" si="90"/>
        <v/>
      </c>
    </row>
    <row r="541" spans="1:20">
      <c r="A541" s="34"/>
      <c r="B541" s="34"/>
      <c r="C541" s="1" t="str">
        <f t="shared" si="85"/>
        <v/>
      </c>
      <c r="D541" s="34"/>
      <c r="E541" s="35"/>
      <c r="F541" s="36"/>
      <c r="G541" s="33">
        <f t="shared" si="86"/>
        <v>0</v>
      </c>
      <c r="H541" s="106"/>
      <c r="I541" s="106"/>
      <c r="J541" s="32"/>
      <c r="K541" s="17"/>
      <c r="L541" s="31" t="str">
        <f t="shared" si="84"/>
        <v/>
      </c>
      <c r="M541" s="31" t="str">
        <f t="shared" si="91"/>
        <v/>
      </c>
      <c r="N541" s="31" t="str">
        <f t="shared" si="91"/>
        <v/>
      </c>
      <c r="O541" s="30"/>
      <c r="P541" s="34"/>
      <c r="Q541" s="31" t="str">
        <f t="shared" si="87"/>
        <v/>
      </c>
      <c r="R541" s="31" t="str">
        <f t="shared" si="88"/>
        <v/>
      </c>
      <c r="S541" s="31" t="str">
        <f t="shared" si="89"/>
        <v/>
      </c>
      <c r="T541" s="31" t="str">
        <f t="shared" si="90"/>
        <v/>
      </c>
    </row>
    <row r="542" spans="1:20">
      <c r="A542" s="34"/>
      <c r="B542" s="34"/>
      <c r="C542" s="1" t="str">
        <f t="shared" si="85"/>
        <v/>
      </c>
      <c r="D542" s="34"/>
      <c r="E542" s="35"/>
      <c r="F542" s="36"/>
      <c r="G542" s="33">
        <f t="shared" si="86"/>
        <v>0</v>
      </c>
      <c r="H542" s="106"/>
      <c r="I542" s="106"/>
      <c r="J542" s="32"/>
      <c r="K542" s="17"/>
      <c r="L542" s="31" t="str">
        <f t="shared" si="84"/>
        <v/>
      </c>
      <c r="M542" s="31" t="str">
        <f t="shared" si="91"/>
        <v/>
      </c>
      <c r="N542" s="31" t="str">
        <f t="shared" si="91"/>
        <v/>
      </c>
      <c r="O542" s="30"/>
      <c r="P542" s="34"/>
      <c r="Q542" s="31" t="str">
        <f t="shared" si="87"/>
        <v/>
      </c>
      <c r="R542" s="31" t="str">
        <f t="shared" si="88"/>
        <v/>
      </c>
      <c r="S542" s="31" t="str">
        <f t="shared" si="89"/>
        <v/>
      </c>
      <c r="T542" s="31" t="str">
        <f t="shared" si="90"/>
        <v/>
      </c>
    </row>
    <row r="543" spans="1:20">
      <c r="A543" s="34"/>
      <c r="B543" s="34"/>
      <c r="C543" s="1" t="str">
        <f t="shared" si="85"/>
        <v/>
      </c>
      <c r="D543" s="34"/>
      <c r="E543" s="35"/>
      <c r="F543" s="36"/>
      <c r="G543" s="33">
        <f t="shared" si="86"/>
        <v>0</v>
      </c>
      <c r="H543" s="106"/>
      <c r="I543" s="106"/>
      <c r="J543" s="32"/>
      <c r="K543" s="17"/>
      <c r="L543" s="31" t="str">
        <f t="shared" si="84"/>
        <v/>
      </c>
      <c r="M543" s="31" t="str">
        <f t="shared" si="91"/>
        <v/>
      </c>
      <c r="N543" s="31" t="str">
        <f t="shared" si="91"/>
        <v/>
      </c>
      <c r="O543" s="30"/>
      <c r="P543" s="34"/>
      <c r="Q543" s="31" t="str">
        <f t="shared" si="87"/>
        <v/>
      </c>
      <c r="R543" s="31" t="str">
        <f t="shared" si="88"/>
        <v/>
      </c>
      <c r="S543" s="31" t="str">
        <f t="shared" si="89"/>
        <v/>
      </c>
      <c r="T543" s="31" t="str">
        <f t="shared" si="90"/>
        <v/>
      </c>
    </row>
    <row r="544" spans="1:20">
      <c r="A544" s="34"/>
      <c r="B544" s="34"/>
      <c r="C544" s="1" t="str">
        <f t="shared" si="85"/>
        <v/>
      </c>
      <c r="D544" s="34"/>
      <c r="E544" s="35"/>
      <c r="F544" s="36"/>
      <c r="G544" s="33">
        <f t="shared" si="86"/>
        <v>0</v>
      </c>
      <c r="H544" s="106"/>
      <c r="I544" s="106"/>
      <c r="J544" s="32"/>
      <c r="K544" s="17"/>
      <c r="L544" s="31" t="str">
        <f t="shared" si="84"/>
        <v/>
      </c>
      <c r="M544" s="31" t="str">
        <f t="shared" si="91"/>
        <v/>
      </c>
      <c r="N544" s="31" t="str">
        <f t="shared" si="91"/>
        <v/>
      </c>
      <c r="O544" s="30"/>
      <c r="P544" s="34"/>
      <c r="Q544" s="31" t="str">
        <f t="shared" si="87"/>
        <v/>
      </c>
      <c r="R544" s="31" t="str">
        <f t="shared" si="88"/>
        <v/>
      </c>
      <c r="S544" s="31" t="str">
        <f t="shared" si="89"/>
        <v/>
      </c>
      <c r="T544" s="31" t="str">
        <f t="shared" si="90"/>
        <v/>
      </c>
    </row>
    <row r="545" spans="1:20">
      <c r="A545" s="34"/>
      <c r="B545" s="34"/>
      <c r="C545" s="1" t="str">
        <f t="shared" si="85"/>
        <v/>
      </c>
      <c r="D545" s="34"/>
      <c r="E545" s="35"/>
      <c r="F545" s="36"/>
      <c r="G545" s="33">
        <f t="shared" si="86"/>
        <v>0</v>
      </c>
      <c r="H545" s="106"/>
      <c r="I545" s="106"/>
      <c r="J545" s="32"/>
      <c r="K545" s="17"/>
      <c r="L545" s="31" t="str">
        <f t="shared" si="84"/>
        <v/>
      </c>
      <c r="M545" s="31" t="str">
        <f t="shared" si="91"/>
        <v/>
      </c>
      <c r="N545" s="31" t="str">
        <f t="shared" si="91"/>
        <v/>
      </c>
      <c r="O545" s="30"/>
      <c r="P545" s="34"/>
      <c r="Q545" s="31" t="str">
        <f t="shared" si="87"/>
        <v/>
      </c>
      <c r="R545" s="31" t="str">
        <f t="shared" si="88"/>
        <v/>
      </c>
      <c r="S545" s="31" t="str">
        <f t="shared" si="89"/>
        <v/>
      </c>
      <c r="T545" s="31" t="str">
        <f t="shared" si="90"/>
        <v/>
      </c>
    </row>
    <row r="546" spans="1:20">
      <c r="A546" s="34"/>
      <c r="B546" s="34"/>
      <c r="C546" s="1" t="str">
        <f t="shared" si="85"/>
        <v/>
      </c>
      <c r="D546" s="34"/>
      <c r="E546" s="35"/>
      <c r="F546" s="36"/>
      <c r="G546" s="33">
        <f t="shared" si="86"/>
        <v>0</v>
      </c>
      <c r="H546" s="106"/>
      <c r="I546" s="106"/>
      <c r="J546" s="32"/>
      <c r="K546" s="17"/>
      <c r="L546" s="31" t="str">
        <f t="shared" si="84"/>
        <v/>
      </c>
      <c r="M546" s="31" t="str">
        <f t="shared" si="91"/>
        <v/>
      </c>
      <c r="N546" s="31" t="str">
        <f t="shared" si="91"/>
        <v/>
      </c>
      <c r="O546" s="30"/>
      <c r="P546" s="34"/>
      <c r="Q546" s="31" t="str">
        <f t="shared" si="87"/>
        <v/>
      </c>
      <c r="R546" s="31" t="str">
        <f t="shared" si="88"/>
        <v/>
      </c>
      <c r="S546" s="31" t="str">
        <f t="shared" si="89"/>
        <v/>
      </c>
      <c r="T546" s="31" t="str">
        <f t="shared" si="90"/>
        <v/>
      </c>
    </row>
    <row r="547" spans="1:20">
      <c r="A547" s="34"/>
      <c r="B547" s="34"/>
      <c r="C547" s="1" t="str">
        <f t="shared" si="85"/>
        <v/>
      </c>
      <c r="D547" s="34"/>
      <c r="E547" s="35"/>
      <c r="F547" s="36"/>
      <c r="G547" s="33">
        <f t="shared" si="86"/>
        <v>0</v>
      </c>
      <c r="H547" s="106"/>
      <c r="I547" s="106"/>
      <c r="J547" s="32"/>
      <c r="K547" s="17"/>
      <c r="L547" s="31" t="str">
        <f t="shared" si="84"/>
        <v/>
      </c>
      <c r="M547" s="31" t="str">
        <f t="shared" si="91"/>
        <v/>
      </c>
      <c r="N547" s="31" t="str">
        <f t="shared" si="91"/>
        <v/>
      </c>
      <c r="O547" s="30"/>
      <c r="P547" s="34"/>
      <c r="Q547" s="31" t="str">
        <f t="shared" si="87"/>
        <v/>
      </c>
      <c r="R547" s="31" t="str">
        <f t="shared" si="88"/>
        <v/>
      </c>
      <c r="S547" s="31" t="str">
        <f t="shared" si="89"/>
        <v/>
      </c>
      <c r="T547" s="31" t="str">
        <f t="shared" si="90"/>
        <v/>
      </c>
    </row>
    <row r="548" spans="1:20">
      <c r="A548" s="34"/>
      <c r="B548" s="34"/>
      <c r="C548" s="1" t="str">
        <f t="shared" si="85"/>
        <v/>
      </c>
      <c r="D548" s="34"/>
      <c r="E548" s="35"/>
      <c r="F548" s="36"/>
      <c r="G548" s="33">
        <f t="shared" si="86"/>
        <v>0</v>
      </c>
      <c r="H548" s="106"/>
      <c r="I548" s="106"/>
      <c r="J548" s="32"/>
      <c r="K548" s="17"/>
      <c r="L548" s="31" t="str">
        <f t="shared" si="84"/>
        <v/>
      </c>
      <c r="M548" s="31" t="str">
        <f t="shared" si="91"/>
        <v/>
      </c>
      <c r="N548" s="31" t="str">
        <f t="shared" si="91"/>
        <v/>
      </c>
      <c r="O548" s="30"/>
      <c r="P548" s="34"/>
      <c r="Q548" s="31" t="str">
        <f t="shared" si="87"/>
        <v/>
      </c>
      <c r="R548" s="31" t="str">
        <f t="shared" si="88"/>
        <v/>
      </c>
      <c r="S548" s="31" t="str">
        <f t="shared" si="89"/>
        <v/>
      </c>
      <c r="T548" s="31" t="str">
        <f t="shared" si="90"/>
        <v/>
      </c>
    </row>
    <row r="549" spans="1:20">
      <c r="A549" s="34"/>
      <c r="B549" s="34"/>
      <c r="C549" s="1" t="str">
        <f t="shared" si="85"/>
        <v/>
      </c>
      <c r="D549" s="34"/>
      <c r="E549" s="35"/>
      <c r="F549" s="36"/>
      <c r="G549" s="33">
        <f t="shared" si="86"/>
        <v>0</v>
      </c>
      <c r="H549" s="106"/>
      <c r="I549" s="106"/>
      <c r="J549" s="32"/>
      <c r="K549" s="17"/>
      <c r="L549" s="31" t="str">
        <f t="shared" si="84"/>
        <v/>
      </c>
      <c r="M549" s="31" t="str">
        <f t="shared" si="91"/>
        <v/>
      </c>
      <c r="N549" s="31" t="str">
        <f t="shared" si="91"/>
        <v/>
      </c>
      <c r="O549" s="30"/>
      <c r="P549" s="34"/>
      <c r="Q549" s="31" t="str">
        <f t="shared" si="87"/>
        <v/>
      </c>
      <c r="R549" s="31" t="str">
        <f t="shared" si="88"/>
        <v/>
      </c>
      <c r="S549" s="31" t="str">
        <f t="shared" si="89"/>
        <v/>
      </c>
      <c r="T549" s="31" t="str">
        <f t="shared" si="90"/>
        <v/>
      </c>
    </row>
    <row r="550" spans="1:20">
      <c r="A550" s="34"/>
      <c r="B550" s="34"/>
      <c r="C550" s="1" t="str">
        <f t="shared" si="85"/>
        <v/>
      </c>
      <c r="D550" s="34"/>
      <c r="E550" s="35"/>
      <c r="F550" s="36"/>
      <c r="G550" s="33">
        <f t="shared" si="86"/>
        <v>0</v>
      </c>
      <c r="H550" s="106"/>
      <c r="I550" s="106"/>
      <c r="J550" s="32"/>
      <c r="K550" s="17"/>
      <c r="L550" s="31" t="str">
        <f t="shared" si="84"/>
        <v/>
      </c>
      <c r="M550" s="31" t="str">
        <f t="shared" si="91"/>
        <v/>
      </c>
      <c r="N550" s="31" t="str">
        <f t="shared" si="91"/>
        <v/>
      </c>
      <c r="O550" s="30"/>
      <c r="P550" s="34"/>
      <c r="Q550" s="31" t="str">
        <f t="shared" si="87"/>
        <v/>
      </c>
      <c r="R550" s="31" t="str">
        <f t="shared" si="88"/>
        <v/>
      </c>
      <c r="S550" s="31" t="str">
        <f t="shared" si="89"/>
        <v/>
      </c>
      <c r="T550" s="31" t="str">
        <f t="shared" si="90"/>
        <v/>
      </c>
    </row>
    <row r="551" spans="1:20">
      <c r="A551" s="34"/>
      <c r="B551" s="34"/>
      <c r="C551" s="1" t="str">
        <f t="shared" si="85"/>
        <v/>
      </c>
      <c r="D551" s="34"/>
      <c r="E551" s="35"/>
      <c r="F551" s="36"/>
      <c r="G551" s="33">
        <f t="shared" si="86"/>
        <v>0</v>
      </c>
      <c r="H551" s="106"/>
      <c r="I551" s="106"/>
      <c r="J551" s="32"/>
      <c r="K551" s="17"/>
      <c r="L551" s="31" t="str">
        <f t="shared" si="84"/>
        <v/>
      </c>
      <c r="M551" s="31" t="str">
        <f t="shared" si="91"/>
        <v/>
      </c>
      <c r="N551" s="31" t="str">
        <f t="shared" si="91"/>
        <v/>
      </c>
      <c r="O551" s="30"/>
      <c r="P551" s="34"/>
      <c r="Q551" s="31" t="str">
        <f t="shared" si="87"/>
        <v/>
      </c>
      <c r="R551" s="31" t="str">
        <f t="shared" si="88"/>
        <v/>
      </c>
      <c r="S551" s="31" t="str">
        <f t="shared" si="89"/>
        <v/>
      </c>
      <c r="T551" s="31" t="str">
        <f t="shared" si="90"/>
        <v/>
      </c>
    </row>
    <row r="552" spans="1:20">
      <c r="A552" s="34"/>
      <c r="B552" s="34"/>
      <c r="C552" s="1" t="str">
        <f t="shared" si="85"/>
        <v/>
      </c>
      <c r="D552" s="34"/>
      <c r="E552" s="35"/>
      <c r="F552" s="36"/>
      <c r="G552" s="33">
        <f t="shared" si="86"/>
        <v>0</v>
      </c>
      <c r="H552" s="106"/>
      <c r="I552" s="106"/>
      <c r="J552" s="32"/>
      <c r="K552" s="17"/>
      <c r="L552" s="31" t="str">
        <f t="shared" si="84"/>
        <v/>
      </c>
      <c r="M552" s="31" t="str">
        <f t="shared" si="91"/>
        <v/>
      </c>
      <c r="N552" s="31" t="str">
        <f t="shared" si="91"/>
        <v/>
      </c>
      <c r="O552" s="30"/>
      <c r="P552" s="34"/>
      <c r="Q552" s="31" t="str">
        <f t="shared" si="87"/>
        <v/>
      </c>
      <c r="R552" s="31" t="str">
        <f t="shared" si="88"/>
        <v/>
      </c>
      <c r="S552" s="31" t="str">
        <f t="shared" si="89"/>
        <v/>
      </c>
      <c r="T552" s="31" t="str">
        <f t="shared" si="90"/>
        <v/>
      </c>
    </row>
    <row r="553" spans="1:20">
      <c r="A553" s="34"/>
      <c r="B553" s="34"/>
      <c r="C553" s="1" t="str">
        <f t="shared" si="85"/>
        <v/>
      </c>
      <c r="D553" s="34"/>
      <c r="E553" s="35"/>
      <c r="F553" s="36"/>
      <c r="G553" s="33">
        <f t="shared" si="86"/>
        <v>0</v>
      </c>
      <c r="H553" s="106"/>
      <c r="I553" s="106"/>
      <c r="J553" s="32"/>
      <c r="K553" s="17"/>
      <c r="L553" s="31" t="str">
        <f t="shared" si="84"/>
        <v/>
      </c>
      <c r="M553" s="31" t="str">
        <f t="shared" si="91"/>
        <v/>
      </c>
      <c r="N553" s="31" t="str">
        <f t="shared" si="91"/>
        <v/>
      </c>
      <c r="O553" s="30"/>
      <c r="P553" s="34"/>
      <c r="Q553" s="31" t="str">
        <f t="shared" si="87"/>
        <v/>
      </c>
      <c r="R553" s="31" t="str">
        <f t="shared" si="88"/>
        <v/>
      </c>
      <c r="S553" s="31" t="str">
        <f t="shared" si="89"/>
        <v/>
      </c>
      <c r="T553" s="31" t="str">
        <f t="shared" si="90"/>
        <v/>
      </c>
    </row>
    <row r="554" spans="1:20">
      <c r="A554" s="34"/>
      <c r="B554" s="34"/>
      <c r="C554" s="1" t="str">
        <f t="shared" si="85"/>
        <v/>
      </c>
      <c r="D554" s="34"/>
      <c r="E554" s="35"/>
      <c r="F554" s="36"/>
      <c r="G554" s="33">
        <f t="shared" si="86"/>
        <v>0</v>
      </c>
      <c r="H554" s="106"/>
      <c r="I554" s="106"/>
      <c r="J554" s="32"/>
      <c r="K554" s="17"/>
      <c r="L554" s="31" t="str">
        <f t="shared" si="84"/>
        <v/>
      </c>
      <c r="M554" s="31" t="str">
        <f t="shared" si="91"/>
        <v/>
      </c>
      <c r="N554" s="31" t="str">
        <f t="shared" si="91"/>
        <v/>
      </c>
      <c r="O554" s="30"/>
      <c r="P554" s="34"/>
      <c r="Q554" s="31" t="str">
        <f t="shared" si="87"/>
        <v/>
      </c>
      <c r="R554" s="31" t="str">
        <f t="shared" si="88"/>
        <v/>
      </c>
      <c r="S554" s="31" t="str">
        <f t="shared" si="89"/>
        <v/>
      </c>
      <c r="T554" s="31" t="str">
        <f t="shared" si="90"/>
        <v/>
      </c>
    </row>
    <row r="555" spans="1:20">
      <c r="A555" s="34"/>
      <c r="B555" s="34"/>
      <c r="C555" s="1" t="str">
        <f t="shared" si="85"/>
        <v/>
      </c>
      <c r="D555" s="34"/>
      <c r="E555" s="35"/>
      <c r="F555" s="36"/>
      <c r="G555" s="33">
        <f t="shared" si="86"/>
        <v>0</v>
      </c>
      <c r="H555" s="106"/>
      <c r="I555" s="106"/>
      <c r="J555" s="32"/>
      <c r="K555" s="17"/>
      <c r="L555" s="31" t="str">
        <f t="shared" si="84"/>
        <v/>
      </c>
      <c r="M555" s="31" t="str">
        <f t="shared" si="91"/>
        <v/>
      </c>
      <c r="N555" s="31" t="str">
        <f t="shared" si="91"/>
        <v/>
      </c>
      <c r="O555" s="30"/>
      <c r="P555" s="34"/>
      <c r="Q555" s="31" t="str">
        <f t="shared" si="87"/>
        <v/>
      </c>
      <c r="R555" s="31" t="str">
        <f t="shared" si="88"/>
        <v/>
      </c>
      <c r="S555" s="31" t="str">
        <f t="shared" si="89"/>
        <v/>
      </c>
      <c r="T555" s="31" t="str">
        <f t="shared" si="90"/>
        <v/>
      </c>
    </row>
    <row r="556" spans="1:20">
      <c r="A556" s="34"/>
      <c r="B556" s="34"/>
      <c r="C556" s="1" t="str">
        <f t="shared" si="85"/>
        <v/>
      </c>
      <c r="D556" s="34"/>
      <c r="E556" s="35"/>
      <c r="F556" s="36"/>
      <c r="G556" s="33">
        <f t="shared" si="86"/>
        <v>0</v>
      </c>
      <c r="H556" s="106"/>
      <c r="I556" s="106"/>
      <c r="J556" s="32"/>
      <c r="K556" s="17"/>
      <c r="L556" s="31" t="str">
        <f t="shared" si="84"/>
        <v/>
      </c>
      <c r="M556" s="31" t="str">
        <f t="shared" si="91"/>
        <v/>
      </c>
      <c r="N556" s="31" t="str">
        <f t="shared" si="91"/>
        <v/>
      </c>
      <c r="O556" s="30"/>
      <c r="P556" s="34"/>
      <c r="Q556" s="31" t="str">
        <f t="shared" si="87"/>
        <v/>
      </c>
      <c r="R556" s="31" t="str">
        <f t="shared" si="88"/>
        <v/>
      </c>
      <c r="S556" s="31" t="str">
        <f t="shared" si="89"/>
        <v/>
      </c>
      <c r="T556" s="31" t="str">
        <f t="shared" si="90"/>
        <v/>
      </c>
    </row>
    <row r="557" spans="1:20">
      <c r="A557" s="34"/>
      <c r="B557" s="34"/>
      <c r="C557" s="1" t="str">
        <f t="shared" si="85"/>
        <v/>
      </c>
      <c r="D557" s="34"/>
      <c r="E557" s="35"/>
      <c r="F557" s="36"/>
      <c r="G557" s="33">
        <f t="shared" si="86"/>
        <v>0</v>
      </c>
      <c r="H557" s="106"/>
      <c r="I557" s="106"/>
      <c r="J557" s="32"/>
      <c r="K557" s="17"/>
      <c r="L557" s="31" t="str">
        <f t="shared" si="84"/>
        <v/>
      </c>
      <c r="M557" s="31" t="str">
        <f t="shared" si="91"/>
        <v/>
      </c>
      <c r="N557" s="31" t="str">
        <f t="shared" si="91"/>
        <v/>
      </c>
      <c r="O557" s="30"/>
      <c r="P557" s="34"/>
      <c r="Q557" s="31" t="str">
        <f t="shared" si="87"/>
        <v/>
      </c>
      <c r="R557" s="31" t="str">
        <f t="shared" si="88"/>
        <v/>
      </c>
      <c r="S557" s="31" t="str">
        <f t="shared" si="89"/>
        <v/>
      </c>
      <c r="T557" s="31" t="str">
        <f t="shared" si="90"/>
        <v/>
      </c>
    </row>
    <row r="558" spans="1:20">
      <c r="A558" s="34"/>
      <c r="B558" s="34"/>
      <c r="C558" s="1" t="str">
        <f t="shared" si="85"/>
        <v/>
      </c>
      <c r="D558" s="34"/>
      <c r="E558" s="35"/>
      <c r="F558" s="36"/>
      <c r="G558" s="33">
        <f t="shared" si="86"/>
        <v>0</v>
      </c>
      <c r="H558" s="106"/>
      <c r="I558" s="106"/>
      <c r="J558" s="32"/>
      <c r="K558" s="17"/>
      <c r="L558" s="31" t="str">
        <f t="shared" si="84"/>
        <v/>
      </c>
      <c r="M558" s="31" t="str">
        <f t="shared" si="91"/>
        <v/>
      </c>
      <c r="N558" s="31" t="str">
        <f t="shared" si="91"/>
        <v/>
      </c>
      <c r="O558" s="30"/>
      <c r="P558" s="34"/>
      <c r="Q558" s="31" t="str">
        <f t="shared" si="87"/>
        <v/>
      </c>
      <c r="R558" s="31" t="str">
        <f t="shared" si="88"/>
        <v/>
      </c>
      <c r="S558" s="31" t="str">
        <f t="shared" si="89"/>
        <v/>
      </c>
      <c r="T558" s="31" t="str">
        <f t="shared" si="90"/>
        <v/>
      </c>
    </row>
    <row r="559" spans="1:20">
      <c r="A559" s="34"/>
      <c r="B559" s="34"/>
      <c r="C559" s="1" t="str">
        <f t="shared" si="85"/>
        <v/>
      </c>
      <c r="D559" s="34"/>
      <c r="E559" s="35"/>
      <c r="F559" s="36"/>
      <c r="G559" s="33">
        <f t="shared" si="86"/>
        <v>0</v>
      </c>
      <c r="H559" s="106"/>
      <c r="I559" s="106"/>
      <c r="J559" s="32"/>
      <c r="K559" s="17"/>
      <c r="L559" s="31" t="str">
        <f t="shared" si="84"/>
        <v/>
      </c>
      <c r="M559" s="31" t="str">
        <f t="shared" si="91"/>
        <v/>
      </c>
      <c r="N559" s="31" t="str">
        <f t="shared" si="91"/>
        <v/>
      </c>
      <c r="O559" s="30"/>
      <c r="P559" s="34"/>
      <c r="Q559" s="31" t="str">
        <f t="shared" si="87"/>
        <v/>
      </c>
      <c r="R559" s="31" t="str">
        <f t="shared" si="88"/>
        <v/>
      </c>
      <c r="S559" s="31" t="str">
        <f t="shared" si="89"/>
        <v/>
      </c>
      <c r="T559" s="31" t="str">
        <f t="shared" si="90"/>
        <v/>
      </c>
    </row>
    <row r="560" spans="1:20">
      <c r="A560" s="34"/>
      <c r="B560" s="34"/>
      <c r="C560" s="1" t="str">
        <f t="shared" si="85"/>
        <v/>
      </c>
      <c r="D560" s="34"/>
      <c r="E560" s="35"/>
      <c r="F560" s="36"/>
      <c r="G560" s="33">
        <f t="shared" si="86"/>
        <v>0</v>
      </c>
      <c r="H560" s="106"/>
      <c r="I560" s="106"/>
      <c r="J560" s="32"/>
      <c r="K560" s="17"/>
      <c r="L560" s="31" t="str">
        <f t="shared" si="84"/>
        <v/>
      </c>
      <c r="M560" s="31" t="str">
        <f t="shared" ref="M560:N579" si="92">IF($A560&gt;0,IF((LEFT($A560,2)=LEFT(gstin,2)),($K560*($J560/2)),""),"")</f>
        <v/>
      </c>
      <c r="N560" s="31" t="str">
        <f t="shared" si="92"/>
        <v/>
      </c>
      <c r="O560" s="30"/>
      <c r="P560" s="34"/>
      <c r="Q560" s="31" t="str">
        <f t="shared" si="87"/>
        <v/>
      </c>
      <c r="R560" s="31" t="str">
        <f t="shared" si="88"/>
        <v/>
      </c>
      <c r="S560" s="31" t="str">
        <f t="shared" si="89"/>
        <v/>
      </c>
      <c r="T560" s="31" t="str">
        <f t="shared" si="90"/>
        <v/>
      </c>
    </row>
    <row r="561" spans="1:20">
      <c r="A561" s="34"/>
      <c r="B561" s="34"/>
      <c r="C561" s="1" t="str">
        <f t="shared" si="85"/>
        <v/>
      </c>
      <c r="D561" s="34"/>
      <c r="E561" s="35"/>
      <c r="F561" s="36"/>
      <c r="G561" s="33">
        <f t="shared" si="86"/>
        <v>0</v>
      </c>
      <c r="H561" s="106"/>
      <c r="I561" s="106"/>
      <c r="J561" s="32"/>
      <c r="K561" s="17"/>
      <c r="L561" s="31" t="str">
        <f t="shared" si="84"/>
        <v/>
      </c>
      <c r="M561" s="31" t="str">
        <f t="shared" si="92"/>
        <v/>
      </c>
      <c r="N561" s="31" t="str">
        <f t="shared" si="92"/>
        <v/>
      </c>
      <c r="O561" s="30"/>
      <c r="P561" s="34"/>
      <c r="Q561" s="31" t="str">
        <f t="shared" si="87"/>
        <v/>
      </c>
      <c r="R561" s="31" t="str">
        <f t="shared" si="88"/>
        <v/>
      </c>
      <c r="S561" s="31" t="str">
        <f t="shared" si="89"/>
        <v/>
      </c>
      <c r="T561" s="31" t="str">
        <f t="shared" si="90"/>
        <v/>
      </c>
    </row>
    <row r="562" spans="1:20">
      <c r="A562" s="34"/>
      <c r="B562" s="34"/>
      <c r="C562" s="1" t="str">
        <f t="shared" si="85"/>
        <v/>
      </c>
      <c r="D562" s="34"/>
      <c r="E562" s="35"/>
      <c r="F562" s="36"/>
      <c r="G562" s="33">
        <f t="shared" si="86"/>
        <v>0</v>
      </c>
      <c r="H562" s="106"/>
      <c r="I562" s="106"/>
      <c r="J562" s="32"/>
      <c r="K562" s="17"/>
      <c r="L562" s="31" t="str">
        <f t="shared" si="84"/>
        <v/>
      </c>
      <c r="M562" s="31" t="str">
        <f t="shared" si="92"/>
        <v/>
      </c>
      <c r="N562" s="31" t="str">
        <f t="shared" si="92"/>
        <v/>
      </c>
      <c r="O562" s="30"/>
      <c r="P562" s="34"/>
      <c r="Q562" s="31" t="str">
        <f t="shared" si="87"/>
        <v/>
      </c>
      <c r="R562" s="31" t="str">
        <f t="shared" si="88"/>
        <v/>
      </c>
      <c r="S562" s="31" t="str">
        <f t="shared" si="89"/>
        <v/>
      </c>
      <c r="T562" s="31" t="str">
        <f t="shared" si="90"/>
        <v/>
      </c>
    </row>
    <row r="563" spans="1:20">
      <c r="A563" s="34"/>
      <c r="B563" s="34"/>
      <c r="C563" s="1" t="str">
        <f t="shared" si="85"/>
        <v/>
      </c>
      <c r="D563" s="34"/>
      <c r="E563" s="35"/>
      <c r="F563" s="36"/>
      <c r="G563" s="33">
        <f t="shared" si="86"/>
        <v>0</v>
      </c>
      <c r="H563" s="106"/>
      <c r="I563" s="106"/>
      <c r="J563" s="32"/>
      <c r="K563" s="17"/>
      <c r="L563" s="31" t="str">
        <f t="shared" si="84"/>
        <v/>
      </c>
      <c r="M563" s="31" t="str">
        <f t="shared" si="92"/>
        <v/>
      </c>
      <c r="N563" s="31" t="str">
        <f t="shared" si="92"/>
        <v/>
      </c>
      <c r="O563" s="30"/>
      <c r="P563" s="34"/>
      <c r="Q563" s="31" t="str">
        <f t="shared" si="87"/>
        <v/>
      </c>
      <c r="R563" s="31" t="str">
        <f t="shared" si="88"/>
        <v/>
      </c>
      <c r="S563" s="31" t="str">
        <f t="shared" si="89"/>
        <v/>
      </c>
      <c r="T563" s="31" t="str">
        <f t="shared" si="90"/>
        <v/>
      </c>
    </row>
    <row r="564" spans="1:20">
      <c r="A564" s="34"/>
      <c r="B564" s="34"/>
      <c r="C564" s="1" t="str">
        <f t="shared" si="85"/>
        <v/>
      </c>
      <c r="D564" s="34"/>
      <c r="E564" s="35"/>
      <c r="F564" s="36"/>
      <c r="G564" s="33">
        <f t="shared" si="86"/>
        <v>0</v>
      </c>
      <c r="H564" s="106"/>
      <c r="I564" s="106"/>
      <c r="J564" s="32"/>
      <c r="K564" s="17"/>
      <c r="L564" s="31" t="str">
        <f t="shared" si="84"/>
        <v/>
      </c>
      <c r="M564" s="31" t="str">
        <f t="shared" si="92"/>
        <v/>
      </c>
      <c r="N564" s="31" t="str">
        <f t="shared" si="92"/>
        <v/>
      </c>
      <c r="O564" s="30"/>
      <c r="P564" s="34"/>
      <c r="Q564" s="31" t="str">
        <f t="shared" si="87"/>
        <v/>
      </c>
      <c r="R564" s="31" t="str">
        <f t="shared" si="88"/>
        <v/>
      </c>
      <c r="S564" s="31" t="str">
        <f t="shared" si="89"/>
        <v/>
      </c>
      <c r="T564" s="31" t="str">
        <f t="shared" si="90"/>
        <v/>
      </c>
    </row>
    <row r="565" spans="1:20">
      <c r="A565" s="34"/>
      <c r="B565" s="34"/>
      <c r="C565" s="1" t="str">
        <f t="shared" si="85"/>
        <v/>
      </c>
      <c r="D565" s="34"/>
      <c r="E565" s="35"/>
      <c r="F565" s="36"/>
      <c r="G565" s="33">
        <f t="shared" si="86"/>
        <v>0</v>
      </c>
      <c r="H565" s="106"/>
      <c r="I565" s="106"/>
      <c r="J565" s="32"/>
      <c r="K565" s="17"/>
      <c r="L565" s="31" t="str">
        <f t="shared" si="84"/>
        <v/>
      </c>
      <c r="M565" s="31" t="str">
        <f t="shared" si="92"/>
        <v/>
      </c>
      <c r="N565" s="31" t="str">
        <f t="shared" si="92"/>
        <v/>
      </c>
      <c r="O565" s="30"/>
      <c r="P565" s="34"/>
      <c r="Q565" s="31" t="str">
        <f t="shared" si="87"/>
        <v/>
      </c>
      <c r="R565" s="31" t="str">
        <f t="shared" si="88"/>
        <v/>
      </c>
      <c r="S565" s="31" t="str">
        <f t="shared" si="89"/>
        <v/>
      </c>
      <c r="T565" s="31" t="str">
        <f t="shared" si="90"/>
        <v/>
      </c>
    </row>
    <row r="566" spans="1:20">
      <c r="A566" s="34"/>
      <c r="B566" s="34"/>
      <c r="C566" s="1" t="str">
        <f t="shared" si="85"/>
        <v/>
      </c>
      <c r="D566" s="34"/>
      <c r="E566" s="35"/>
      <c r="F566" s="36"/>
      <c r="G566" s="33">
        <f t="shared" si="86"/>
        <v>0</v>
      </c>
      <c r="H566" s="106"/>
      <c r="I566" s="106"/>
      <c r="J566" s="32"/>
      <c r="K566" s="17"/>
      <c r="L566" s="31" t="str">
        <f t="shared" si="84"/>
        <v/>
      </c>
      <c r="M566" s="31" t="str">
        <f t="shared" si="92"/>
        <v/>
      </c>
      <c r="N566" s="31" t="str">
        <f t="shared" si="92"/>
        <v/>
      </c>
      <c r="O566" s="30"/>
      <c r="P566" s="34"/>
      <c r="Q566" s="31" t="str">
        <f t="shared" si="87"/>
        <v/>
      </c>
      <c r="R566" s="31" t="str">
        <f t="shared" si="88"/>
        <v/>
      </c>
      <c r="S566" s="31" t="str">
        <f t="shared" si="89"/>
        <v/>
      </c>
      <c r="T566" s="31" t="str">
        <f t="shared" si="90"/>
        <v/>
      </c>
    </row>
    <row r="567" spans="1:20">
      <c r="A567" s="34"/>
      <c r="B567" s="34"/>
      <c r="C567" s="1" t="str">
        <f t="shared" si="85"/>
        <v/>
      </c>
      <c r="D567" s="34"/>
      <c r="E567" s="35"/>
      <c r="F567" s="36"/>
      <c r="G567" s="33">
        <f t="shared" si="86"/>
        <v>0</v>
      </c>
      <c r="H567" s="106"/>
      <c r="I567" s="106"/>
      <c r="J567" s="32"/>
      <c r="K567" s="17"/>
      <c r="L567" s="31" t="str">
        <f t="shared" si="84"/>
        <v/>
      </c>
      <c r="M567" s="31" t="str">
        <f t="shared" si="92"/>
        <v/>
      </c>
      <c r="N567" s="31" t="str">
        <f t="shared" si="92"/>
        <v/>
      </c>
      <c r="O567" s="30"/>
      <c r="P567" s="34"/>
      <c r="Q567" s="31" t="str">
        <f t="shared" si="87"/>
        <v/>
      </c>
      <c r="R567" s="31" t="str">
        <f t="shared" si="88"/>
        <v/>
      </c>
      <c r="S567" s="31" t="str">
        <f t="shared" si="89"/>
        <v/>
      </c>
      <c r="T567" s="31" t="str">
        <f t="shared" si="90"/>
        <v/>
      </c>
    </row>
    <row r="568" spans="1:20">
      <c r="A568" s="34"/>
      <c r="B568" s="34"/>
      <c r="C568" s="1" t="str">
        <f t="shared" si="85"/>
        <v/>
      </c>
      <c r="D568" s="34"/>
      <c r="E568" s="35"/>
      <c r="F568" s="36"/>
      <c r="G568" s="33">
        <f t="shared" si="86"/>
        <v>0</v>
      </c>
      <c r="H568" s="106"/>
      <c r="I568" s="106"/>
      <c r="J568" s="32"/>
      <c r="K568" s="17"/>
      <c r="L568" s="31" t="str">
        <f t="shared" si="84"/>
        <v/>
      </c>
      <c r="M568" s="31" t="str">
        <f t="shared" si="92"/>
        <v/>
      </c>
      <c r="N568" s="31" t="str">
        <f t="shared" si="92"/>
        <v/>
      </c>
      <c r="O568" s="30"/>
      <c r="P568" s="34"/>
      <c r="Q568" s="31" t="str">
        <f t="shared" si="87"/>
        <v/>
      </c>
      <c r="R568" s="31" t="str">
        <f t="shared" si="88"/>
        <v/>
      </c>
      <c r="S568" s="31" t="str">
        <f t="shared" si="89"/>
        <v/>
      </c>
      <c r="T568" s="31" t="str">
        <f t="shared" si="90"/>
        <v/>
      </c>
    </row>
    <row r="569" spans="1:20">
      <c r="A569" s="34"/>
      <c r="B569" s="34"/>
      <c r="C569" s="1" t="str">
        <f t="shared" si="85"/>
        <v/>
      </c>
      <c r="D569" s="34"/>
      <c r="E569" s="35"/>
      <c r="F569" s="36"/>
      <c r="G569" s="33">
        <f t="shared" si="86"/>
        <v>0</v>
      </c>
      <c r="H569" s="106"/>
      <c r="I569" s="106"/>
      <c r="J569" s="32"/>
      <c r="K569" s="17"/>
      <c r="L569" s="31" t="str">
        <f t="shared" si="84"/>
        <v/>
      </c>
      <c r="M569" s="31" t="str">
        <f t="shared" si="92"/>
        <v/>
      </c>
      <c r="N569" s="31" t="str">
        <f t="shared" si="92"/>
        <v/>
      </c>
      <c r="O569" s="30"/>
      <c r="P569" s="34"/>
      <c r="Q569" s="31" t="str">
        <f t="shared" si="87"/>
        <v/>
      </c>
      <c r="R569" s="31" t="str">
        <f t="shared" si="88"/>
        <v/>
      </c>
      <c r="S569" s="31" t="str">
        <f t="shared" si="89"/>
        <v/>
      </c>
      <c r="T569" s="31" t="str">
        <f t="shared" si="90"/>
        <v/>
      </c>
    </row>
    <row r="570" spans="1:20">
      <c r="A570" s="34"/>
      <c r="B570" s="34"/>
      <c r="C570" s="1" t="str">
        <f t="shared" si="85"/>
        <v/>
      </c>
      <c r="D570" s="34"/>
      <c r="E570" s="35"/>
      <c r="F570" s="36"/>
      <c r="G570" s="33">
        <f t="shared" si="86"/>
        <v>0</v>
      </c>
      <c r="H570" s="106"/>
      <c r="I570" s="106"/>
      <c r="J570" s="32"/>
      <c r="K570" s="17"/>
      <c r="L570" s="31" t="str">
        <f t="shared" si="84"/>
        <v/>
      </c>
      <c r="M570" s="31" t="str">
        <f t="shared" si="92"/>
        <v/>
      </c>
      <c r="N570" s="31" t="str">
        <f t="shared" si="92"/>
        <v/>
      </c>
      <c r="O570" s="30"/>
      <c r="P570" s="34"/>
      <c r="Q570" s="31" t="str">
        <f t="shared" si="87"/>
        <v/>
      </c>
      <c r="R570" s="31" t="str">
        <f t="shared" si="88"/>
        <v/>
      </c>
      <c r="S570" s="31" t="str">
        <f t="shared" si="89"/>
        <v/>
      </c>
      <c r="T570" s="31" t="str">
        <f t="shared" si="90"/>
        <v/>
      </c>
    </row>
    <row r="571" spans="1:20">
      <c r="A571" s="34"/>
      <c r="B571" s="34"/>
      <c r="C571" s="1" t="str">
        <f t="shared" si="85"/>
        <v/>
      </c>
      <c r="D571" s="34"/>
      <c r="E571" s="35"/>
      <c r="F571" s="36"/>
      <c r="G571" s="33">
        <f t="shared" si="86"/>
        <v>0</v>
      </c>
      <c r="H571" s="106"/>
      <c r="I571" s="106"/>
      <c r="J571" s="32"/>
      <c r="K571" s="17"/>
      <c r="L571" s="31" t="str">
        <f t="shared" si="84"/>
        <v/>
      </c>
      <c r="M571" s="31" t="str">
        <f t="shared" si="92"/>
        <v/>
      </c>
      <c r="N571" s="31" t="str">
        <f t="shared" si="92"/>
        <v/>
      </c>
      <c r="O571" s="30"/>
      <c r="P571" s="34"/>
      <c r="Q571" s="31" t="str">
        <f t="shared" si="87"/>
        <v/>
      </c>
      <c r="R571" s="31" t="str">
        <f t="shared" si="88"/>
        <v/>
      </c>
      <c r="S571" s="31" t="str">
        <f t="shared" si="89"/>
        <v/>
      </c>
      <c r="T571" s="31" t="str">
        <f t="shared" si="90"/>
        <v/>
      </c>
    </row>
    <row r="572" spans="1:20">
      <c r="A572" s="34"/>
      <c r="B572" s="34"/>
      <c r="C572" s="1" t="str">
        <f t="shared" si="85"/>
        <v/>
      </c>
      <c r="D572" s="34"/>
      <c r="E572" s="35"/>
      <c r="F572" s="36"/>
      <c r="G572" s="33">
        <f t="shared" si="86"/>
        <v>0</v>
      </c>
      <c r="H572" s="106"/>
      <c r="I572" s="106"/>
      <c r="J572" s="32"/>
      <c r="K572" s="17"/>
      <c r="L572" s="31" t="str">
        <f t="shared" si="84"/>
        <v/>
      </c>
      <c r="M572" s="31" t="str">
        <f t="shared" si="92"/>
        <v/>
      </c>
      <c r="N572" s="31" t="str">
        <f t="shared" si="92"/>
        <v/>
      </c>
      <c r="O572" s="30"/>
      <c r="P572" s="34"/>
      <c r="Q572" s="31" t="str">
        <f t="shared" si="87"/>
        <v/>
      </c>
      <c r="R572" s="31" t="str">
        <f t="shared" si="88"/>
        <v/>
      </c>
      <c r="S572" s="31" t="str">
        <f t="shared" si="89"/>
        <v/>
      </c>
      <c r="T572" s="31" t="str">
        <f t="shared" si="90"/>
        <v/>
      </c>
    </row>
    <row r="573" spans="1:20">
      <c r="A573" s="34"/>
      <c r="B573" s="34"/>
      <c r="C573" s="1" t="str">
        <f t="shared" si="85"/>
        <v/>
      </c>
      <c r="D573" s="34"/>
      <c r="E573" s="35"/>
      <c r="F573" s="36"/>
      <c r="G573" s="33">
        <f t="shared" si="86"/>
        <v>0</v>
      </c>
      <c r="H573" s="106"/>
      <c r="I573" s="106"/>
      <c r="J573" s="32"/>
      <c r="K573" s="17"/>
      <c r="L573" s="31" t="str">
        <f t="shared" si="84"/>
        <v/>
      </c>
      <c r="M573" s="31" t="str">
        <f t="shared" si="92"/>
        <v/>
      </c>
      <c r="N573" s="31" t="str">
        <f t="shared" si="92"/>
        <v/>
      </c>
      <c r="O573" s="30"/>
      <c r="P573" s="34"/>
      <c r="Q573" s="31" t="str">
        <f t="shared" si="87"/>
        <v/>
      </c>
      <c r="R573" s="31" t="str">
        <f t="shared" si="88"/>
        <v/>
      </c>
      <c r="S573" s="31" t="str">
        <f t="shared" si="89"/>
        <v/>
      </c>
      <c r="T573" s="31" t="str">
        <f t="shared" si="90"/>
        <v/>
      </c>
    </row>
    <row r="574" spans="1:20">
      <c r="A574" s="34"/>
      <c r="B574" s="34"/>
      <c r="C574" s="1" t="str">
        <f t="shared" si="85"/>
        <v/>
      </c>
      <c r="D574" s="34"/>
      <c r="E574" s="35"/>
      <c r="F574" s="36"/>
      <c r="G574" s="33">
        <f t="shared" si="86"/>
        <v>0</v>
      </c>
      <c r="H574" s="106"/>
      <c r="I574" s="106"/>
      <c r="J574" s="32"/>
      <c r="K574" s="17"/>
      <c r="L574" s="31" t="str">
        <f t="shared" si="84"/>
        <v/>
      </c>
      <c r="M574" s="31" t="str">
        <f t="shared" si="92"/>
        <v/>
      </c>
      <c r="N574" s="31" t="str">
        <f t="shared" si="92"/>
        <v/>
      </c>
      <c r="O574" s="30"/>
      <c r="P574" s="34"/>
      <c r="Q574" s="31" t="str">
        <f t="shared" si="87"/>
        <v/>
      </c>
      <c r="R574" s="31" t="str">
        <f t="shared" si="88"/>
        <v/>
      </c>
      <c r="S574" s="31" t="str">
        <f t="shared" si="89"/>
        <v/>
      </c>
      <c r="T574" s="31" t="str">
        <f t="shared" si="90"/>
        <v/>
      </c>
    </row>
    <row r="575" spans="1:20">
      <c r="A575" s="34"/>
      <c r="B575" s="34"/>
      <c r="C575" s="1" t="str">
        <f t="shared" si="85"/>
        <v/>
      </c>
      <c r="D575" s="34"/>
      <c r="E575" s="35"/>
      <c r="F575" s="36"/>
      <c r="G575" s="33">
        <f t="shared" si="86"/>
        <v>0</v>
      </c>
      <c r="H575" s="106"/>
      <c r="I575" s="106"/>
      <c r="J575" s="32"/>
      <c r="K575" s="17"/>
      <c r="L575" s="31" t="str">
        <f t="shared" si="84"/>
        <v/>
      </c>
      <c r="M575" s="31" t="str">
        <f t="shared" si="92"/>
        <v/>
      </c>
      <c r="N575" s="31" t="str">
        <f t="shared" si="92"/>
        <v/>
      </c>
      <c r="O575" s="30"/>
      <c r="P575" s="34"/>
      <c r="Q575" s="31" t="str">
        <f t="shared" si="87"/>
        <v/>
      </c>
      <c r="R575" s="31" t="str">
        <f t="shared" si="88"/>
        <v/>
      </c>
      <c r="S575" s="31" t="str">
        <f t="shared" si="89"/>
        <v/>
      </c>
      <c r="T575" s="31" t="str">
        <f t="shared" si="90"/>
        <v/>
      </c>
    </row>
    <row r="576" spans="1:20">
      <c r="A576" s="34"/>
      <c r="B576" s="34"/>
      <c r="C576" s="1" t="str">
        <f t="shared" si="85"/>
        <v/>
      </c>
      <c r="D576" s="34"/>
      <c r="E576" s="35"/>
      <c r="F576" s="36"/>
      <c r="G576" s="33">
        <f t="shared" si="86"/>
        <v>0</v>
      </c>
      <c r="H576" s="106"/>
      <c r="I576" s="106"/>
      <c r="J576" s="32"/>
      <c r="K576" s="17"/>
      <c r="L576" s="31" t="str">
        <f t="shared" si="84"/>
        <v/>
      </c>
      <c r="M576" s="31" t="str">
        <f t="shared" si="92"/>
        <v/>
      </c>
      <c r="N576" s="31" t="str">
        <f t="shared" si="92"/>
        <v/>
      </c>
      <c r="O576" s="30"/>
      <c r="P576" s="34"/>
      <c r="Q576" s="31" t="str">
        <f t="shared" si="87"/>
        <v/>
      </c>
      <c r="R576" s="31" t="str">
        <f t="shared" si="88"/>
        <v/>
      </c>
      <c r="S576" s="31" t="str">
        <f t="shared" si="89"/>
        <v/>
      </c>
      <c r="T576" s="31" t="str">
        <f t="shared" si="90"/>
        <v/>
      </c>
    </row>
    <row r="577" spans="1:20">
      <c r="A577" s="34"/>
      <c r="B577" s="34"/>
      <c r="C577" s="1" t="str">
        <f t="shared" si="85"/>
        <v/>
      </c>
      <c r="D577" s="34"/>
      <c r="E577" s="35"/>
      <c r="F577" s="36"/>
      <c r="G577" s="33">
        <f t="shared" si="86"/>
        <v>0</v>
      </c>
      <c r="H577" s="106"/>
      <c r="I577" s="106"/>
      <c r="J577" s="32"/>
      <c r="K577" s="17"/>
      <c r="L577" s="31" t="str">
        <f t="shared" si="84"/>
        <v/>
      </c>
      <c r="M577" s="31" t="str">
        <f t="shared" si="92"/>
        <v/>
      </c>
      <c r="N577" s="31" t="str">
        <f t="shared" si="92"/>
        <v/>
      </c>
      <c r="O577" s="30"/>
      <c r="P577" s="34"/>
      <c r="Q577" s="31" t="str">
        <f t="shared" si="87"/>
        <v/>
      </c>
      <c r="R577" s="31" t="str">
        <f t="shared" si="88"/>
        <v/>
      </c>
      <c r="S577" s="31" t="str">
        <f t="shared" si="89"/>
        <v/>
      </c>
      <c r="T577" s="31" t="str">
        <f t="shared" si="90"/>
        <v/>
      </c>
    </row>
    <row r="578" spans="1:20">
      <c r="A578" s="34"/>
      <c r="B578" s="34"/>
      <c r="C578" s="1" t="str">
        <f t="shared" si="85"/>
        <v/>
      </c>
      <c r="D578" s="34"/>
      <c r="E578" s="35"/>
      <c r="F578" s="36"/>
      <c r="G578" s="33">
        <f t="shared" si="86"/>
        <v>0</v>
      </c>
      <c r="H578" s="106"/>
      <c r="I578" s="106"/>
      <c r="J578" s="32"/>
      <c r="K578" s="17"/>
      <c r="L578" s="31" t="str">
        <f t="shared" si="84"/>
        <v/>
      </c>
      <c r="M578" s="31" t="str">
        <f t="shared" si="92"/>
        <v/>
      </c>
      <c r="N578" s="31" t="str">
        <f t="shared" si="92"/>
        <v/>
      </c>
      <c r="O578" s="30"/>
      <c r="P578" s="34"/>
      <c r="Q578" s="31" t="str">
        <f t="shared" si="87"/>
        <v/>
      </c>
      <c r="R578" s="31" t="str">
        <f t="shared" si="88"/>
        <v/>
      </c>
      <c r="S578" s="31" t="str">
        <f t="shared" si="89"/>
        <v/>
      </c>
      <c r="T578" s="31" t="str">
        <f t="shared" si="90"/>
        <v/>
      </c>
    </row>
    <row r="579" spans="1:20">
      <c r="A579" s="34"/>
      <c r="B579" s="34"/>
      <c r="C579" s="1" t="str">
        <f t="shared" si="85"/>
        <v/>
      </c>
      <c r="D579" s="34"/>
      <c r="E579" s="35"/>
      <c r="F579" s="36"/>
      <c r="G579" s="33">
        <f t="shared" si="86"/>
        <v>0</v>
      </c>
      <c r="H579" s="106"/>
      <c r="I579" s="106"/>
      <c r="J579" s="32"/>
      <c r="K579" s="17"/>
      <c r="L579" s="31" t="str">
        <f t="shared" si="84"/>
        <v/>
      </c>
      <c r="M579" s="31" t="str">
        <f t="shared" si="92"/>
        <v/>
      </c>
      <c r="N579" s="31" t="str">
        <f t="shared" si="92"/>
        <v/>
      </c>
      <c r="O579" s="30"/>
      <c r="P579" s="34"/>
      <c r="Q579" s="31" t="str">
        <f t="shared" si="87"/>
        <v/>
      </c>
      <c r="R579" s="31" t="str">
        <f t="shared" si="88"/>
        <v/>
      </c>
      <c r="S579" s="31" t="str">
        <f t="shared" si="89"/>
        <v/>
      </c>
      <c r="T579" s="31" t="str">
        <f t="shared" si="90"/>
        <v/>
      </c>
    </row>
    <row r="580" spans="1:20">
      <c r="A580" s="34"/>
      <c r="B580" s="34"/>
      <c r="C580" s="1" t="str">
        <f t="shared" si="85"/>
        <v/>
      </c>
      <c r="D580" s="34"/>
      <c r="E580" s="35"/>
      <c r="F580" s="36"/>
      <c r="G580" s="33">
        <f t="shared" si="86"/>
        <v>0</v>
      </c>
      <c r="H580" s="106"/>
      <c r="I580" s="106"/>
      <c r="J580" s="32"/>
      <c r="K580" s="17"/>
      <c r="L580" s="31" t="str">
        <f t="shared" si="84"/>
        <v/>
      </c>
      <c r="M580" s="31" t="str">
        <f t="shared" ref="M580:N599" si="93">IF($A580&gt;0,IF((LEFT($A580,2)=LEFT(gstin,2)),($K580*($J580/2)),""),"")</f>
        <v/>
      </c>
      <c r="N580" s="31" t="str">
        <f t="shared" si="93"/>
        <v/>
      </c>
      <c r="O580" s="30"/>
      <c r="P580" s="34"/>
      <c r="Q580" s="31" t="str">
        <f t="shared" si="87"/>
        <v/>
      </c>
      <c r="R580" s="31" t="str">
        <f t="shared" si="88"/>
        <v/>
      </c>
      <c r="S580" s="31" t="str">
        <f t="shared" si="89"/>
        <v/>
      </c>
      <c r="T580" s="31" t="str">
        <f t="shared" si="90"/>
        <v/>
      </c>
    </row>
    <row r="581" spans="1:20">
      <c r="A581" s="34"/>
      <c r="B581" s="34"/>
      <c r="C581" s="1" t="str">
        <f t="shared" si="85"/>
        <v/>
      </c>
      <c r="D581" s="34"/>
      <c r="E581" s="35"/>
      <c r="F581" s="36"/>
      <c r="G581" s="33">
        <f t="shared" si="86"/>
        <v>0</v>
      </c>
      <c r="H581" s="106"/>
      <c r="I581" s="106"/>
      <c r="J581" s="32"/>
      <c r="K581" s="17"/>
      <c r="L581" s="31" t="str">
        <f t="shared" si="84"/>
        <v/>
      </c>
      <c r="M581" s="31" t="str">
        <f t="shared" si="93"/>
        <v/>
      </c>
      <c r="N581" s="31" t="str">
        <f t="shared" si="93"/>
        <v/>
      </c>
      <c r="O581" s="30"/>
      <c r="P581" s="34"/>
      <c r="Q581" s="31" t="str">
        <f t="shared" si="87"/>
        <v/>
      </c>
      <c r="R581" s="31" t="str">
        <f t="shared" si="88"/>
        <v/>
      </c>
      <c r="S581" s="31" t="str">
        <f t="shared" si="89"/>
        <v/>
      </c>
      <c r="T581" s="31" t="str">
        <f t="shared" si="90"/>
        <v/>
      </c>
    </row>
    <row r="582" spans="1:20">
      <c r="A582" s="34"/>
      <c r="B582" s="34"/>
      <c r="C582" s="1" t="str">
        <f t="shared" si="85"/>
        <v/>
      </c>
      <c r="D582" s="34"/>
      <c r="E582" s="35"/>
      <c r="F582" s="36"/>
      <c r="G582" s="33">
        <f t="shared" si="86"/>
        <v>0</v>
      </c>
      <c r="H582" s="106"/>
      <c r="I582" s="106"/>
      <c r="J582" s="32"/>
      <c r="K582" s="17"/>
      <c r="L582" s="31" t="str">
        <f t="shared" si="84"/>
        <v/>
      </c>
      <c r="M582" s="31" t="str">
        <f t="shared" si="93"/>
        <v/>
      </c>
      <c r="N582" s="31" t="str">
        <f t="shared" si="93"/>
        <v/>
      </c>
      <c r="O582" s="30"/>
      <c r="P582" s="34"/>
      <c r="Q582" s="31" t="str">
        <f t="shared" si="87"/>
        <v/>
      </c>
      <c r="R582" s="31" t="str">
        <f t="shared" si="88"/>
        <v/>
      </c>
      <c r="S582" s="31" t="str">
        <f t="shared" si="89"/>
        <v/>
      </c>
      <c r="T582" s="31" t="str">
        <f t="shared" si="90"/>
        <v/>
      </c>
    </row>
    <row r="583" spans="1:20">
      <c r="A583" s="34"/>
      <c r="B583" s="34"/>
      <c r="C583" s="1" t="str">
        <f t="shared" si="85"/>
        <v/>
      </c>
      <c r="D583" s="34"/>
      <c r="E583" s="35"/>
      <c r="F583" s="36"/>
      <c r="G583" s="33">
        <f t="shared" si="86"/>
        <v>0</v>
      </c>
      <c r="H583" s="106"/>
      <c r="I583" s="106"/>
      <c r="J583" s="32"/>
      <c r="K583" s="17"/>
      <c r="L583" s="31" t="str">
        <f t="shared" si="84"/>
        <v/>
      </c>
      <c r="M583" s="31" t="str">
        <f t="shared" si="93"/>
        <v/>
      </c>
      <c r="N583" s="31" t="str">
        <f t="shared" si="93"/>
        <v/>
      </c>
      <c r="O583" s="30"/>
      <c r="P583" s="34"/>
      <c r="Q583" s="31" t="str">
        <f t="shared" si="87"/>
        <v/>
      </c>
      <c r="R583" s="31" t="str">
        <f t="shared" si="88"/>
        <v/>
      </c>
      <c r="S583" s="31" t="str">
        <f t="shared" si="89"/>
        <v/>
      </c>
      <c r="T583" s="31" t="str">
        <f t="shared" si="90"/>
        <v/>
      </c>
    </row>
    <row r="584" spans="1:20">
      <c r="A584" s="34"/>
      <c r="B584" s="34"/>
      <c r="C584" s="1" t="str">
        <f t="shared" si="85"/>
        <v/>
      </c>
      <c r="D584" s="34"/>
      <c r="E584" s="35"/>
      <c r="F584" s="36"/>
      <c r="G584" s="33">
        <f t="shared" si="86"/>
        <v>0</v>
      </c>
      <c r="H584" s="106"/>
      <c r="I584" s="106"/>
      <c r="J584" s="32"/>
      <c r="K584" s="17"/>
      <c r="L584" s="31" t="str">
        <f t="shared" si="84"/>
        <v/>
      </c>
      <c r="M584" s="31" t="str">
        <f t="shared" si="93"/>
        <v/>
      </c>
      <c r="N584" s="31" t="str">
        <f t="shared" si="93"/>
        <v/>
      </c>
      <c r="O584" s="30"/>
      <c r="P584" s="34"/>
      <c r="Q584" s="31" t="str">
        <f t="shared" si="87"/>
        <v/>
      </c>
      <c r="R584" s="31" t="str">
        <f t="shared" si="88"/>
        <v/>
      </c>
      <c r="S584" s="31" t="str">
        <f t="shared" si="89"/>
        <v/>
      </c>
      <c r="T584" s="31" t="str">
        <f t="shared" si="90"/>
        <v/>
      </c>
    </row>
    <row r="585" spans="1:20">
      <c r="A585" s="34"/>
      <c r="B585" s="34"/>
      <c r="C585" s="1" t="str">
        <f t="shared" si="85"/>
        <v/>
      </c>
      <c r="D585" s="34"/>
      <c r="E585" s="35"/>
      <c r="F585" s="36"/>
      <c r="G585" s="33">
        <f t="shared" si="86"/>
        <v>0</v>
      </c>
      <c r="H585" s="106"/>
      <c r="I585" s="106"/>
      <c r="J585" s="32"/>
      <c r="K585" s="17"/>
      <c r="L585" s="31" t="str">
        <f t="shared" si="84"/>
        <v/>
      </c>
      <c r="M585" s="31" t="str">
        <f t="shared" si="93"/>
        <v/>
      </c>
      <c r="N585" s="31" t="str">
        <f t="shared" si="93"/>
        <v/>
      </c>
      <c r="O585" s="30"/>
      <c r="P585" s="34"/>
      <c r="Q585" s="31" t="str">
        <f t="shared" si="87"/>
        <v/>
      </c>
      <c r="R585" s="31" t="str">
        <f t="shared" si="88"/>
        <v/>
      </c>
      <c r="S585" s="31" t="str">
        <f t="shared" si="89"/>
        <v/>
      </c>
      <c r="T585" s="31" t="str">
        <f t="shared" si="90"/>
        <v/>
      </c>
    </row>
    <row r="586" spans="1:20">
      <c r="A586" s="34"/>
      <c r="B586" s="34"/>
      <c r="C586" s="1" t="str">
        <f t="shared" si="85"/>
        <v/>
      </c>
      <c r="D586" s="34"/>
      <c r="E586" s="35"/>
      <c r="F586" s="36"/>
      <c r="G586" s="33">
        <f t="shared" si="86"/>
        <v>0</v>
      </c>
      <c r="H586" s="106"/>
      <c r="I586" s="106"/>
      <c r="J586" s="32"/>
      <c r="K586" s="17"/>
      <c r="L586" s="31" t="str">
        <f t="shared" si="84"/>
        <v/>
      </c>
      <c r="M586" s="31" t="str">
        <f t="shared" si="93"/>
        <v/>
      </c>
      <c r="N586" s="31" t="str">
        <f t="shared" si="93"/>
        <v/>
      </c>
      <c r="O586" s="30"/>
      <c r="P586" s="34"/>
      <c r="Q586" s="31" t="str">
        <f t="shared" si="87"/>
        <v/>
      </c>
      <c r="R586" s="31" t="str">
        <f t="shared" si="88"/>
        <v/>
      </c>
      <c r="S586" s="31" t="str">
        <f t="shared" si="89"/>
        <v/>
      </c>
      <c r="T586" s="31" t="str">
        <f t="shared" si="90"/>
        <v/>
      </c>
    </row>
    <row r="587" spans="1:20">
      <c r="A587" s="34"/>
      <c r="B587" s="34"/>
      <c r="C587" s="1" t="str">
        <f t="shared" si="85"/>
        <v/>
      </c>
      <c r="D587" s="34"/>
      <c r="E587" s="35"/>
      <c r="F587" s="36"/>
      <c r="G587" s="33">
        <f t="shared" si="86"/>
        <v>0</v>
      </c>
      <c r="H587" s="106"/>
      <c r="I587" s="106"/>
      <c r="J587" s="32"/>
      <c r="K587" s="17"/>
      <c r="L587" s="31" t="str">
        <f t="shared" si="84"/>
        <v/>
      </c>
      <c r="M587" s="31" t="str">
        <f t="shared" si="93"/>
        <v/>
      </c>
      <c r="N587" s="31" t="str">
        <f t="shared" si="93"/>
        <v/>
      </c>
      <c r="O587" s="30"/>
      <c r="P587" s="34"/>
      <c r="Q587" s="31" t="str">
        <f t="shared" si="87"/>
        <v/>
      </c>
      <c r="R587" s="31" t="str">
        <f t="shared" si="88"/>
        <v/>
      </c>
      <c r="S587" s="31" t="str">
        <f t="shared" si="89"/>
        <v/>
      </c>
      <c r="T587" s="31" t="str">
        <f t="shared" si="90"/>
        <v/>
      </c>
    </row>
    <row r="588" spans="1:20">
      <c r="A588" s="34"/>
      <c r="B588" s="34"/>
      <c r="C588" s="1" t="str">
        <f t="shared" si="85"/>
        <v/>
      </c>
      <c r="D588" s="34"/>
      <c r="E588" s="35"/>
      <c r="F588" s="36"/>
      <c r="G588" s="33">
        <f t="shared" si="86"/>
        <v>0</v>
      </c>
      <c r="H588" s="106"/>
      <c r="I588" s="106"/>
      <c r="J588" s="32"/>
      <c r="K588" s="17"/>
      <c r="L588" s="31" t="str">
        <f t="shared" si="84"/>
        <v/>
      </c>
      <c r="M588" s="31" t="str">
        <f t="shared" si="93"/>
        <v/>
      </c>
      <c r="N588" s="31" t="str">
        <f t="shared" si="93"/>
        <v/>
      </c>
      <c r="O588" s="30"/>
      <c r="P588" s="34"/>
      <c r="Q588" s="31" t="str">
        <f t="shared" si="87"/>
        <v/>
      </c>
      <c r="R588" s="31" t="str">
        <f t="shared" si="88"/>
        <v/>
      </c>
      <c r="S588" s="31" t="str">
        <f t="shared" si="89"/>
        <v/>
      </c>
      <c r="T588" s="31" t="str">
        <f t="shared" si="90"/>
        <v/>
      </c>
    </row>
    <row r="589" spans="1:20">
      <c r="A589" s="34"/>
      <c r="B589" s="34"/>
      <c r="C589" s="1" t="str">
        <f t="shared" si="85"/>
        <v/>
      </c>
      <c r="D589" s="34"/>
      <c r="E589" s="35"/>
      <c r="F589" s="36"/>
      <c r="G589" s="33">
        <f t="shared" si="86"/>
        <v>0</v>
      </c>
      <c r="H589" s="106"/>
      <c r="I589" s="106"/>
      <c r="J589" s="32"/>
      <c r="K589" s="17"/>
      <c r="L589" s="31" t="str">
        <f t="shared" si="84"/>
        <v/>
      </c>
      <c r="M589" s="31" t="str">
        <f t="shared" si="93"/>
        <v/>
      </c>
      <c r="N589" s="31" t="str">
        <f t="shared" si="93"/>
        <v/>
      </c>
      <c r="O589" s="30"/>
      <c r="P589" s="34"/>
      <c r="Q589" s="31" t="str">
        <f t="shared" si="87"/>
        <v/>
      </c>
      <c r="R589" s="31" t="str">
        <f t="shared" si="88"/>
        <v/>
      </c>
      <c r="S589" s="31" t="str">
        <f t="shared" si="89"/>
        <v/>
      </c>
      <c r="T589" s="31" t="str">
        <f t="shared" si="90"/>
        <v/>
      </c>
    </row>
    <row r="590" spans="1:20">
      <c r="A590" s="34"/>
      <c r="B590" s="34"/>
      <c r="C590" s="1" t="str">
        <f t="shared" si="85"/>
        <v/>
      </c>
      <c r="D590" s="34"/>
      <c r="E590" s="35"/>
      <c r="F590" s="36"/>
      <c r="G590" s="33">
        <f t="shared" si="86"/>
        <v>0</v>
      </c>
      <c r="H590" s="106"/>
      <c r="I590" s="106"/>
      <c r="J590" s="32"/>
      <c r="K590" s="17"/>
      <c r="L590" s="31" t="str">
        <f t="shared" si="84"/>
        <v/>
      </c>
      <c r="M590" s="31" t="str">
        <f t="shared" si="93"/>
        <v/>
      </c>
      <c r="N590" s="31" t="str">
        <f t="shared" si="93"/>
        <v/>
      </c>
      <c r="O590" s="30"/>
      <c r="P590" s="34"/>
      <c r="Q590" s="31" t="str">
        <f t="shared" si="87"/>
        <v/>
      </c>
      <c r="R590" s="31" t="str">
        <f t="shared" si="88"/>
        <v/>
      </c>
      <c r="S590" s="31" t="str">
        <f t="shared" si="89"/>
        <v/>
      </c>
      <c r="T590" s="31" t="str">
        <f t="shared" si="90"/>
        <v/>
      </c>
    </row>
    <row r="591" spans="1:20">
      <c r="A591" s="34"/>
      <c r="B591" s="34"/>
      <c r="C591" s="1" t="str">
        <f t="shared" si="85"/>
        <v/>
      </c>
      <c r="D591" s="34"/>
      <c r="E591" s="35"/>
      <c r="F591" s="36"/>
      <c r="G591" s="33">
        <f t="shared" si="86"/>
        <v>0</v>
      </c>
      <c r="H591" s="106"/>
      <c r="I591" s="106"/>
      <c r="J591" s="32"/>
      <c r="K591" s="17"/>
      <c r="L591" s="31" t="str">
        <f t="shared" si="84"/>
        <v/>
      </c>
      <c r="M591" s="31" t="str">
        <f t="shared" si="93"/>
        <v/>
      </c>
      <c r="N591" s="31" t="str">
        <f t="shared" si="93"/>
        <v/>
      </c>
      <c r="O591" s="30"/>
      <c r="P591" s="34"/>
      <c r="Q591" s="31" t="str">
        <f t="shared" si="87"/>
        <v/>
      </c>
      <c r="R591" s="31" t="str">
        <f t="shared" si="88"/>
        <v/>
      </c>
      <c r="S591" s="31" t="str">
        <f t="shared" si="89"/>
        <v/>
      </c>
      <c r="T591" s="31" t="str">
        <f t="shared" si="90"/>
        <v/>
      </c>
    </row>
    <row r="592" spans="1:20">
      <c r="A592" s="34"/>
      <c r="B592" s="34"/>
      <c r="C592" s="1" t="str">
        <f t="shared" si="85"/>
        <v/>
      </c>
      <c r="D592" s="34"/>
      <c r="E592" s="35"/>
      <c r="F592" s="36"/>
      <c r="G592" s="33">
        <f t="shared" si="86"/>
        <v>0</v>
      </c>
      <c r="H592" s="106"/>
      <c r="I592" s="106"/>
      <c r="J592" s="32"/>
      <c r="K592" s="17"/>
      <c r="L592" s="31" t="str">
        <f t="shared" si="84"/>
        <v/>
      </c>
      <c r="M592" s="31" t="str">
        <f t="shared" si="93"/>
        <v/>
      </c>
      <c r="N592" s="31" t="str">
        <f t="shared" si="93"/>
        <v/>
      </c>
      <c r="O592" s="30"/>
      <c r="P592" s="34"/>
      <c r="Q592" s="31" t="str">
        <f t="shared" si="87"/>
        <v/>
      </c>
      <c r="R592" s="31" t="str">
        <f t="shared" si="88"/>
        <v/>
      </c>
      <c r="S592" s="31" t="str">
        <f t="shared" si="89"/>
        <v/>
      </c>
      <c r="T592" s="31" t="str">
        <f t="shared" si="90"/>
        <v/>
      </c>
    </row>
    <row r="593" spans="1:20">
      <c r="A593" s="34"/>
      <c r="B593" s="34"/>
      <c r="C593" s="1" t="str">
        <f t="shared" si="85"/>
        <v/>
      </c>
      <c r="D593" s="34"/>
      <c r="E593" s="35"/>
      <c r="F593" s="36"/>
      <c r="G593" s="33">
        <f t="shared" si="86"/>
        <v>0</v>
      </c>
      <c r="H593" s="106"/>
      <c r="I593" s="106"/>
      <c r="J593" s="32"/>
      <c r="K593" s="17"/>
      <c r="L593" s="31" t="str">
        <f t="shared" si="84"/>
        <v/>
      </c>
      <c r="M593" s="31" t="str">
        <f t="shared" si="93"/>
        <v/>
      </c>
      <c r="N593" s="31" t="str">
        <f t="shared" si="93"/>
        <v/>
      </c>
      <c r="O593" s="30"/>
      <c r="P593" s="34"/>
      <c r="Q593" s="31" t="str">
        <f t="shared" si="87"/>
        <v/>
      </c>
      <c r="R593" s="31" t="str">
        <f t="shared" si="88"/>
        <v/>
      </c>
      <c r="S593" s="31" t="str">
        <f t="shared" si="89"/>
        <v/>
      </c>
      <c r="T593" s="31" t="str">
        <f t="shared" si="90"/>
        <v/>
      </c>
    </row>
    <row r="594" spans="1:20">
      <c r="A594" s="34"/>
      <c r="B594" s="34"/>
      <c r="C594" s="1" t="str">
        <f t="shared" si="85"/>
        <v/>
      </c>
      <c r="D594" s="34"/>
      <c r="E594" s="35"/>
      <c r="F594" s="36"/>
      <c r="G594" s="33">
        <f t="shared" si="86"/>
        <v>0</v>
      </c>
      <c r="H594" s="106"/>
      <c r="I594" s="106"/>
      <c r="J594" s="32"/>
      <c r="K594" s="17"/>
      <c r="L594" s="31" t="str">
        <f t="shared" si="84"/>
        <v/>
      </c>
      <c r="M594" s="31" t="str">
        <f t="shared" si="93"/>
        <v/>
      </c>
      <c r="N594" s="31" t="str">
        <f t="shared" si="93"/>
        <v/>
      </c>
      <c r="O594" s="30"/>
      <c r="P594" s="34"/>
      <c r="Q594" s="31" t="str">
        <f t="shared" si="87"/>
        <v/>
      </c>
      <c r="R594" s="31" t="str">
        <f t="shared" si="88"/>
        <v/>
      </c>
      <c r="S594" s="31" t="str">
        <f t="shared" si="89"/>
        <v/>
      </c>
      <c r="T594" s="31" t="str">
        <f t="shared" si="90"/>
        <v/>
      </c>
    </row>
    <row r="595" spans="1:20">
      <c r="A595" s="34"/>
      <c r="B595" s="34"/>
      <c r="C595" s="1" t="str">
        <f t="shared" si="85"/>
        <v/>
      </c>
      <c r="D595" s="34"/>
      <c r="E595" s="35"/>
      <c r="F595" s="36"/>
      <c r="G595" s="33">
        <f t="shared" si="86"/>
        <v>0</v>
      </c>
      <c r="H595" s="106"/>
      <c r="I595" s="106"/>
      <c r="J595" s="32"/>
      <c r="K595" s="17"/>
      <c r="L595" s="31" t="str">
        <f t="shared" si="84"/>
        <v/>
      </c>
      <c r="M595" s="31" t="str">
        <f t="shared" si="93"/>
        <v/>
      </c>
      <c r="N595" s="31" t="str">
        <f t="shared" si="93"/>
        <v/>
      </c>
      <c r="O595" s="30"/>
      <c r="P595" s="34"/>
      <c r="Q595" s="31" t="str">
        <f t="shared" si="87"/>
        <v/>
      </c>
      <c r="R595" s="31" t="str">
        <f t="shared" si="88"/>
        <v/>
      </c>
      <c r="S595" s="31" t="str">
        <f t="shared" si="89"/>
        <v/>
      </c>
      <c r="T595" s="31" t="str">
        <f t="shared" si="90"/>
        <v/>
      </c>
    </row>
    <row r="596" spans="1:20">
      <c r="A596" s="34"/>
      <c r="B596" s="34"/>
      <c r="C596" s="1" t="str">
        <f t="shared" si="85"/>
        <v/>
      </c>
      <c r="D596" s="34"/>
      <c r="E596" s="35"/>
      <c r="F596" s="36"/>
      <c r="G596" s="33">
        <f t="shared" si="86"/>
        <v>0</v>
      </c>
      <c r="H596" s="106"/>
      <c r="I596" s="106"/>
      <c r="J596" s="32"/>
      <c r="K596" s="17"/>
      <c r="L596" s="31" t="str">
        <f t="shared" ref="L596:L659" si="94">IF($A596&gt;0,IF((LEFT($A596,2)&lt;&gt;LEFT(gstin,2)),($K596*$J596),""),"")</f>
        <v/>
      </c>
      <c r="M596" s="31" t="str">
        <f t="shared" si="93"/>
        <v/>
      </c>
      <c r="N596" s="31" t="str">
        <f t="shared" si="93"/>
        <v/>
      </c>
      <c r="O596" s="30"/>
      <c r="P596" s="34"/>
      <c r="Q596" s="31" t="str">
        <f t="shared" si="87"/>
        <v/>
      </c>
      <c r="R596" s="31" t="str">
        <f t="shared" si="88"/>
        <v/>
      </c>
      <c r="S596" s="31" t="str">
        <f t="shared" si="89"/>
        <v/>
      </c>
      <c r="T596" s="31" t="str">
        <f t="shared" si="90"/>
        <v/>
      </c>
    </row>
    <row r="597" spans="1:20">
      <c r="A597" s="34"/>
      <c r="B597" s="34"/>
      <c r="C597" s="1" t="str">
        <f t="shared" ref="C597:C660" si="95">IF($A597&lt;&gt;"",(VLOOKUP(LEFT($A597,2),$A$5000:$C$5037,3,TRUE)),(""))</f>
        <v/>
      </c>
      <c r="D597" s="34"/>
      <c r="E597" s="35"/>
      <c r="F597" s="36"/>
      <c r="G597" s="33">
        <f t="shared" ref="G597:G660" si="96">ROUND(SUM(K597:O597),0)</f>
        <v>0</v>
      </c>
      <c r="H597" s="106"/>
      <c r="I597" s="106"/>
      <c r="J597" s="32"/>
      <c r="K597" s="17"/>
      <c r="L597" s="31" t="str">
        <f t="shared" si="94"/>
        <v/>
      </c>
      <c r="M597" s="31" t="str">
        <f t="shared" si="93"/>
        <v/>
      </c>
      <c r="N597" s="31" t="str">
        <f t="shared" si="93"/>
        <v/>
      </c>
      <c r="O597" s="30"/>
      <c r="P597" s="34"/>
      <c r="Q597" s="31" t="str">
        <f t="shared" ref="Q597:Q660" si="97">IF(P597="Accept",L597,"")</f>
        <v/>
      </c>
      <c r="R597" s="31" t="str">
        <f t="shared" ref="R597:R660" si="98">IF(P597="Accept",M597,"")</f>
        <v/>
      </c>
      <c r="S597" s="31" t="str">
        <f t="shared" ref="S597:S660" si="99">IF(P597="Accept",N597,"")</f>
        <v/>
      </c>
      <c r="T597" s="31" t="str">
        <f t="shared" ref="T597:T660" si="100">IF(P597="Accept",O597,"")</f>
        <v/>
      </c>
    </row>
    <row r="598" spans="1:20">
      <c r="A598" s="34"/>
      <c r="B598" s="34"/>
      <c r="C598" s="1" t="str">
        <f t="shared" si="95"/>
        <v/>
      </c>
      <c r="D598" s="34"/>
      <c r="E598" s="35"/>
      <c r="F598" s="36"/>
      <c r="G598" s="33">
        <f t="shared" si="96"/>
        <v>0</v>
      </c>
      <c r="H598" s="106"/>
      <c r="I598" s="106"/>
      <c r="J598" s="32"/>
      <c r="K598" s="17"/>
      <c r="L598" s="31" t="str">
        <f t="shared" si="94"/>
        <v/>
      </c>
      <c r="M598" s="31" t="str">
        <f t="shared" si="93"/>
        <v/>
      </c>
      <c r="N598" s="31" t="str">
        <f t="shared" si="93"/>
        <v/>
      </c>
      <c r="O598" s="30"/>
      <c r="P598" s="34"/>
      <c r="Q598" s="31" t="str">
        <f t="shared" si="97"/>
        <v/>
      </c>
      <c r="R598" s="31" t="str">
        <f t="shared" si="98"/>
        <v/>
      </c>
      <c r="S598" s="31" t="str">
        <f t="shared" si="99"/>
        <v/>
      </c>
      <c r="T598" s="31" t="str">
        <f t="shared" si="100"/>
        <v/>
      </c>
    </row>
    <row r="599" spans="1:20">
      <c r="A599" s="34"/>
      <c r="B599" s="34"/>
      <c r="C599" s="1" t="str">
        <f t="shared" si="95"/>
        <v/>
      </c>
      <c r="D599" s="34"/>
      <c r="E599" s="35"/>
      <c r="F599" s="36"/>
      <c r="G599" s="33">
        <f t="shared" si="96"/>
        <v>0</v>
      </c>
      <c r="H599" s="106"/>
      <c r="I599" s="106"/>
      <c r="J599" s="32"/>
      <c r="K599" s="17"/>
      <c r="L599" s="31" t="str">
        <f t="shared" si="94"/>
        <v/>
      </c>
      <c r="M599" s="31" t="str">
        <f t="shared" si="93"/>
        <v/>
      </c>
      <c r="N599" s="31" t="str">
        <f t="shared" si="93"/>
        <v/>
      </c>
      <c r="O599" s="30"/>
      <c r="P599" s="34"/>
      <c r="Q599" s="31" t="str">
        <f t="shared" si="97"/>
        <v/>
      </c>
      <c r="R599" s="31" t="str">
        <f t="shared" si="98"/>
        <v/>
      </c>
      <c r="S599" s="31" t="str">
        <f t="shared" si="99"/>
        <v/>
      </c>
      <c r="T599" s="31" t="str">
        <f t="shared" si="100"/>
        <v/>
      </c>
    </row>
    <row r="600" spans="1:20">
      <c r="A600" s="34"/>
      <c r="B600" s="34"/>
      <c r="C600" s="1" t="str">
        <f t="shared" si="95"/>
        <v/>
      </c>
      <c r="D600" s="34"/>
      <c r="E600" s="35"/>
      <c r="F600" s="36"/>
      <c r="G600" s="33">
        <f t="shared" si="96"/>
        <v>0</v>
      </c>
      <c r="H600" s="106"/>
      <c r="I600" s="106"/>
      <c r="J600" s="32"/>
      <c r="K600" s="17"/>
      <c r="L600" s="31" t="str">
        <f t="shared" si="94"/>
        <v/>
      </c>
      <c r="M600" s="31" t="str">
        <f t="shared" ref="M600:N619" si="101">IF($A600&gt;0,IF((LEFT($A600,2)=LEFT(gstin,2)),($K600*($J600/2)),""),"")</f>
        <v/>
      </c>
      <c r="N600" s="31" t="str">
        <f t="shared" si="101"/>
        <v/>
      </c>
      <c r="O600" s="30"/>
      <c r="P600" s="34"/>
      <c r="Q600" s="31" t="str">
        <f t="shared" si="97"/>
        <v/>
      </c>
      <c r="R600" s="31" t="str">
        <f t="shared" si="98"/>
        <v/>
      </c>
      <c r="S600" s="31" t="str">
        <f t="shared" si="99"/>
        <v/>
      </c>
      <c r="T600" s="31" t="str">
        <f t="shared" si="100"/>
        <v/>
      </c>
    </row>
    <row r="601" spans="1:20">
      <c r="A601" s="34"/>
      <c r="B601" s="34"/>
      <c r="C601" s="1" t="str">
        <f t="shared" si="95"/>
        <v/>
      </c>
      <c r="D601" s="34"/>
      <c r="E601" s="35"/>
      <c r="F601" s="36"/>
      <c r="G601" s="33">
        <f t="shared" si="96"/>
        <v>0</v>
      </c>
      <c r="H601" s="106"/>
      <c r="I601" s="106"/>
      <c r="J601" s="32"/>
      <c r="K601" s="17"/>
      <c r="L601" s="31" t="str">
        <f t="shared" si="94"/>
        <v/>
      </c>
      <c r="M601" s="31" t="str">
        <f t="shared" si="101"/>
        <v/>
      </c>
      <c r="N601" s="31" t="str">
        <f t="shared" si="101"/>
        <v/>
      </c>
      <c r="O601" s="30"/>
      <c r="P601" s="34"/>
      <c r="Q601" s="31" t="str">
        <f t="shared" si="97"/>
        <v/>
      </c>
      <c r="R601" s="31" t="str">
        <f t="shared" si="98"/>
        <v/>
      </c>
      <c r="S601" s="31" t="str">
        <f t="shared" si="99"/>
        <v/>
      </c>
      <c r="T601" s="31" t="str">
        <f t="shared" si="100"/>
        <v/>
      </c>
    </row>
    <row r="602" spans="1:20">
      <c r="A602" s="34"/>
      <c r="B602" s="34"/>
      <c r="C602" s="1" t="str">
        <f t="shared" si="95"/>
        <v/>
      </c>
      <c r="D602" s="34"/>
      <c r="E602" s="35"/>
      <c r="F602" s="36"/>
      <c r="G602" s="33">
        <f t="shared" si="96"/>
        <v>0</v>
      </c>
      <c r="H602" s="106"/>
      <c r="I602" s="106"/>
      <c r="J602" s="32"/>
      <c r="K602" s="17"/>
      <c r="L602" s="31" t="str">
        <f t="shared" si="94"/>
        <v/>
      </c>
      <c r="M602" s="31" t="str">
        <f t="shared" si="101"/>
        <v/>
      </c>
      <c r="N602" s="31" t="str">
        <f t="shared" si="101"/>
        <v/>
      </c>
      <c r="O602" s="30"/>
      <c r="P602" s="34"/>
      <c r="Q602" s="31" t="str">
        <f t="shared" si="97"/>
        <v/>
      </c>
      <c r="R602" s="31" t="str">
        <f t="shared" si="98"/>
        <v/>
      </c>
      <c r="S602" s="31" t="str">
        <f t="shared" si="99"/>
        <v/>
      </c>
      <c r="T602" s="31" t="str">
        <f t="shared" si="100"/>
        <v/>
      </c>
    </row>
    <row r="603" spans="1:20">
      <c r="A603" s="34"/>
      <c r="B603" s="34"/>
      <c r="C603" s="1" t="str">
        <f t="shared" si="95"/>
        <v/>
      </c>
      <c r="D603" s="34"/>
      <c r="E603" s="35"/>
      <c r="F603" s="36"/>
      <c r="G603" s="33">
        <f t="shared" si="96"/>
        <v>0</v>
      </c>
      <c r="H603" s="106"/>
      <c r="I603" s="106"/>
      <c r="J603" s="32"/>
      <c r="K603" s="17"/>
      <c r="L603" s="31" t="str">
        <f t="shared" si="94"/>
        <v/>
      </c>
      <c r="M603" s="31" t="str">
        <f t="shared" si="101"/>
        <v/>
      </c>
      <c r="N603" s="31" t="str">
        <f t="shared" si="101"/>
        <v/>
      </c>
      <c r="O603" s="30"/>
      <c r="P603" s="34"/>
      <c r="Q603" s="31" t="str">
        <f t="shared" si="97"/>
        <v/>
      </c>
      <c r="R603" s="31" t="str">
        <f t="shared" si="98"/>
        <v/>
      </c>
      <c r="S603" s="31" t="str">
        <f t="shared" si="99"/>
        <v/>
      </c>
      <c r="T603" s="31" t="str">
        <f t="shared" si="100"/>
        <v/>
      </c>
    </row>
    <row r="604" spans="1:20">
      <c r="A604" s="34"/>
      <c r="B604" s="34"/>
      <c r="C604" s="1" t="str">
        <f t="shared" si="95"/>
        <v/>
      </c>
      <c r="D604" s="34"/>
      <c r="E604" s="35"/>
      <c r="F604" s="36"/>
      <c r="G604" s="33">
        <f t="shared" si="96"/>
        <v>0</v>
      </c>
      <c r="H604" s="106"/>
      <c r="I604" s="106"/>
      <c r="J604" s="32"/>
      <c r="K604" s="17"/>
      <c r="L604" s="31" t="str">
        <f t="shared" si="94"/>
        <v/>
      </c>
      <c r="M604" s="31" t="str">
        <f t="shared" si="101"/>
        <v/>
      </c>
      <c r="N604" s="31" t="str">
        <f t="shared" si="101"/>
        <v/>
      </c>
      <c r="O604" s="30"/>
      <c r="P604" s="34"/>
      <c r="Q604" s="31" t="str">
        <f t="shared" si="97"/>
        <v/>
      </c>
      <c r="R604" s="31" t="str">
        <f t="shared" si="98"/>
        <v/>
      </c>
      <c r="S604" s="31" t="str">
        <f t="shared" si="99"/>
        <v/>
      </c>
      <c r="T604" s="31" t="str">
        <f t="shared" si="100"/>
        <v/>
      </c>
    </row>
    <row r="605" spans="1:20">
      <c r="A605" s="34"/>
      <c r="B605" s="34"/>
      <c r="C605" s="1" t="str">
        <f t="shared" si="95"/>
        <v/>
      </c>
      <c r="D605" s="34"/>
      <c r="E605" s="35"/>
      <c r="F605" s="36"/>
      <c r="G605" s="33">
        <f t="shared" si="96"/>
        <v>0</v>
      </c>
      <c r="H605" s="106"/>
      <c r="I605" s="106"/>
      <c r="J605" s="32"/>
      <c r="K605" s="17"/>
      <c r="L605" s="31" t="str">
        <f t="shared" si="94"/>
        <v/>
      </c>
      <c r="M605" s="31" t="str">
        <f t="shared" si="101"/>
        <v/>
      </c>
      <c r="N605" s="31" t="str">
        <f t="shared" si="101"/>
        <v/>
      </c>
      <c r="O605" s="30"/>
      <c r="P605" s="34"/>
      <c r="Q605" s="31" t="str">
        <f t="shared" si="97"/>
        <v/>
      </c>
      <c r="R605" s="31" t="str">
        <f t="shared" si="98"/>
        <v/>
      </c>
      <c r="S605" s="31" t="str">
        <f t="shared" si="99"/>
        <v/>
      </c>
      <c r="T605" s="31" t="str">
        <f t="shared" si="100"/>
        <v/>
      </c>
    </row>
    <row r="606" spans="1:20">
      <c r="A606" s="34"/>
      <c r="B606" s="34"/>
      <c r="C606" s="1" t="str">
        <f t="shared" si="95"/>
        <v/>
      </c>
      <c r="D606" s="34"/>
      <c r="E606" s="35"/>
      <c r="F606" s="36"/>
      <c r="G606" s="33">
        <f t="shared" si="96"/>
        <v>0</v>
      </c>
      <c r="H606" s="106"/>
      <c r="I606" s="106"/>
      <c r="J606" s="32"/>
      <c r="K606" s="17"/>
      <c r="L606" s="31" t="str">
        <f t="shared" si="94"/>
        <v/>
      </c>
      <c r="M606" s="31" t="str">
        <f t="shared" si="101"/>
        <v/>
      </c>
      <c r="N606" s="31" t="str">
        <f t="shared" si="101"/>
        <v/>
      </c>
      <c r="O606" s="30"/>
      <c r="P606" s="34"/>
      <c r="Q606" s="31" t="str">
        <f t="shared" si="97"/>
        <v/>
      </c>
      <c r="R606" s="31" t="str">
        <f t="shared" si="98"/>
        <v/>
      </c>
      <c r="S606" s="31" t="str">
        <f t="shared" si="99"/>
        <v/>
      </c>
      <c r="T606" s="31" t="str">
        <f t="shared" si="100"/>
        <v/>
      </c>
    </row>
    <row r="607" spans="1:20">
      <c r="A607" s="34"/>
      <c r="B607" s="34"/>
      <c r="C607" s="1" t="str">
        <f t="shared" si="95"/>
        <v/>
      </c>
      <c r="D607" s="34"/>
      <c r="E607" s="35"/>
      <c r="F607" s="36"/>
      <c r="G607" s="33">
        <f t="shared" si="96"/>
        <v>0</v>
      </c>
      <c r="H607" s="106"/>
      <c r="I607" s="106"/>
      <c r="J607" s="32"/>
      <c r="K607" s="17"/>
      <c r="L607" s="31" t="str">
        <f t="shared" si="94"/>
        <v/>
      </c>
      <c r="M607" s="31" t="str">
        <f t="shared" si="101"/>
        <v/>
      </c>
      <c r="N607" s="31" t="str">
        <f t="shared" si="101"/>
        <v/>
      </c>
      <c r="O607" s="30"/>
      <c r="P607" s="34"/>
      <c r="Q607" s="31" t="str">
        <f t="shared" si="97"/>
        <v/>
      </c>
      <c r="R607" s="31" t="str">
        <f t="shared" si="98"/>
        <v/>
      </c>
      <c r="S607" s="31" t="str">
        <f t="shared" si="99"/>
        <v/>
      </c>
      <c r="T607" s="31" t="str">
        <f t="shared" si="100"/>
        <v/>
      </c>
    </row>
    <row r="608" spans="1:20">
      <c r="A608" s="34"/>
      <c r="B608" s="34"/>
      <c r="C608" s="1" t="str">
        <f t="shared" si="95"/>
        <v/>
      </c>
      <c r="D608" s="34"/>
      <c r="E608" s="35"/>
      <c r="F608" s="36"/>
      <c r="G608" s="33">
        <f t="shared" si="96"/>
        <v>0</v>
      </c>
      <c r="H608" s="106"/>
      <c r="I608" s="106"/>
      <c r="J608" s="32"/>
      <c r="K608" s="17"/>
      <c r="L608" s="31" t="str">
        <f t="shared" si="94"/>
        <v/>
      </c>
      <c r="M608" s="31" t="str">
        <f t="shared" si="101"/>
        <v/>
      </c>
      <c r="N608" s="31" t="str">
        <f t="shared" si="101"/>
        <v/>
      </c>
      <c r="O608" s="30"/>
      <c r="P608" s="34"/>
      <c r="Q608" s="31" t="str">
        <f t="shared" si="97"/>
        <v/>
      </c>
      <c r="R608" s="31" t="str">
        <f t="shared" si="98"/>
        <v/>
      </c>
      <c r="S608" s="31" t="str">
        <f t="shared" si="99"/>
        <v/>
      </c>
      <c r="T608" s="31" t="str">
        <f t="shared" si="100"/>
        <v/>
      </c>
    </row>
    <row r="609" spans="1:20">
      <c r="A609" s="34"/>
      <c r="B609" s="34"/>
      <c r="C609" s="1" t="str">
        <f t="shared" si="95"/>
        <v/>
      </c>
      <c r="D609" s="34"/>
      <c r="E609" s="35"/>
      <c r="F609" s="36"/>
      <c r="G609" s="33">
        <f t="shared" si="96"/>
        <v>0</v>
      </c>
      <c r="H609" s="106"/>
      <c r="I609" s="106"/>
      <c r="J609" s="32"/>
      <c r="K609" s="17"/>
      <c r="L609" s="31" t="str">
        <f t="shared" si="94"/>
        <v/>
      </c>
      <c r="M609" s="31" t="str">
        <f t="shared" si="101"/>
        <v/>
      </c>
      <c r="N609" s="31" t="str">
        <f t="shared" si="101"/>
        <v/>
      </c>
      <c r="O609" s="30"/>
      <c r="P609" s="34"/>
      <c r="Q609" s="31" t="str">
        <f t="shared" si="97"/>
        <v/>
      </c>
      <c r="R609" s="31" t="str">
        <f t="shared" si="98"/>
        <v/>
      </c>
      <c r="S609" s="31" t="str">
        <f t="shared" si="99"/>
        <v/>
      </c>
      <c r="T609" s="31" t="str">
        <f t="shared" si="100"/>
        <v/>
      </c>
    </row>
    <row r="610" spans="1:20">
      <c r="A610" s="34"/>
      <c r="B610" s="34"/>
      <c r="C610" s="1" t="str">
        <f t="shared" si="95"/>
        <v/>
      </c>
      <c r="D610" s="34"/>
      <c r="E610" s="35"/>
      <c r="F610" s="36"/>
      <c r="G610" s="33">
        <f t="shared" si="96"/>
        <v>0</v>
      </c>
      <c r="H610" s="106"/>
      <c r="I610" s="106"/>
      <c r="J610" s="32"/>
      <c r="K610" s="17"/>
      <c r="L610" s="31" t="str">
        <f t="shared" si="94"/>
        <v/>
      </c>
      <c r="M610" s="31" t="str">
        <f t="shared" si="101"/>
        <v/>
      </c>
      <c r="N610" s="31" t="str">
        <f t="shared" si="101"/>
        <v/>
      </c>
      <c r="O610" s="30"/>
      <c r="P610" s="34"/>
      <c r="Q610" s="31" t="str">
        <f t="shared" si="97"/>
        <v/>
      </c>
      <c r="R610" s="31" t="str">
        <f t="shared" si="98"/>
        <v/>
      </c>
      <c r="S610" s="31" t="str">
        <f t="shared" si="99"/>
        <v/>
      </c>
      <c r="T610" s="31" t="str">
        <f t="shared" si="100"/>
        <v/>
      </c>
    </row>
    <row r="611" spans="1:20">
      <c r="A611" s="34"/>
      <c r="B611" s="34"/>
      <c r="C611" s="1" t="str">
        <f t="shared" si="95"/>
        <v/>
      </c>
      <c r="D611" s="34"/>
      <c r="E611" s="35"/>
      <c r="F611" s="36"/>
      <c r="G611" s="33">
        <f t="shared" si="96"/>
        <v>0</v>
      </c>
      <c r="H611" s="106"/>
      <c r="I611" s="106"/>
      <c r="J611" s="32"/>
      <c r="K611" s="17"/>
      <c r="L611" s="31" t="str">
        <f t="shared" si="94"/>
        <v/>
      </c>
      <c r="M611" s="31" t="str">
        <f t="shared" si="101"/>
        <v/>
      </c>
      <c r="N611" s="31" t="str">
        <f t="shared" si="101"/>
        <v/>
      </c>
      <c r="O611" s="30"/>
      <c r="P611" s="34"/>
      <c r="Q611" s="31" t="str">
        <f t="shared" si="97"/>
        <v/>
      </c>
      <c r="R611" s="31" t="str">
        <f t="shared" si="98"/>
        <v/>
      </c>
      <c r="S611" s="31" t="str">
        <f t="shared" si="99"/>
        <v/>
      </c>
      <c r="T611" s="31" t="str">
        <f t="shared" si="100"/>
        <v/>
      </c>
    </row>
    <row r="612" spans="1:20">
      <c r="A612" s="34"/>
      <c r="B612" s="34"/>
      <c r="C612" s="1" t="str">
        <f t="shared" si="95"/>
        <v/>
      </c>
      <c r="D612" s="34"/>
      <c r="E612" s="35"/>
      <c r="F612" s="36"/>
      <c r="G612" s="33">
        <f t="shared" si="96"/>
        <v>0</v>
      </c>
      <c r="H612" s="106"/>
      <c r="I612" s="106"/>
      <c r="J612" s="32"/>
      <c r="K612" s="17"/>
      <c r="L612" s="31" t="str">
        <f t="shared" si="94"/>
        <v/>
      </c>
      <c r="M612" s="31" t="str">
        <f t="shared" si="101"/>
        <v/>
      </c>
      <c r="N612" s="31" t="str">
        <f t="shared" si="101"/>
        <v/>
      </c>
      <c r="O612" s="30"/>
      <c r="P612" s="34"/>
      <c r="Q612" s="31" t="str">
        <f t="shared" si="97"/>
        <v/>
      </c>
      <c r="R612" s="31" t="str">
        <f t="shared" si="98"/>
        <v/>
      </c>
      <c r="S612" s="31" t="str">
        <f t="shared" si="99"/>
        <v/>
      </c>
      <c r="T612" s="31" t="str">
        <f t="shared" si="100"/>
        <v/>
      </c>
    </row>
    <row r="613" spans="1:20">
      <c r="A613" s="34"/>
      <c r="B613" s="34"/>
      <c r="C613" s="1" t="str">
        <f t="shared" si="95"/>
        <v/>
      </c>
      <c r="D613" s="34"/>
      <c r="E613" s="35"/>
      <c r="F613" s="36"/>
      <c r="G613" s="33">
        <f t="shared" si="96"/>
        <v>0</v>
      </c>
      <c r="H613" s="106"/>
      <c r="I613" s="106"/>
      <c r="J613" s="32"/>
      <c r="K613" s="17"/>
      <c r="L613" s="31" t="str">
        <f t="shared" si="94"/>
        <v/>
      </c>
      <c r="M613" s="31" t="str">
        <f t="shared" si="101"/>
        <v/>
      </c>
      <c r="N613" s="31" t="str">
        <f t="shared" si="101"/>
        <v/>
      </c>
      <c r="O613" s="30"/>
      <c r="P613" s="34"/>
      <c r="Q613" s="31" t="str">
        <f t="shared" si="97"/>
        <v/>
      </c>
      <c r="R613" s="31" t="str">
        <f t="shared" si="98"/>
        <v/>
      </c>
      <c r="S613" s="31" t="str">
        <f t="shared" si="99"/>
        <v/>
      </c>
      <c r="T613" s="31" t="str">
        <f t="shared" si="100"/>
        <v/>
      </c>
    </row>
    <row r="614" spans="1:20">
      <c r="A614" s="34"/>
      <c r="B614" s="34"/>
      <c r="C614" s="1" t="str">
        <f t="shared" si="95"/>
        <v/>
      </c>
      <c r="D614" s="34"/>
      <c r="E614" s="35"/>
      <c r="F614" s="36"/>
      <c r="G614" s="33">
        <f t="shared" si="96"/>
        <v>0</v>
      </c>
      <c r="H614" s="106"/>
      <c r="I614" s="106"/>
      <c r="J614" s="32"/>
      <c r="K614" s="17"/>
      <c r="L614" s="31" t="str">
        <f t="shared" si="94"/>
        <v/>
      </c>
      <c r="M614" s="31" t="str">
        <f t="shared" si="101"/>
        <v/>
      </c>
      <c r="N614" s="31" t="str">
        <f t="shared" si="101"/>
        <v/>
      </c>
      <c r="O614" s="30"/>
      <c r="P614" s="34"/>
      <c r="Q614" s="31" t="str">
        <f t="shared" si="97"/>
        <v/>
      </c>
      <c r="R614" s="31" t="str">
        <f t="shared" si="98"/>
        <v/>
      </c>
      <c r="S614" s="31" t="str">
        <f t="shared" si="99"/>
        <v/>
      </c>
      <c r="T614" s="31" t="str">
        <f t="shared" si="100"/>
        <v/>
      </c>
    </row>
    <row r="615" spans="1:20">
      <c r="A615" s="34"/>
      <c r="B615" s="34"/>
      <c r="C615" s="1" t="str">
        <f t="shared" si="95"/>
        <v/>
      </c>
      <c r="D615" s="34"/>
      <c r="E615" s="35"/>
      <c r="F615" s="36"/>
      <c r="G615" s="33">
        <f t="shared" si="96"/>
        <v>0</v>
      </c>
      <c r="H615" s="106"/>
      <c r="I615" s="106"/>
      <c r="J615" s="32"/>
      <c r="K615" s="17"/>
      <c r="L615" s="31" t="str">
        <f t="shared" si="94"/>
        <v/>
      </c>
      <c r="M615" s="31" t="str">
        <f t="shared" si="101"/>
        <v/>
      </c>
      <c r="N615" s="31" t="str">
        <f t="shared" si="101"/>
        <v/>
      </c>
      <c r="O615" s="30"/>
      <c r="P615" s="34"/>
      <c r="Q615" s="31" t="str">
        <f t="shared" si="97"/>
        <v/>
      </c>
      <c r="R615" s="31" t="str">
        <f t="shared" si="98"/>
        <v/>
      </c>
      <c r="S615" s="31" t="str">
        <f t="shared" si="99"/>
        <v/>
      </c>
      <c r="T615" s="31" t="str">
        <f t="shared" si="100"/>
        <v/>
      </c>
    </row>
    <row r="616" spans="1:20">
      <c r="A616" s="34"/>
      <c r="B616" s="34"/>
      <c r="C616" s="1" t="str">
        <f t="shared" si="95"/>
        <v/>
      </c>
      <c r="D616" s="34"/>
      <c r="E616" s="35"/>
      <c r="F616" s="36"/>
      <c r="G616" s="33">
        <f t="shared" si="96"/>
        <v>0</v>
      </c>
      <c r="H616" s="106"/>
      <c r="I616" s="106"/>
      <c r="J616" s="32"/>
      <c r="K616" s="17"/>
      <c r="L616" s="31" t="str">
        <f t="shared" si="94"/>
        <v/>
      </c>
      <c r="M616" s="31" t="str">
        <f t="shared" si="101"/>
        <v/>
      </c>
      <c r="N616" s="31" t="str">
        <f t="shared" si="101"/>
        <v/>
      </c>
      <c r="O616" s="30"/>
      <c r="P616" s="34"/>
      <c r="Q616" s="31" t="str">
        <f t="shared" si="97"/>
        <v/>
      </c>
      <c r="R616" s="31" t="str">
        <f t="shared" si="98"/>
        <v/>
      </c>
      <c r="S616" s="31" t="str">
        <f t="shared" si="99"/>
        <v/>
      </c>
      <c r="T616" s="31" t="str">
        <f t="shared" si="100"/>
        <v/>
      </c>
    </row>
    <row r="617" spans="1:20">
      <c r="A617" s="34"/>
      <c r="B617" s="34"/>
      <c r="C617" s="1" t="str">
        <f t="shared" si="95"/>
        <v/>
      </c>
      <c r="D617" s="34"/>
      <c r="E617" s="35"/>
      <c r="F617" s="36"/>
      <c r="G617" s="33">
        <f t="shared" si="96"/>
        <v>0</v>
      </c>
      <c r="H617" s="106"/>
      <c r="I617" s="106"/>
      <c r="J617" s="32"/>
      <c r="K617" s="17"/>
      <c r="L617" s="31" t="str">
        <f t="shared" si="94"/>
        <v/>
      </c>
      <c r="M617" s="31" t="str">
        <f t="shared" si="101"/>
        <v/>
      </c>
      <c r="N617" s="31" t="str">
        <f t="shared" si="101"/>
        <v/>
      </c>
      <c r="O617" s="30"/>
      <c r="P617" s="34"/>
      <c r="Q617" s="31" t="str">
        <f t="shared" si="97"/>
        <v/>
      </c>
      <c r="R617" s="31" t="str">
        <f t="shared" si="98"/>
        <v/>
      </c>
      <c r="S617" s="31" t="str">
        <f t="shared" si="99"/>
        <v/>
      </c>
      <c r="T617" s="31" t="str">
        <f t="shared" si="100"/>
        <v/>
      </c>
    </row>
    <row r="618" spans="1:20">
      <c r="A618" s="34"/>
      <c r="B618" s="34"/>
      <c r="C618" s="1" t="str">
        <f t="shared" si="95"/>
        <v/>
      </c>
      <c r="D618" s="34"/>
      <c r="E618" s="35"/>
      <c r="F618" s="36"/>
      <c r="G618" s="33">
        <f t="shared" si="96"/>
        <v>0</v>
      </c>
      <c r="H618" s="106"/>
      <c r="I618" s="106"/>
      <c r="J618" s="32"/>
      <c r="K618" s="17"/>
      <c r="L618" s="31" t="str">
        <f t="shared" si="94"/>
        <v/>
      </c>
      <c r="M618" s="31" t="str">
        <f t="shared" si="101"/>
        <v/>
      </c>
      <c r="N618" s="31" t="str">
        <f t="shared" si="101"/>
        <v/>
      </c>
      <c r="O618" s="30"/>
      <c r="P618" s="34"/>
      <c r="Q618" s="31" t="str">
        <f t="shared" si="97"/>
        <v/>
      </c>
      <c r="R618" s="31" t="str">
        <f t="shared" si="98"/>
        <v/>
      </c>
      <c r="S618" s="31" t="str">
        <f t="shared" si="99"/>
        <v/>
      </c>
      <c r="T618" s="31" t="str">
        <f t="shared" si="100"/>
        <v/>
      </c>
    </row>
    <row r="619" spans="1:20">
      <c r="A619" s="34"/>
      <c r="B619" s="34"/>
      <c r="C619" s="1" t="str">
        <f t="shared" si="95"/>
        <v/>
      </c>
      <c r="D619" s="34"/>
      <c r="E619" s="35"/>
      <c r="F619" s="36"/>
      <c r="G619" s="33">
        <f t="shared" si="96"/>
        <v>0</v>
      </c>
      <c r="H619" s="106"/>
      <c r="I619" s="106"/>
      <c r="J619" s="32"/>
      <c r="K619" s="17"/>
      <c r="L619" s="31" t="str">
        <f t="shared" si="94"/>
        <v/>
      </c>
      <c r="M619" s="31" t="str">
        <f t="shared" si="101"/>
        <v/>
      </c>
      <c r="N619" s="31" t="str">
        <f t="shared" si="101"/>
        <v/>
      </c>
      <c r="O619" s="30"/>
      <c r="P619" s="34"/>
      <c r="Q619" s="31" t="str">
        <f t="shared" si="97"/>
        <v/>
      </c>
      <c r="R619" s="31" t="str">
        <f t="shared" si="98"/>
        <v/>
      </c>
      <c r="S619" s="31" t="str">
        <f t="shared" si="99"/>
        <v/>
      </c>
      <c r="T619" s="31" t="str">
        <f t="shared" si="100"/>
        <v/>
      </c>
    </row>
    <row r="620" spans="1:20">
      <c r="A620" s="34"/>
      <c r="B620" s="34"/>
      <c r="C620" s="1" t="str">
        <f t="shared" si="95"/>
        <v/>
      </c>
      <c r="D620" s="34"/>
      <c r="E620" s="35"/>
      <c r="F620" s="36"/>
      <c r="G620" s="33">
        <f t="shared" si="96"/>
        <v>0</v>
      </c>
      <c r="H620" s="106"/>
      <c r="I620" s="106"/>
      <c r="J620" s="32"/>
      <c r="K620" s="17"/>
      <c r="L620" s="31" t="str">
        <f t="shared" si="94"/>
        <v/>
      </c>
      <c r="M620" s="31" t="str">
        <f t="shared" ref="M620:N639" si="102">IF($A620&gt;0,IF((LEFT($A620,2)=LEFT(gstin,2)),($K620*($J620/2)),""),"")</f>
        <v/>
      </c>
      <c r="N620" s="31" t="str">
        <f t="shared" si="102"/>
        <v/>
      </c>
      <c r="O620" s="30"/>
      <c r="P620" s="34"/>
      <c r="Q620" s="31" t="str">
        <f t="shared" si="97"/>
        <v/>
      </c>
      <c r="R620" s="31" t="str">
        <f t="shared" si="98"/>
        <v/>
      </c>
      <c r="S620" s="31" t="str">
        <f t="shared" si="99"/>
        <v/>
      </c>
      <c r="T620" s="31" t="str">
        <f t="shared" si="100"/>
        <v/>
      </c>
    </row>
    <row r="621" spans="1:20">
      <c r="A621" s="34"/>
      <c r="B621" s="34"/>
      <c r="C621" s="1" t="str">
        <f t="shared" si="95"/>
        <v/>
      </c>
      <c r="D621" s="34"/>
      <c r="E621" s="35"/>
      <c r="F621" s="36"/>
      <c r="G621" s="33">
        <f t="shared" si="96"/>
        <v>0</v>
      </c>
      <c r="H621" s="106"/>
      <c r="I621" s="106"/>
      <c r="J621" s="32"/>
      <c r="K621" s="17"/>
      <c r="L621" s="31" t="str">
        <f t="shared" si="94"/>
        <v/>
      </c>
      <c r="M621" s="31" t="str">
        <f t="shared" si="102"/>
        <v/>
      </c>
      <c r="N621" s="31" t="str">
        <f t="shared" si="102"/>
        <v/>
      </c>
      <c r="O621" s="30"/>
      <c r="P621" s="34"/>
      <c r="Q621" s="31" t="str">
        <f t="shared" si="97"/>
        <v/>
      </c>
      <c r="R621" s="31" t="str">
        <f t="shared" si="98"/>
        <v/>
      </c>
      <c r="S621" s="31" t="str">
        <f t="shared" si="99"/>
        <v/>
      </c>
      <c r="T621" s="31" t="str">
        <f t="shared" si="100"/>
        <v/>
      </c>
    </row>
    <row r="622" spans="1:20">
      <c r="A622" s="34"/>
      <c r="B622" s="34"/>
      <c r="C622" s="1" t="str">
        <f t="shared" si="95"/>
        <v/>
      </c>
      <c r="D622" s="34"/>
      <c r="E622" s="35"/>
      <c r="F622" s="36"/>
      <c r="G622" s="33">
        <f t="shared" si="96"/>
        <v>0</v>
      </c>
      <c r="H622" s="106"/>
      <c r="I622" s="106"/>
      <c r="J622" s="32"/>
      <c r="K622" s="17"/>
      <c r="L622" s="31" t="str">
        <f t="shared" si="94"/>
        <v/>
      </c>
      <c r="M622" s="31" t="str">
        <f t="shared" si="102"/>
        <v/>
      </c>
      <c r="N622" s="31" t="str">
        <f t="shared" si="102"/>
        <v/>
      </c>
      <c r="O622" s="30"/>
      <c r="P622" s="34"/>
      <c r="Q622" s="31" t="str">
        <f t="shared" si="97"/>
        <v/>
      </c>
      <c r="R622" s="31" t="str">
        <f t="shared" si="98"/>
        <v/>
      </c>
      <c r="S622" s="31" t="str">
        <f t="shared" si="99"/>
        <v/>
      </c>
      <c r="T622" s="31" t="str">
        <f t="shared" si="100"/>
        <v/>
      </c>
    </row>
    <row r="623" spans="1:20">
      <c r="A623" s="34"/>
      <c r="B623" s="34"/>
      <c r="C623" s="1" t="str">
        <f t="shared" si="95"/>
        <v/>
      </c>
      <c r="D623" s="34"/>
      <c r="E623" s="35"/>
      <c r="F623" s="36"/>
      <c r="G623" s="33">
        <f t="shared" si="96"/>
        <v>0</v>
      </c>
      <c r="H623" s="106"/>
      <c r="I623" s="106"/>
      <c r="J623" s="32"/>
      <c r="K623" s="17"/>
      <c r="L623" s="31" t="str">
        <f t="shared" si="94"/>
        <v/>
      </c>
      <c r="M623" s="31" t="str">
        <f t="shared" si="102"/>
        <v/>
      </c>
      <c r="N623" s="31" t="str">
        <f t="shared" si="102"/>
        <v/>
      </c>
      <c r="O623" s="30"/>
      <c r="P623" s="34"/>
      <c r="Q623" s="31" t="str">
        <f t="shared" si="97"/>
        <v/>
      </c>
      <c r="R623" s="31" t="str">
        <f t="shared" si="98"/>
        <v/>
      </c>
      <c r="S623" s="31" t="str">
        <f t="shared" si="99"/>
        <v/>
      </c>
      <c r="T623" s="31" t="str">
        <f t="shared" si="100"/>
        <v/>
      </c>
    </row>
    <row r="624" spans="1:20">
      <c r="A624" s="34"/>
      <c r="B624" s="34"/>
      <c r="C624" s="1" t="str">
        <f t="shared" si="95"/>
        <v/>
      </c>
      <c r="D624" s="34"/>
      <c r="E624" s="35"/>
      <c r="F624" s="36"/>
      <c r="G624" s="33">
        <f t="shared" si="96"/>
        <v>0</v>
      </c>
      <c r="H624" s="106"/>
      <c r="I624" s="106"/>
      <c r="J624" s="32"/>
      <c r="K624" s="17"/>
      <c r="L624" s="31" t="str">
        <f t="shared" si="94"/>
        <v/>
      </c>
      <c r="M624" s="31" t="str">
        <f t="shared" si="102"/>
        <v/>
      </c>
      <c r="N624" s="31" t="str">
        <f t="shared" si="102"/>
        <v/>
      </c>
      <c r="O624" s="30"/>
      <c r="P624" s="34"/>
      <c r="Q624" s="31" t="str">
        <f t="shared" si="97"/>
        <v/>
      </c>
      <c r="R624" s="31" t="str">
        <f t="shared" si="98"/>
        <v/>
      </c>
      <c r="S624" s="31" t="str">
        <f t="shared" si="99"/>
        <v/>
      </c>
      <c r="T624" s="31" t="str">
        <f t="shared" si="100"/>
        <v/>
      </c>
    </row>
    <row r="625" spans="1:20">
      <c r="A625" s="34"/>
      <c r="B625" s="34"/>
      <c r="C625" s="1" t="str">
        <f t="shared" si="95"/>
        <v/>
      </c>
      <c r="D625" s="34"/>
      <c r="E625" s="35"/>
      <c r="F625" s="36"/>
      <c r="G625" s="33">
        <f t="shared" si="96"/>
        <v>0</v>
      </c>
      <c r="H625" s="106"/>
      <c r="I625" s="106"/>
      <c r="J625" s="32"/>
      <c r="K625" s="17"/>
      <c r="L625" s="31" t="str">
        <f t="shared" si="94"/>
        <v/>
      </c>
      <c r="M625" s="31" t="str">
        <f t="shared" si="102"/>
        <v/>
      </c>
      <c r="N625" s="31" t="str">
        <f t="shared" si="102"/>
        <v/>
      </c>
      <c r="O625" s="30"/>
      <c r="P625" s="34"/>
      <c r="Q625" s="31" t="str">
        <f t="shared" si="97"/>
        <v/>
      </c>
      <c r="R625" s="31" t="str">
        <f t="shared" si="98"/>
        <v/>
      </c>
      <c r="S625" s="31" t="str">
        <f t="shared" si="99"/>
        <v/>
      </c>
      <c r="T625" s="31" t="str">
        <f t="shared" si="100"/>
        <v/>
      </c>
    </row>
    <row r="626" spans="1:20">
      <c r="A626" s="34"/>
      <c r="B626" s="34"/>
      <c r="C626" s="1" t="str">
        <f t="shared" si="95"/>
        <v/>
      </c>
      <c r="D626" s="34"/>
      <c r="E626" s="35"/>
      <c r="F626" s="36"/>
      <c r="G626" s="33">
        <f t="shared" si="96"/>
        <v>0</v>
      </c>
      <c r="H626" s="106"/>
      <c r="I626" s="106"/>
      <c r="J626" s="32"/>
      <c r="K626" s="17"/>
      <c r="L626" s="31" t="str">
        <f t="shared" si="94"/>
        <v/>
      </c>
      <c r="M626" s="31" t="str">
        <f t="shared" si="102"/>
        <v/>
      </c>
      <c r="N626" s="31" t="str">
        <f t="shared" si="102"/>
        <v/>
      </c>
      <c r="O626" s="30"/>
      <c r="P626" s="34"/>
      <c r="Q626" s="31" t="str">
        <f t="shared" si="97"/>
        <v/>
      </c>
      <c r="R626" s="31" t="str">
        <f t="shared" si="98"/>
        <v/>
      </c>
      <c r="S626" s="31" t="str">
        <f t="shared" si="99"/>
        <v/>
      </c>
      <c r="T626" s="31" t="str">
        <f t="shared" si="100"/>
        <v/>
      </c>
    </row>
    <row r="627" spans="1:20">
      <c r="A627" s="34"/>
      <c r="B627" s="34"/>
      <c r="C627" s="1" t="str">
        <f t="shared" si="95"/>
        <v/>
      </c>
      <c r="D627" s="34"/>
      <c r="E627" s="35"/>
      <c r="F627" s="36"/>
      <c r="G627" s="33">
        <f t="shared" si="96"/>
        <v>0</v>
      </c>
      <c r="H627" s="106"/>
      <c r="I627" s="106"/>
      <c r="J627" s="32"/>
      <c r="K627" s="17"/>
      <c r="L627" s="31" t="str">
        <f t="shared" si="94"/>
        <v/>
      </c>
      <c r="M627" s="31" t="str">
        <f t="shared" si="102"/>
        <v/>
      </c>
      <c r="N627" s="31" t="str">
        <f t="shared" si="102"/>
        <v/>
      </c>
      <c r="O627" s="30"/>
      <c r="P627" s="34"/>
      <c r="Q627" s="31" t="str">
        <f t="shared" si="97"/>
        <v/>
      </c>
      <c r="R627" s="31" t="str">
        <f t="shared" si="98"/>
        <v/>
      </c>
      <c r="S627" s="31" t="str">
        <f t="shared" si="99"/>
        <v/>
      </c>
      <c r="T627" s="31" t="str">
        <f t="shared" si="100"/>
        <v/>
      </c>
    </row>
    <row r="628" spans="1:20">
      <c r="A628" s="34"/>
      <c r="B628" s="34"/>
      <c r="C628" s="1" t="str">
        <f t="shared" si="95"/>
        <v/>
      </c>
      <c r="D628" s="34"/>
      <c r="E628" s="35"/>
      <c r="F628" s="36"/>
      <c r="G628" s="33">
        <f t="shared" si="96"/>
        <v>0</v>
      </c>
      <c r="H628" s="106"/>
      <c r="I628" s="106"/>
      <c r="J628" s="32"/>
      <c r="K628" s="17"/>
      <c r="L628" s="31" t="str">
        <f t="shared" si="94"/>
        <v/>
      </c>
      <c r="M628" s="31" t="str">
        <f t="shared" si="102"/>
        <v/>
      </c>
      <c r="N628" s="31" t="str">
        <f t="shared" si="102"/>
        <v/>
      </c>
      <c r="O628" s="30"/>
      <c r="P628" s="34"/>
      <c r="Q628" s="31" t="str">
        <f t="shared" si="97"/>
        <v/>
      </c>
      <c r="R628" s="31" t="str">
        <f t="shared" si="98"/>
        <v/>
      </c>
      <c r="S628" s="31" t="str">
        <f t="shared" si="99"/>
        <v/>
      </c>
      <c r="T628" s="31" t="str">
        <f t="shared" si="100"/>
        <v/>
      </c>
    </row>
    <row r="629" spans="1:20">
      <c r="A629" s="34"/>
      <c r="B629" s="34"/>
      <c r="C629" s="1" t="str">
        <f t="shared" si="95"/>
        <v/>
      </c>
      <c r="D629" s="34"/>
      <c r="E629" s="35"/>
      <c r="F629" s="36"/>
      <c r="G629" s="33">
        <f t="shared" si="96"/>
        <v>0</v>
      </c>
      <c r="H629" s="106"/>
      <c r="I629" s="106"/>
      <c r="J629" s="32"/>
      <c r="K629" s="17"/>
      <c r="L629" s="31" t="str">
        <f t="shared" si="94"/>
        <v/>
      </c>
      <c r="M629" s="31" t="str">
        <f t="shared" si="102"/>
        <v/>
      </c>
      <c r="N629" s="31" t="str">
        <f t="shared" si="102"/>
        <v/>
      </c>
      <c r="O629" s="30"/>
      <c r="P629" s="34"/>
      <c r="Q629" s="31" t="str">
        <f t="shared" si="97"/>
        <v/>
      </c>
      <c r="R629" s="31" t="str">
        <f t="shared" si="98"/>
        <v/>
      </c>
      <c r="S629" s="31" t="str">
        <f t="shared" si="99"/>
        <v/>
      </c>
      <c r="T629" s="31" t="str">
        <f t="shared" si="100"/>
        <v/>
      </c>
    </row>
    <row r="630" spans="1:20">
      <c r="A630" s="34"/>
      <c r="B630" s="34"/>
      <c r="C630" s="1" t="str">
        <f t="shared" si="95"/>
        <v/>
      </c>
      <c r="D630" s="34"/>
      <c r="E630" s="35"/>
      <c r="F630" s="36"/>
      <c r="G630" s="33">
        <f t="shared" si="96"/>
        <v>0</v>
      </c>
      <c r="H630" s="106"/>
      <c r="I630" s="106"/>
      <c r="J630" s="32"/>
      <c r="K630" s="17"/>
      <c r="L630" s="31" t="str">
        <f t="shared" si="94"/>
        <v/>
      </c>
      <c r="M630" s="31" t="str">
        <f t="shared" si="102"/>
        <v/>
      </c>
      <c r="N630" s="31" t="str">
        <f t="shared" si="102"/>
        <v/>
      </c>
      <c r="O630" s="30"/>
      <c r="P630" s="34"/>
      <c r="Q630" s="31" t="str">
        <f t="shared" si="97"/>
        <v/>
      </c>
      <c r="R630" s="31" t="str">
        <f t="shared" si="98"/>
        <v/>
      </c>
      <c r="S630" s="31" t="str">
        <f t="shared" si="99"/>
        <v/>
      </c>
      <c r="T630" s="31" t="str">
        <f t="shared" si="100"/>
        <v/>
      </c>
    </row>
    <row r="631" spans="1:20">
      <c r="A631" s="34"/>
      <c r="B631" s="34"/>
      <c r="C631" s="1" t="str">
        <f t="shared" si="95"/>
        <v/>
      </c>
      <c r="D631" s="34"/>
      <c r="E631" s="35"/>
      <c r="F631" s="36"/>
      <c r="G631" s="33">
        <f t="shared" si="96"/>
        <v>0</v>
      </c>
      <c r="H631" s="106"/>
      <c r="I631" s="106"/>
      <c r="J631" s="32"/>
      <c r="K631" s="17"/>
      <c r="L631" s="31" t="str">
        <f t="shared" si="94"/>
        <v/>
      </c>
      <c r="M631" s="31" t="str">
        <f t="shared" si="102"/>
        <v/>
      </c>
      <c r="N631" s="31" t="str">
        <f t="shared" si="102"/>
        <v/>
      </c>
      <c r="O631" s="30"/>
      <c r="P631" s="34"/>
      <c r="Q631" s="31" t="str">
        <f t="shared" si="97"/>
        <v/>
      </c>
      <c r="R631" s="31" t="str">
        <f t="shared" si="98"/>
        <v/>
      </c>
      <c r="S631" s="31" t="str">
        <f t="shared" si="99"/>
        <v/>
      </c>
      <c r="T631" s="31" t="str">
        <f t="shared" si="100"/>
        <v/>
      </c>
    </row>
    <row r="632" spans="1:20">
      <c r="A632" s="34"/>
      <c r="B632" s="34"/>
      <c r="C632" s="1" t="str">
        <f t="shared" si="95"/>
        <v/>
      </c>
      <c r="D632" s="34"/>
      <c r="E632" s="35"/>
      <c r="F632" s="36"/>
      <c r="G632" s="33">
        <f t="shared" si="96"/>
        <v>0</v>
      </c>
      <c r="H632" s="106"/>
      <c r="I632" s="106"/>
      <c r="J632" s="32"/>
      <c r="K632" s="17"/>
      <c r="L632" s="31" t="str">
        <f t="shared" si="94"/>
        <v/>
      </c>
      <c r="M632" s="31" t="str">
        <f t="shared" si="102"/>
        <v/>
      </c>
      <c r="N632" s="31" t="str">
        <f t="shared" si="102"/>
        <v/>
      </c>
      <c r="O632" s="30"/>
      <c r="P632" s="34"/>
      <c r="Q632" s="31" t="str">
        <f t="shared" si="97"/>
        <v/>
      </c>
      <c r="R632" s="31" t="str">
        <f t="shared" si="98"/>
        <v/>
      </c>
      <c r="S632" s="31" t="str">
        <f t="shared" si="99"/>
        <v/>
      </c>
      <c r="T632" s="31" t="str">
        <f t="shared" si="100"/>
        <v/>
      </c>
    </row>
    <row r="633" spans="1:20">
      <c r="A633" s="34"/>
      <c r="B633" s="34"/>
      <c r="C633" s="1" t="str">
        <f t="shared" si="95"/>
        <v/>
      </c>
      <c r="D633" s="34"/>
      <c r="E633" s="35"/>
      <c r="F633" s="36"/>
      <c r="G633" s="33">
        <f t="shared" si="96"/>
        <v>0</v>
      </c>
      <c r="H633" s="106"/>
      <c r="I633" s="106"/>
      <c r="J633" s="32"/>
      <c r="K633" s="17"/>
      <c r="L633" s="31" t="str">
        <f t="shared" si="94"/>
        <v/>
      </c>
      <c r="M633" s="31" t="str">
        <f t="shared" si="102"/>
        <v/>
      </c>
      <c r="N633" s="31" t="str">
        <f t="shared" si="102"/>
        <v/>
      </c>
      <c r="O633" s="30"/>
      <c r="P633" s="34"/>
      <c r="Q633" s="31" t="str">
        <f t="shared" si="97"/>
        <v/>
      </c>
      <c r="R633" s="31" t="str">
        <f t="shared" si="98"/>
        <v/>
      </c>
      <c r="S633" s="31" t="str">
        <f t="shared" si="99"/>
        <v/>
      </c>
      <c r="T633" s="31" t="str">
        <f t="shared" si="100"/>
        <v/>
      </c>
    </row>
    <row r="634" spans="1:20">
      <c r="A634" s="34"/>
      <c r="B634" s="34"/>
      <c r="C634" s="1" t="str">
        <f t="shared" si="95"/>
        <v/>
      </c>
      <c r="D634" s="34"/>
      <c r="E634" s="35"/>
      <c r="F634" s="36"/>
      <c r="G634" s="33">
        <f t="shared" si="96"/>
        <v>0</v>
      </c>
      <c r="H634" s="106"/>
      <c r="I634" s="106"/>
      <c r="J634" s="32"/>
      <c r="K634" s="17"/>
      <c r="L634" s="31" t="str">
        <f t="shared" si="94"/>
        <v/>
      </c>
      <c r="M634" s="31" t="str">
        <f t="shared" si="102"/>
        <v/>
      </c>
      <c r="N634" s="31" t="str">
        <f t="shared" si="102"/>
        <v/>
      </c>
      <c r="O634" s="30"/>
      <c r="P634" s="34"/>
      <c r="Q634" s="31" t="str">
        <f t="shared" si="97"/>
        <v/>
      </c>
      <c r="R634" s="31" t="str">
        <f t="shared" si="98"/>
        <v/>
      </c>
      <c r="S634" s="31" t="str">
        <f t="shared" si="99"/>
        <v/>
      </c>
      <c r="T634" s="31" t="str">
        <f t="shared" si="100"/>
        <v/>
      </c>
    </row>
    <row r="635" spans="1:20">
      <c r="A635" s="34"/>
      <c r="B635" s="34"/>
      <c r="C635" s="1" t="str">
        <f t="shared" si="95"/>
        <v/>
      </c>
      <c r="D635" s="34"/>
      <c r="E635" s="35"/>
      <c r="F635" s="36"/>
      <c r="G635" s="33">
        <f t="shared" si="96"/>
        <v>0</v>
      </c>
      <c r="H635" s="106"/>
      <c r="I635" s="106"/>
      <c r="J635" s="32"/>
      <c r="K635" s="17"/>
      <c r="L635" s="31" t="str">
        <f t="shared" si="94"/>
        <v/>
      </c>
      <c r="M635" s="31" t="str">
        <f t="shared" si="102"/>
        <v/>
      </c>
      <c r="N635" s="31" t="str">
        <f t="shared" si="102"/>
        <v/>
      </c>
      <c r="O635" s="30"/>
      <c r="P635" s="34"/>
      <c r="Q635" s="31" t="str">
        <f t="shared" si="97"/>
        <v/>
      </c>
      <c r="R635" s="31" t="str">
        <f t="shared" si="98"/>
        <v/>
      </c>
      <c r="S635" s="31" t="str">
        <f t="shared" si="99"/>
        <v/>
      </c>
      <c r="T635" s="31" t="str">
        <f t="shared" si="100"/>
        <v/>
      </c>
    </row>
    <row r="636" spans="1:20">
      <c r="A636" s="34"/>
      <c r="B636" s="34"/>
      <c r="C636" s="1" t="str">
        <f t="shared" si="95"/>
        <v/>
      </c>
      <c r="D636" s="34"/>
      <c r="E636" s="35"/>
      <c r="F636" s="36"/>
      <c r="G636" s="33">
        <f t="shared" si="96"/>
        <v>0</v>
      </c>
      <c r="H636" s="106"/>
      <c r="I636" s="106"/>
      <c r="J636" s="32"/>
      <c r="K636" s="17"/>
      <c r="L636" s="31" t="str">
        <f t="shared" si="94"/>
        <v/>
      </c>
      <c r="M636" s="31" t="str">
        <f t="shared" si="102"/>
        <v/>
      </c>
      <c r="N636" s="31" t="str">
        <f t="shared" si="102"/>
        <v/>
      </c>
      <c r="O636" s="30"/>
      <c r="P636" s="34"/>
      <c r="Q636" s="31" t="str">
        <f t="shared" si="97"/>
        <v/>
      </c>
      <c r="R636" s="31" t="str">
        <f t="shared" si="98"/>
        <v/>
      </c>
      <c r="S636" s="31" t="str">
        <f t="shared" si="99"/>
        <v/>
      </c>
      <c r="T636" s="31" t="str">
        <f t="shared" si="100"/>
        <v/>
      </c>
    </row>
    <row r="637" spans="1:20">
      <c r="A637" s="34"/>
      <c r="B637" s="34"/>
      <c r="C637" s="1" t="str">
        <f t="shared" si="95"/>
        <v/>
      </c>
      <c r="D637" s="34"/>
      <c r="E637" s="35"/>
      <c r="F637" s="36"/>
      <c r="G637" s="33">
        <f t="shared" si="96"/>
        <v>0</v>
      </c>
      <c r="H637" s="106"/>
      <c r="I637" s="106"/>
      <c r="J637" s="32"/>
      <c r="K637" s="17"/>
      <c r="L637" s="31" t="str">
        <f t="shared" si="94"/>
        <v/>
      </c>
      <c r="M637" s="31" t="str">
        <f t="shared" si="102"/>
        <v/>
      </c>
      <c r="N637" s="31" t="str">
        <f t="shared" si="102"/>
        <v/>
      </c>
      <c r="O637" s="30"/>
      <c r="P637" s="34"/>
      <c r="Q637" s="31" t="str">
        <f t="shared" si="97"/>
        <v/>
      </c>
      <c r="R637" s="31" t="str">
        <f t="shared" si="98"/>
        <v/>
      </c>
      <c r="S637" s="31" t="str">
        <f t="shared" si="99"/>
        <v/>
      </c>
      <c r="T637" s="31" t="str">
        <f t="shared" si="100"/>
        <v/>
      </c>
    </row>
    <row r="638" spans="1:20">
      <c r="A638" s="34"/>
      <c r="B638" s="34"/>
      <c r="C638" s="1" t="str">
        <f t="shared" si="95"/>
        <v/>
      </c>
      <c r="D638" s="34"/>
      <c r="E638" s="35"/>
      <c r="F638" s="36"/>
      <c r="G638" s="33">
        <f t="shared" si="96"/>
        <v>0</v>
      </c>
      <c r="H638" s="106"/>
      <c r="I638" s="106"/>
      <c r="J638" s="32"/>
      <c r="K638" s="17"/>
      <c r="L638" s="31" t="str">
        <f t="shared" si="94"/>
        <v/>
      </c>
      <c r="M638" s="31" t="str">
        <f t="shared" si="102"/>
        <v/>
      </c>
      <c r="N638" s="31" t="str">
        <f t="shared" si="102"/>
        <v/>
      </c>
      <c r="O638" s="30"/>
      <c r="P638" s="34"/>
      <c r="Q638" s="31" t="str">
        <f t="shared" si="97"/>
        <v/>
      </c>
      <c r="R638" s="31" t="str">
        <f t="shared" si="98"/>
        <v/>
      </c>
      <c r="S638" s="31" t="str">
        <f t="shared" si="99"/>
        <v/>
      </c>
      <c r="T638" s="31" t="str">
        <f t="shared" si="100"/>
        <v/>
      </c>
    </row>
    <row r="639" spans="1:20">
      <c r="A639" s="34"/>
      <c r="B639" s="34"/>
      <c r="C639" s="1" t="str">
        <f t="shared" si="95"/>
        <v/>
      </c>
      <c r="D639" s="34"/>
      <c r="E639" s="35"/>
      <c r="F639" s="36"/>
      <c r="G639" s="33">
        <f t="shared" si="96"/>
        <v>0</v>
      </c>
      <c r="H639" s="106"/>
      <c r="I639" s="106"/>
      <c r="J639" s="32"/>
      <c r="K639" s="17"/>
      <c r="L639" s="31" t="str">
        <f t="shared" si="94"/>
        <v/>
      </c>
      <c r="M639" s="31" t="str">
        <f t="shared" si="102"/>
        <v/>
      </c>
      <c r="N639" s="31" t="str">
        <f t="shared" si="102"/>
        <v/>
      </c>
      <c r="O639" s="30"/>
      <c r="P639" s="34"/>
      <c r="Q639" s="31" t="str">
        <f t="shared" si="97"/>
        <v/>
      </c>
      <c r="R639" s="31" t="str">
        <f t="shared" si="98"/>
        <v/>
      </c>
      <c r="S639" s="31" t="str">
        <f t="shared" si="99"/>
        <v/>
      </c>
      <c r="T639" s="31" t="str">
        <f t="shared" si="100"/>
        <v/>
      </c>
    </row>
    <row r="640" spans="1:20">
      <c r="A640" s="34"/>
      <c r="B640" s="34"/>
      <c r="C640" s="1" t="str">
        <f t="shared" si="95"/>
        <v/>
      </c>
      <c r="D640" s="34"/>
      <c r="E640" s="35"/>
      <c r="F640" s="36"/>
      <c r="G640" s="33">
        <f t="shared" si="96"/>
        <v>0</v>
      </c>
      <c r="H640" s="106"/>
      <c r="I640" s="106"/>
      <c r="J640" s="32"/>
      <c r="K640" s="17"/>
      <c r="L640" s="31" t="str">
        <f t="shared" si="94"/>
        <v/>
      </c>
      <c r="M640" s="31" t="str">
        <f t="shared" ref="M640:N659" si="103">IF($A640&gt;0,IF((LEFT($A640,2)=LEFT(gstin,2)),($K640*($J640/2)),""),"")</f>
        <v/>
      </c>
      <c r="N640" s="31" t="str">
        <f t="shared" si="103"/>
        <v/>
      </c>
      <c r="O640" s="30"/>
      <c r="P640" s="34"/>
      <c r="Q640" s="31" t="str">
        <f t="shared" si="97"/>
        <v/>
      </c>
      <c r="R640" s="31" t="str">
        <f t="shared" si="98"/>
        <v/>
      </c>
      <c r="S640" s="31" t="str">
        <f t="shared" si="99"/>
        <v/>
      </c>
      <c r="T640" s="31" t="str">
        <f t="shared" si="100"/>
        <v/>
      </c>
    </row>
    <row r="641" spans="1:20">
      <c r="A641" s="34"/>
      <c r="B641" s="34"/>
      <c r="C641" s="1" t="str">
        <f t="shared" si="95"/>
        <v/>
      </c>
      <c r="D641" s="34"/>
      <c r="E641" s="35"/>
      <c r="F641" s="36"/>
      <c r="G641" s="33">
        <f t="shared" si="96"/>
        <v>0</v>
      </c>
      <c r="H641" s="106"/>
      <c r="I641" s="106"/>
      <c r="J641" s="32"/>
      <c r="K641" s="17"/>
      <c r="L641" s="31" t="str">
        <f t="shared" si="94"/>
        <v/>
      </c>
      <c r="M641" s="31" t="str">
        <f t="shared" si="103"/>
        <v/>
      </c>
      <c r="N641" s="31" t="str">
        <f t="shared" si="103"/>
        <v/>
      </c>
      <c r="O641" s="30"/>
      <c r="P641" s="34"/>
      <c r="Q641" s="31" t="str">
        <f t="shared" si="97"/>
        <v/>
      </c>
      <c r="R641" s="31" t="str">
        <f t="shared" si="98"/>
        <v/>
      </c>
      <c r="S641" s="31" t="str">
        <f t="shared" si="99"/>
        <v/>
      </c>
      <c r="T641" s="31" t="str">
        <f t="shared" si="100"/>
        <v/>
      </c>
    </row>
    <row r="642" spans="1:20">
      <c r="A642" s="34"/>
      <c r="B642" s="34"/>
      <c r="C642" s="1" t="str">
        <f t="shared" si="95"/>
        <v/>
      </c>
      <c r="D642" s="34"/>
      <c r="E642" s="35"/>
      <c r="F642" s="36"/>
      <c r="G642" s="33">
        <f t="shared" si="96"/>
        <v>0</v>
      </c>
      <c r="H642" s="106"/>
      <c r="I642" s="106"/>
      <c r="J642" s="32"/>
      <c r="K642" s="17"/>
      <c r="L642" s="31" t="str">
        <f t="shared" si="94"/>
        <v/>
      </c>
      <c r="M642" s="31" t="str">
        <f t="shared" si="103"/>
        <v/>
      </c>
      <c r="N642" s="31" t="str">
        <f t="shared" si="103"/>
        <v/>
      </c>
      <c r="O642" s="30"/>
      <c r="P642" s="34"/>
      <c r="Q642" s="31" t="str">
        <f t="shared" si="97"/>
        <v/>
      </c>
      <c r="R642" s="31" t="str">
        <f t="shared" si="98"/>
        <v/>
      </c>
      <c r="S642" s="31" t="str">
        <f t="shared" si="99"/>
        <v/>
      </c>
      <c r="T642" s="31" t="str">
        <f t="shared" si="100"/>
        <v/>
      </c>
    </row>
    <row r="643" spans="1:20">
      <c r="A643" s="34"/>
      <c r="B643" s="34"/>
      <c r="C643" s="1" t="str">
        <f t="shared" si="95"/>
        <v/>
      </c>
      <c r="D643" s="34"/>
      <c r="E643" s="35"/>
      <c r="F643" s="36"/>
      <c r="G643" s="33">
        <f t="shared" si="96"/>
        <v>0</v>
      </c>
      <c r="H643" s="106"/>
      <c r="I643" s="106"/>
      <c r="J643" s="32"/>
      <c r="K643" s="17"/>
      <c r="L643" s="31" t="str">
        <f t="shared" si="94"/>
        <v/>
      </c>
      <c r="M643" s="31" t="str">
        <f t="shared" si="103"/>
        <v/>
      </c>
      <c r="N643" s="31" t="str">
        <f t="shared" si="103"/>
        <v/>
      </c>
      <c r="O643" s="30"/>
      <c r="P643" s="34"/>
      <c r="Q643" s="31" t="str">
        <f t="shared" si="97"/>
        <v/>
      </c>
      <c r="R643" s="31" t="str">
        <f t="shared" si="98"/>
        <v/>
      </c>
      <c r="S643" s="31" t="str">
        <f t="shared" si="99"/>
        <v/>
      </c>
      <c r="T643" s="31" t="str">
        <f t="shared" si="100"/>
        <v/>
      </c>
    </row>
    <row r="644" spans="1:20">
      <c r="A644" s="34"/>
      <c r="B644" s="34"/>
      <c r="C644" s="1" t="str">
        <f t="shared" si="95"/>
        <v/>
      </c>
      <c r="D644" s="34"/>
      <c r="E644" s="35"/>
      <c r="F644" s="36"/>
      <c r="G644" s="33">
        <f t="shared" si="96"/>
        <v>0</v>
      </c>
      <c r="H644" s="106"/>
      <c r="I644" s="106"/>
      <c r="J644" s="32"/>
      <c r="K644" s="17"/>
      <c r="L644" s="31" t="str">
        <f t="shared" si="94"/>
        <v/>
      </c>
      <c r="M644" s="31" t="str">
        <f t="shared" si="103"/>
        <v/>
      </c>
      <c r="N644" s="31" t="str">
        <f t="shared" si="103"/>
        <v/>
      </c>
      <c r="O644" s="30"/>
      <c r="P644" s="34"/>
      <c r="Q644" s="31" t="str">
        <f t="shared" si="97"/>
        <v/>
      </c>
      <c r="R644" s="31" t="str">
        <f t="shared" si="98"/>
        <v/>
      </c>
      <c r="S644" s="31" t="str">
        <f t="shared" si="99"/>
        <v/>
      </c>
      <c r="T644" s="31" t="str">
        <f t="shared" si="100"/>
        <v/>
      </c>
    </row>
    <row r="645" spans="1:20">
      <c r="A645" s="34"/>
      <c r="B645" s="34"/>
      <c r="C645" s="1" t="str">
        <f t="shared" si="95"/>
        <v/>
      </c>
      <c r="D645" s="34"/>
      <c r="E645" s="35"/>
      <c r="F645" s="36"/>
      <c r="G645" s="33">
        <f t="shared" si="96"/>
        <v>0</v>
      </c>
      <c r="H645" s="106"/>
      <c r="I645" s="106"/>
      <c r="J645" s="32"/>
      <c r="K645" s="17"/>
      <c r="L645" s="31" t="str">
        <f t="shared" si="94"/>
        <v/>
      </c>
      <c r="M645" s="31" t="str">
        <f t="shared" si="103"/>
        <v/>
      </c>
      <c r="N645" s="31" t="str">
        <f t="shared" si="103"/>
        <v/>
      </c>
      <c r="O645" s="30"/>
      <c r="P645" s="34"/>
      <c r="Q645" s="31" t="str">
        <f t="shared" si="97"/>
        <v/>
      </c>
      <c r="R645" s="31" t="str">
        <f t="shared" si="98"/>
        <v/>
      </c>
      <c r="S645" s="31" t="str">
        <f t="shared" si="99"/>
        <v/>
      </c>
      <c r="T645" s="31" t="str">
        <f t="shared" si="100"/>
        <v/>
      </c>
    </row>
    <row r="646" spans="1:20">
      <c r="A646" s="34"/>
      <c r="B646" s="34"/>
      <c r="C646" s="1" t="str">
        <f t="shared" si="95"/>
        <v/>
      </c>
      <c r="D646" s="34"/>
      <c r="E646" s="35"/>
      <c r="F646" s="36"/>
      <c r="G646" s="33">
        <f t="shared" si="96"/>
        <v>0</v>
      </c>
      <c r="H646" s="106"/>
      <c r="I646" s="106"/>
      <c r="J646" s="32"/>
      <c r="K646" s="17"/>
      <c r="L646" s="31" t="str">
        <f t="shared" si="94"/>
        <v/>
      </c>
      <c r="M646" s="31" t="str">
        <f t="shared" si="103"/>
        <v/>
      </c>
      <c r="N646" s="31" t="str">
        <f t="shared" si="103"/>
        <v/>
      </c>
      <c r="O646" s="30"/>
      <c r="P646" s="34"/>
      <c r="Q646" s="31" t="str">
        <f t="shared" si="97"/>
        <v/>
      </c>
      <c r="R646" s="31" t="str">
        <f t="shared" si="98"/>
        <v/>
      </c>
      <c r="S646" s="31" t="str">
        <f t="shared" si="99"/>
        <v/>
      </c>
      <c r="T646" s="31" t="str">
        <f t="shared" si="100"/>
        <v/>
      </c>
    </row>
    <row r="647" spans="1:20">
      <c r="A647" s="34"/>
      <c r="B647" s="34"/>
      <c r="C647" s="1" t="str">
        <f t="shared" si="95"/>
        <v/>
      </c>
      <c r="D647" s="34"/>
      <c r="E647" s="35"/>
      <c r="F647" s="36"/>
      <c r="G647" s="33">
        <f t="shared" si="96"/>
        <v>0</v>
      </c>
      <c r="H647" s="106"/>
      <c r="I647" s="106"/>
      <c r="J647" s="32"/>
      <c r="K647" s="17"/>
      <c r="L647" s="31" t="str">
        <f t="shared" si="94"/>
        <v/>
      </c>
      <c r="M647" s="31" t="str">
        <f t="shared" si="103"/>
        <v/>
      </c>
      <c r="N647" s="31" t="str">
        <f t="shared" si="103"/>
        <v/>
      </c>
      <c r="O647" s="30"/>
      <c r="P647" s="34"/>
      <c r="Q647" s="31" t="str">
        <f t="shared" si="97"/>
        <v/>
      </c>
      <c r="R647" s="31" t="str">
        <f t="shared" si="98"/>
        <v/>
      </c>
      <c r="S647" s="31" t="str">
        <f t="shared" si="99"/>
        <v/>
      </c>
      <c r="T647" s="31" t="str">
        <f t="shared" si="100"/>
        <v/>
      </c>
    </row>
    <row r="648" spans="1:20">
      <c r="A648" s="34"/>
      <c r="B648" s="34"/>
      <c r="C648" s="1" t="str">
        <f t="shared" si="95"/>
        <v/>
      </c>
      <c r="D648" s="34"/>
      <c r="E648" s="35"/>
      <c r="F648" s="36"/>
      <c r="G648" s="33">
        <f t="shared" si="96"/>
        <v>0</v>
      </c>
      <c r="H648" s="106"/>
      <c r="I648" s="106"/>
      <c r="J648" s="32"/>
      <c r="K648" s="17"/>
      <c r="L648" s="31" t="str">
        <f t="shared" si="94"/>
        <v/>
      </c>
      <c r="M648" s="31" t="str">
        <f t="shared" si="103"/>
        <v/>
      </c>
      <c r="N648" s="31" t="str">
        <f t="shared" si="103"/>
        <v/>
      </c>
      <c r="O648" s="30"/>
      <c r="P648" s="34"/>
      <c r="Q648" s="31" t="str">
        <f t="shared" si="97"/>
        <v/>
      </c>
      <c r="R648" s="31" t="str">
        <f t="shared" si="98"/>
        <v/>
      </c>
      <c r="S648" s="31" t="str">
        <f t="shared" si="99"/>
        <v/>
      </c>
      <c r="T648" s="31" t="str">
        <f t="shared" si="100"/>
        <v/>
      </c>
    </row>
    <row r="649" spans="1:20">
      <c r="A649" s="34"/>
      <c r="B649" s="34"/>
      <c r="C649" s="1" t="str">
        <f t="shared" si="95"/>
        <v/>
      </c>
      <c r="D649" s="34"/>
      <c r="E649" s="35"/>
      <c r="F649" s="36"/>
      <c r="G649" s="33">
        <f t="shared" si="96"/>
        <v>0</v>
      </c>
      <c r="H649" s="106"/>
      <c r="I649" s="106"/>
      <c r="J649" s="32"/>
      <c r="K649" s="17"/>
      <c r="L649" s="31" t="str">
        <f t="shared" si="94"/>
        <v/>
      </c>
      <c r="M649" s="31" t="str">
        <f t="shared" si="103"/>
        <v/>
      </c>
      <c r="N649" s="31" t="str">
        <f t="shared" si="103"/>
        <v/>
      </c>
      <c r="O649" s="30"/>
      <c r="P649" s="34"/>
      <c r="Q649" s="31" t="str">
        <f t="shared" si="97"/>
        <v/>
      </c>
      <c r="R649" s="31" t="str">
        <f t="shared" si="98"/>
        <v/>
      </c>
      <c r="S649" s="31" t="str">
        <f t="shared" si="99"/>
        <v/>
      </c>
      <c r="T649" s="31" t="str">
        <f t="shared" si="100"/>
        <v/>
      </c>
    </row>
    <row r="650" spans="1:20">
      <c r="A650" s="34"/>
      <c r="B650" s="34"/>
      <c r="C650" s="1" t="str">
        <f t="shared" si="95"/>
        <v/>
      </c>
      <c r="D650" s="34"/>
      <c r="E650" s="35"/>
      <c r="F650" s="36"/>
      <c r="G650" s="33">
        <f t="shared" si="96"/>
        <v>0</v>
      </c>
      <c r="H650" s="106"/>
      <c r="I650" s="106"/>
      <c r="J650" s="32"/>
      <c r="K650" s="17"/>
      <c r="L650" s="31" t="str">
        <f t="shared" si="94"/>
        <v/>
      </c>
      <c r="M650" s="31" t="str">
        <f t="shared" si="103"/>
        <v/>
      </c>
      <c r="N650" s="31" t="str">
        <f t="shared" si="103"/>
        <v/>
      </c>
      <c r="O650" s="30"/>
      <c r="P650" s="34"/>
      <c r="Q650" s="31" t="str">
        <f t="shared" si="97"/>
        <v/>
      </c>
      <c r="R650" s="31" t="str">
        <f t="shared" si="98"/>
        <v/>
      </c>
      <c r="S650" s="31" t="str">
        <f t="shared" si="99"/>
        <v/>
      </c>
      <c r="T650" s="31" t="str">
        <f t="shared" si="100"/>
        <v/>
      </c>
    </row>
    <row r="651" spans="1:20">
      <c r="A651" s="34"/>
      <c r="B651" s="34"/>
      <c r="C651" s="1" t="str">
        <f t="shared" si="95"/>
        <v/>
      </c>
      <c r="D651" s="34"/>
      <c r="E651" s="35"/>
      <c r="F651" s="36"/>
      <c r="G651" s="33">
        <f t="shared" si="96"/>
        <v>0</v>
      </c>
      <c r="H651" s="106"/>
      <c r="I651" s="106"/>
      <c r="J651" s="32"/>
      <c r="K651" s="17"/>
      <c r="L651" s="31" t="str">
        <f t="shared" si="94"/>
        <v/>
      </c>
      <c r="M651" s="31" t="str">
        <f t="shared" si="103"/>
        <v/>
      </c>
      <c r="N651" s="31" t="str">
        <f t="shared" si="103"/>
        <v/>
      </c>
      <c r="O651" s="30"/>
      <c r="P651" s="34"/>
      <c r="Q651" s="31" t="str">
        <f t="shared" si="97"/>
        <v/>
      </c>
      <c r="R651" s="31" t="str">
        <f t="shared" si="98"/>
        <v/>
      </c>
      <c r="S651" s="31" t="str">
        <f t="shared" si="99"/>
        <v/>
      </c>
      <c r="T651" s="31" t="str">
        <f t="shared" si="100"/>
        <v/>
      </c>
    </row>
    <row r="652" spans="1:20">
      <c r="A652" s="34"/>
      <c r="B652" s="34"/>
      <c r="C652" s="1" t="str">
        <f t="shared" si="95"/>
        <v/>
      </c>
      <c r="D652" s="34"/>
      <c r="E652" s="35"/>
      <c r="F652" s="36"/>
      <c r="G652" s="33">
        <f t="shared" si="96"/>
        <v>0</v>
      </c>
      <c r="H652" s="106"/>
      <c r="I652" s="106"/>
      <c r="J652" s="32"/>
      <c r="K652" s="17"/>
      <c r="L652" s="31" t="str">
        <f t="shared" si="94"/>
        <v/>
      </c>
      <c r="M652" s="31" t="str">
        <f t="shared" si="103"/>
        <v/>
      </c>
      <c r="N652" s="31" t="str">
        <f t="shared" si="103"/>
        <v/>
      </c>
      <c r="O652" s="30"/>
      <c r="P652" s="34"/>
      <c r="Q652" s="31" t="str">
        <f t="shared" si="97"/>
        <v/>
      </c>
      <c r="R652" s="31" t="str">
        <f t="shared" si="98"/>
        <v/>
      </c>
      <c r="S652" s="31" t="str">
        <f t="shared" si="99"/>
        <v/>
      </c>
      <c r="T652" s="31" t="str">
        <f t="shared" si="100"/>
        <v/>
      </c>
    </row>
    <row r="653" spans="1:20">
      <c r="A653" s="34"/>
      <c r="B653" s="34"/>
      <c r="C653" s="1" t="str">
        <f t="shared" si="95"/>
        <v/>
      </c>
      <c r="D653" s="34"/>
      <c r="E653" s="35"/>
      <c r="F653" s="36"/>
      <c r="G653" s="33">
        <f t="shared" si="96"/>
        <v>0</v>
      </c>
      <c r="H653" s="106"/>
      <c r="I653" s="106"/>
      <c r="J653" s="32"/>
      <c r="K653" s="17"/>
      <c r="L653" s="31" t="str">
        <f t="shared" si="94"/>
        <v/>
      </c>
      <c r="M653" s="31" t="str">
        <f t="shared" si="103"/>
        <v/>
      </c>
      <c r="N653" s="31" t="str">
        <f t="shared" si="103"/>
        <v/>
      </c>
      <c r="O653" s="30"/>
      <c r="P653" s="34"/>
      <c r="Q653" s="31" t="str">
        <f t="shared" si="97"/>
        <v/>
      </c>
      <c r="R653" s="31" t="str">
        <f t="shared" si="98"/>
        <v/>
      </c>
      <c r="S653" s="31" t="str">
        <f t="shared" si="99"/>
        <v/>
      </c>
      <c r="T653" s="31" t="str">
        <f t="shared" si="100"/>
        <v/>
      </c>
    </row>
    <row r="654" spans="1:20">
      <c r="A654" s="34"/>
      <c r="B654" s="34"/>
      <c r="C654" s="1" t="str">
        <f t="shared" si="95"/>
        <v/>
      </c>
      <c r="D654" s="34"/>
      <c r="E654" s="35"/>
      <c r="F654" s="36"/>
      <c r="G654" s="33">
        <f t="shared" si="96"/>
        <v>0</v>
      </c>
      <c r="H654" s="106"/>
      <c r="I654" s="106"/>
      <c r="J654" s="32"/>
      <c r="K654" s="17"/>
      <c r="L654" s="31" t="str">
        <f t="shared" si="94"/>
        <v/>
      </c>
      <c r="M654" s="31" t="str">
        <f t="shared" si="103"/>
        <v/>
      </c>
      <c r="N654" s="31" t="str">
        <f t="shared" si="103"/>
        <v/>
      </c>
      <c r="O654" s="30"/>
      <c r="P654" s="34"/>
      <c r="Q654" s="31" t="str">
        <f t="shared" si="97"/>
        <v/>
      </c>
      <c r="R654" s="31" t="str">
        <f t="shared" si="98"/>
        <v/>
      </c>
      <c r="S654" s="31" t="str">
        <f t="shared" si="99"/>
        <v/>
      </c>
      <c r="T654" s="31" t="str">
        <f t="shared" si="100"/>
        <v/>
      </c>
    </row>
    <row r="655" spans="1:20">
      <c r="A655" s="34"/>
      <c r="B655" s="34"/>
      <c r="C655" s="1" t="str">
        <f t="shared" si="95"/>
        <v/>
      </c>
      <c r="D655" s="34"/>
      <c r="E655" s="35"/>
      <c r="F655" s="36"/>
      <c r="G655" s="33">
        <f t="shared" si="96"/>
        <v>0</v>
      </c>
      <c r="H655" s="106"/>
      <c r="I655" s="106"/>
      <c r="J655" s="32"/>
      <c r="K655" s="17"/>
      <c r="L655" s="31" t="str">
        <f t="shared" si="94"/>
        <v/>
      </c>
      <c r="M655" s="31" t="str">
        <f t="shared" si="103"/>
        <v/>
      </c>
      <c r="N655" s="31" t="str">
        <f t="shared" si="103"/>
        <v/>
      </c>
      <c r="O655" s="30"/>
      <c r="P655" s="34"/>
      <c r="Q655" s="31" t="str">
        <f t="shared" si="97"/>
        <v/>
      </c>
      <c r="R655" s="31" t="str">
        <f t="shared" si="98"/>
        <v/>
      </c>
      <c r="S655" s="31" t="str">
        <f t="shared" si="99"/>
        <v/>
      </c>
      <c r="T655" s="31" t="str">
        <f t="shared" si="100"/>
        <v/>
      </c>
    </row>
    <row r="656" spans="1:20">
      <c r="A656" s="34"/>
      <c r="B656" s="34"/>
      <c r="C656" s="1" t="str">
        <f t="shared" si="95"/>
        <v/>
      </c>
      <c r="D656" s="34"/>
      <c r="E656" s="35"/>
      <c r="F656" s="36"/>
      <c r="G656" s="33">
        <f t="shared" si="96"/>
        <v>0</v>
      </c>
      <c r="H656" s="106"/>
      <c r="I656" s="106"/>
      <c r="J656" s="32"/>
      <c r="K656" s="17"/>
      <c r="L656" s="31" t="str">
        <f t="shared" si="94"/>
        <v/>
      </c>
      <c r="M656" s="31" t="str">
        <f t="shared" si="103"/>
        <v/>
      </c>
      <c r="N656" s="31" t="str">
        <f t="shared" si="103"/>
        <v/>
      </c>
      <c r="O656" s="30"/>
      <c r="P656" s="34"/>
      <c r="Q656" s="31" t="str">
        <f t="shared" si="97"/>
        <v/>
      </c>
      <c r="R656" s="31" t="str">
        <f t="shared" si="98"/>
        <v/>
      </c>
      <c r="S656" s="31" t="str">
        <f t="shared" si="99"/>
        <v/>
      </c>
      <c r="T656" s="31" t="str">
        <f t="shared" si="100"/>
        <v/>
      </c>
    </row>
    <row r="657" spans="1:20">
      <c r="A657" s="34"/>
      <c r="B657" s="34"/>
      <c r="C657" s="1" t="str">
        <f t="shared" si="95"/>
        <v/>
      </c>
      <c r="D657" s="34"/>
      <c r="E657" s="35"/>
      <c r="F657" s="36"/>
      <c r="G657" s="33">
        <f t="shared" si="96"/>
        <v>0</v>
      </c>
      <c r="H657" s="106"/>
      <c r="I657" s="106"/>
      <c r="J657" s="32"/>
      <c r="K657" s="17"/>
      <c r="L657" s="31" t="str">
        <f t="shared" si="94"/>
        <v/>
      </c>
      <c r="M657" s="31" t="str">
        <f t="shared" si="103"/>
        <v/>
      </c>
      <c r="N657" s="31" t="str">
        <f t="shared" si="103"/>
        <v/>
      </c>
      <c r="O657" s="30"/>
      <c r="P657" s="34"/>
      <c r="Q657" s="31" t="str">
        <f t="shared" si="97"/>
        <v/>
      </c>
      <c r="R657" s="31" t="str">
        <f t="shared" si="98"/>
        <v/>
      </c>
      <c r="S657" s="31" t="str">
        <f t="shared" si="99"/>
        <v/>
      </c>
      <c r="T657" s="31" t="str">
        <f t="shared" si="100"/>
        <v/>
      </c>
    </row>
    <row r="658" spans="1:20">
      <c r="A658" s="34"/>
      <c r="B658" s="34"/>
      <c r="C658" s="1" t="str">
        <f t="shared" si="95"/>
        <v/>
      </c>
      <c r="D658" s="34"/>
      <c r="E658" s="35"/>
      <c r="F658" s="36"/>
      <c r="G658" s="33">
        <f t="shared" si="96"/>
        <v>0</v>
      </c>
      <c r="H658" s="106"/>
      <c r="I658" s="106"/>
      <c r="J658" s="32"/>
      <c r="K658" s="17"/>
      <c r="L658" s="31" t="str">
        <f t="shared" si="94"/>
        <v/>
      </c>
      <c r="M658" s="31" t="str">
        <f t="shared" si="103"/>
        <v/>
      </c>
      <c r="N658" s="31" t="str">
        <f t="shared" si="103"/>
        <v/>
      </c>
      <c r="O658" s="30"/>
      <c r="P658" s="34"/>
      <c r="Q658" s="31" t="str">
        <f t="shared" si="97"/>
        <v/>
      </c>
      <c r="R658" s="31" t="str">
        <f t="shared" si="98"/>
        <v/>
      </c>
      <c r="S658" s="31" t="str">
        <f t="shared" si="99"/>
        <v/>
      </c>
      <c r="T658" s="31" t="str">
        <f t="shared" si="100"/>
        <v/>
      </c>
    </row>
    <row r="659" spans="1:20">
      <c r="A659" s="34"/>
      <c r="B659" s="34"/>
      <c r="C659" s="1" t="str">
        <f t="shared" si="95"/>
        <v/>
      </c>
      <c r="D659" s="34"/>
      <c r="E659" s="35"/>
      <c r="F659" s="36"/>
      <c r="G659" s="33">
        <f t="shared" si="96"/>
        <v>0</v>
      </c>
      <c r="H659" s="106"/>
      <c r="I659" s="106"/>
      <c r="J659" s="32"/>
      <c r="K659" s="17"/>
      <c r="L659" s="31" t="str">
        <f t="shared" si="94"/>
        <v/>
      </c>
      <c r="M659" s="31" t="str">
        <f t="shared" si="103"/>
        <v/>
      </c>
      <c r="N659" s="31" t="str">
        <f t="shared" si="103"/>
        <v/>
      </c>
      <c r="O659" s="30"/>
      <c r="P659" s="34"/>
      <c r="Q659" s="31" t="str">
        <f t="shared" si="97"/>
        <v/>
      </c>
      <c r="R659" s="31" t="str">
        <f t="shared" si="98"/>
        <v/>
      </c>
      <c r="S659" s="31" t="str">
        <f t="shared" si="99"/>
        <v/>
      </c>
      <c r="T659" s="31" t="str">
        <f t="shared" si="100"/>
        <v/>
      </c>
    </row>
    <row r="660" spans="1:20">
      <c r="A660" s="34"/>
      <c r="B660" s="34"/>
      <c r="C660" s="1" t="str">
        <f t="shared" si="95"/>
        <v/>
      </c>
      <c r="D660" s="34"/>
      <c r="E660" s="35"/>
      <c r="F660" s="36"/>
      <c r="G660" s="33">
        <f t="shared" si="96"/>
        <v>0</v>
      </c>
      <c r="H660" s="106"/>
      <c r="I660" s="106"/>
      <c r="J660" s="32"/>
      <c r="K660" s="17"/>
      <c r="L660" s="31" t="str">
        <f t="shared" ref="L660:L723" si="104">IF($A660&gt;0,IF((LEFT($A660,2)&lt;&gt;LEFT(gstin,2)),($K660*$J660),""),"")</f>
        <v/>
      </c>
      <c r="M660" s="31" t="str">
        <f t="shared" ref="M660:N679" si="105">IF($A660&gt;0,IF((LEFT($A660,2)=LEFT(gstin,2)),($K660*($J660/2)),""),"")</f>
        <v/>
      </c>
      <c r="N660" s="31" t="str">
        <f t="shared" si="105"/>
        <v/>
      </c>
      <c r="O660" s="30"/>
      <c r="P660" s="34"/>
      <c r="Q660" s="31" t="str">
        <f t="shared" si="97"/>
        <v/>
      </c>
      <c r="R660" s="31" t="str">
        <f t="shared" si="98"/>
        <v/>
      </c>
      <c r="S660" s="31" t="str">
        <f t="shared" si="99"/>
        <v/>
      </c>
      <c r="T660" s="31" t="str">
        <f t="shared" si="100"/>
        <v/>
      </c>
    </row>
    <row r="661" spans="1:20">
      <c r="A661" s="34"/>
      <c r="B661" s="34"/>
      <c r="C661" s="1" t="str">
        <f t="shared" ref="C661:C724" si="106">IF($A661&lt;&gt;"",(VLOOKUP(LEFT($A661,2),$A$5000:$C$5037,3,TRUE)),(""))</f>
        <v/>
      </c>
      <c r="D661" s="34"/>
      <c r="E661" s="35"/>
      <c r="F661" s="36"/>
      <c r="G661" s="33">
        <f t="shared" ref="G661:G724" si="107">ROUND(SUM(K661:O661),0)</f>
        <v>0</v>
      </c>
      <c r="H661" s="106"/>
      <c r="I661" s="106"/>
      <c r="J661" s="32"/>
      <c r="K661" s="17"/>
      <c r="L661" s="31" t="str">
        <f t="shared" si="104"/>
        <v/>
      </c>
      <c r="M661" s="31" t="str">
        <f t="shared" si="105"/>
        <v/>
      </c>
      <c r="N661" s="31" t="str">
        <f t="shared" si="105"/>
        <v/>
      </c>
      <c r="O661" s="30"/>
      <c r="P661" s="34"/>
      <c r="Q661" s="31" t="str">
        <f t="shared" ref="Q661:Q724" si="108">IF(P661="Accept",L661,"")</f>
        <v/>
      </c>
      <c r="R661" s="31" t="str">
        <f t="shared" ref="R661:R724" si="109">IF(P661="Accept",M661,"")</f>
        <v/>
      </c>
      <c r="S661" s="31" t="str">
        <f t="shared" ref="S661:S724" si="110">IF(P661="Accept",N661,"")</f>
        <v/>
      </c>
      <c r="T661" s="31" t="str">
        <f t="shared" ref="T661:T724" si="111">IF(P661="Accept",O661,"")</f>
        <v/>
      </c>
    </row>
    <row r="662" spans="1:20">
      <c r="A662" s="34"/>
      <c r="B662" s="34"/>
      <c r="C662" s="1" t="str">
        <f t="shared" si="106"/>
        <v/>
      </c>
      <c r="D662" s="34"/>
      <c r="E662" s="35"/>
      <c r="F662" s="36"/>
      <c r="G662" s="33">
        <f t="shared" si="107"/>
        <v>0</v>
      </c>
      <c r="H662" s="106"/>
      <c r="I662" s="106"/>
      <c r="J662" s="32"/>
      <c r="K662" s="17"/>
      <c r="L662" s="31" t="str">
        <f t="shared" si="104"/>
        <v/>
      </c>
      <c r="M662" s="31" t="str">
        <f t="shared" si="105"/>
        <v/>
      </c>
      <c r="N662" s="31" t="str">
        <f t="shared" si="105"/>
        <v/>
      </c>
      <c r="O662" s="30"/>
      <c r="P662" s="34"/>
      <c r="Q662" s="31" t="str">
        <f t="shared" si="108"/>
        <v/>
      </c>
      <c r="R662" s="31" t="str">
        <f t="shared" si="109"/>
        <v/>
      </c>
      <c r="S662" s="31" t="str">
        <f t="shared" si="110"/>
        <v/>
      </c>
      <c r="T662" s="31" t="str">
        <f t="shared" si="111"/>
        <v/>
      </c>
    </row>
    <row r="663" spans="1:20">
      <c r="A663" s="34"/>
      <c r="B663" s="34"/>
      <c r="C663" s="1" t="str">
        <f t="shared" si="106"/>
        <v/>
      </c>
      <c r="D663" s="34"/>
      <c r="E663" s="35"/>
      <c r="F663" s="36"/>
      <c r="G663" s="33">
        <f t="shared" si="107"/>
        <v>0</v>
      </c>
      <c r="H663" s="106"/>
      <c r="I663" s="106"/>
      <c r="J663" s="32"/>
      <c r="K663" s="17"/>
      <c r="L663" s="31" t="str">
        <f t="shared" si="104"/>
        <v/>
      </c>
      <c r="M663" s="31" t="str">
        <f t="shared" si="105"/>
        <v/>
      </c>
      <c r="N663" s="31" t="str">
        <f t="shared" si="105"/>
        <v/>
      </c>
      <c r="O663" s="30"/>
      <c r="P663" s="34"/>
      <c r="Q663" s="31" t="str">
        <f t="shared" si="108"/>
        <v/>
      </c>
      <c r="R663" s="31" t="str">
        <f t="shared" si="109"/>
        <v/>
      </c>
      <c r="S663" s="31" t="str">
        <f t="shared" si="110"/>
        <v/>
      </c>
      <c r="T663" s="31" t="str">
        <f t="shared" si="111"/>
        <v/>
      </c>
    </row>
    <row r="664" spans="1:20">
      <c r="A664" s="34"/>
      <c r="B664" s="34"/>
      <c r="C664" s="1" t="str">
        <f t="shared" si="106"/>
        <v/>
      </c>
      <c r="D664" s="34"/>
      <c r="E664" s="35"/>
      <c r="F664" s="36"/>
      <c r="G664" s="33">
        <f t="shared" si="107"/>
        <v>0</v>
      </c>
      <c r="H664" s="106"/>
      <c r="I664" s="106"/>
      <c r="J664" s="32"/>
      <c r="K664" s="17"/>
      <c r="L664" s="31" t="str">
        <f t="shared" si="104"/>
        <v/>
      </c>
      <c r="M664" s="31" t="str">
        <f t="shared" si="105"/>
        <v/>
      </c>
      <c r="N664" s="31" t="str">
        <f t="shared" si="105"/>
        <v/>
      </c>
      <c r="O664" s="30"/>
      <c r="P664" s="34"/>
      <c r="Q664" s="31" t="str">
        <f t="shared" si="108"/>
        <v/>
      </c>
      <c r="R664" s="31" t="str">
        <f t="shared" si="109"/>
        <v/>
      </c>
      <c r="S664" s="31" t="str">
        <f t="shared" si="110"/>
        <v/>
      </c>
      <c r="T664" s="31" t="str">
        <f t="shared" si="111"/>
        <v/>
      </c>
    </row>
    <row r="665" spans="1:20">
      <c r="A665" s="34"/>
      <c r="B665" s="34"/>
      <c r="C665" s="1" t="str">
        <f t="shared" si="106"/>
        <v/>
      </c>
      <c r="D665" s="34"/>
      <c r="E665" s="35"/>
      <c r="F665" s="36"/>
      <c r="G665" s="33">
        <f t="shared" si="107"/>
        <v>0</v>
      </c>
      <c r="H665" s="106"/>
      <c r="I665" s="106"/>
      <c r="J665" s="32"/>
      <c r="K665" s="17"/>
      <c r="L665" s="31" t="str">
        <f t="shared" si="104"/>
        <v/>
      </c>
      <c r="M665" s="31" t="str">
        <f t="shared" si="105"/>
        <v/>
      </c>
      <c r="N665" s="31" t="str">
        <f t="shared" si="105"/>
        <v/>
      </c>
      <c r="O665" s="30"/>
      <c r="P665" s="34"/>
      <c r="Q665" s="31" t="str">
        <f t="shared" si="108"/>
        <v/>
      </c>
      <c r="R665" s="31" t="str">
        <f t="shared" si="109"/>
        <v/>
      </c>
      <c r="S665" s="31" t="str">
        <f t="shared" si="110"/>
        <v/>
      </c>
      <c r="T665" s="31" t="str">
        <f t="shared" si="111"/>
        <v/>
      </c>
    </row>
    <row r="666" spans="1:20">
      <c r="A666" s="34"/>
      <c r="B666" s="34"/>
      <c r="C666" s="1" t="str">
        <f t="shared" si="106"/>
        <v/>
      </c>
      <c r="D666" s="34"/>
      <c r="E666" s="35"/>
      <c r="F666" s="36"/>
      <c r="G666" s="33">
        <f t="shared" si="107"/>
        <v>0</v>
      </c>
      <c r="H666" s="106"/>
      <c r="I666" s="106"/>
      <c r="J666" s="32"/>
      <c r="K666" s="17"/>
      <c r="L666" s="31" t="str">
        <f t="shared" si="104"/>
        <v/>
      </c>
      <c r="M666" s="31" t="str">
        <f t="shared" si="105"/>
        <v/>
      </c>
      <c r="N666" s="31" t="str">
        <f t="shared" si="105"/>
        <v/>
      </c>
      <c r="O666" s="30"/>
      <c r="P666" s="34"/>
      <c r="Q666" s="31" t="str">
        <f t="shared" si="108"/>
        <v/>
      </c>
      <c r="R666" s="31" t="str">
        <f t="shared" si="109"/>
        <v/>
      </c>
      <c r="S666" s="31" t="str">
        <f t="shared" si="110"/>
        <v/>
      </c>
      <c r="T666" s="31" t="str">
        <f t="shared" si="111"/>
        <v/>
      </c>
    </row>
    <row r="667" spans="1:20">
      <c r="A667" s="34"/>
      <c r="B667" s="34"/>
      <c r="C667" s="1" t="str">
        <f t="shared" si="106"/>
        <v/>
      </c>
      <c r="D667" s="34"/>
      <c r="E667" s="35"/>
      <c r="F667" s="36"/>
      <c r="G667" s="33">
        <f t="shared" si="107"/>
        <v>0</v>
      </c>
      <c r="H667" s="106"/>
      <c r="I667" s="106"/>
      <c r="J667" s="32"/>
      <c r="K667" s="17"/>
      <c r="L667" s="31" t="str">
        <f t="shared" si="104"/>
        <v/>
      </c>
      <c r="M667" s="31" t="str">
        <f t="shared" si="105"/>
        <v/>
      </c>
      <c r="N667" s="31" t="str">
        <f t="shared" si="105"/>
        <v/>
      </c>
      <c r="O667" s="30"/>
      <c r="P667" s="34"/>
      <c r="Q667" s="31" t="str">
        <f t="shared" si="108"/>
        <v/>
      </c>
      <c r="R667" s="31" t="str">
        <f t="shared" si="109"/>
        <v/>
      </c>
      <c r="S667" s="31" t="str">
        <f t="shared" si="110"/>
        <v/>
      </c>
      <c r="T667" s="31" t="str">
        <f t="shared" si="111"/>
        <v/>
      </c>
    </row>
    <row r="668" spans="1:20">
      <c r="A668" s="34"/>
      <c r="B668" s="34"/>
      <c r="C668" s="1" t="str">
        <f t="shared" si="106"/>
        <v/>
      </c>
      <c r="D668" s="34"/>
      <c r="E668" s="35"/>
      <c r="F668" s="36"/>
      <c r="G668" s="33">
        <f t="shared" si="107"/>
        <v>0</v>
      </c>
      <c r="H668" s="106"/>
      <c r="I668" s="106"/>
      <c r="J668" s="32"/>
      <c r="K668" s="17"/>
      <c r="L668" s="31" t="str">
        <f t="shared" si="104"/>
        <v/>
      </c>
      <c r="M668" s="31" t="str">
        <f t="shared" si="105"/>
        <v/>
      </c>
      <c r="N668" s="31" t="str">
        <f t="shared" si="105"/>
        <v/>
      </c>
      <c r="O668" s="30"/>
      <c r="P668" s="34"/>
      <c r="Q668" s="31" t="str">
        <f t="shared" si="108"/>
        <v/>
      </c>
      <c r="R668" s="31" t="str">
        <f t="shared" si="109"/>
        <v/>
      </c>
      <c r="S668" s="31" t="str">
        <f t="shared" si="110"/>
        <v/>
      </c>
      <c r="T668" s="31" t="str">
        <f t="shared" si="111"/>
        <v/>
      </c>
    </row>
    <row r="669" spans="1:20">
      <c r="A669" s="34"/>
      <c r="B669" s="34"/>
      <c r="C669" s="1" t="str">
        <f t="shared" si="106"/>
        <v/>
      </c>
      <c r="D669" s="34"/>
      <c r="E669" s="35"/>
      <c r="F669" s="36"/>
      <c r="G669" s="33">
        <f t="shared" si="107"/>
        <v>0</v>
      </c>
      <c r="H669" s="106"/>
      <c r="I669" s="106"/>
      <c r="J669" s="32"/>
      <c r="K669" s="17"/>
      <c r="L669" s="31" t="str">
        <f t="shared" si="104"/>
        <v/>
      </c>
      <c r="M669" s="31" t="str">
        <f t="shared" si="105"/>
        <v/>
      </c>
      <c r="N669" s="31" t="str">
        <f t="shared" si="105"/>
        <v/>
      </c>
      <c r="O669" s="30"/>
      <c r="P669" s="34"/>
      <c r="Q669" s="31" t="str">
        <f t="shared" si="108"/>
        <v/>
      </c>
      <c r="R669" s="31" t="str">
        <f t="shared" si="109"/>
        <v/>
      </c>
      <c r="S669" s="31" t="str">
        <f t="shared" si="110"/>
        <v/>
      </c>
      <c r="T669" s="31" t="str">
        <f t="shared" si="111"/>
        <v/>
      </c>
    </row>
    <row r="670" spans="1:20">
      <c r="A670" s="34"/>
      <c r="B670" s="34"/>
      <c r="C670" s="1" t="str">
        <f t="shared" si="106"/>
        <v/>
      </c>
      <c r="D670" s="34"/>
      <c r="E670" s="35"/>
      <c r="F670" s="36"/>
      <c r="G670" s="33">
        <f t="shared" si="107"/>
        <v>0</v>
      </c>
      <c r="H670" s="106"/>
      <c r="I670" s="106"/>
      <c r="J670" s="32"/>
      <c r="K670" s="17"/>
      <c r="L670" s="31" t="str">
        <f t="shared" si="104"/>
        <v/>
      </c>
      <c r="M670" s="31" t="str">
        <f t="shared" si="105"/>
        <v/>
      </c>
      <c r="N670" s="31" t="str">
        <f t="shared" si="105"/>
        <v/>
      </c>
      <c r="O670" s="30"/>
      <c r="P670" s="34"/>
      <c r="Q670" s="31" t="str">
        <f t="shared" si="108"/>
        <v/>
      </c>
      <c r="R670" s="31" t="str">
        <f t="shared" si="109"/>
        <v/>
      </c>
      <c r="S670" s="31" t="str">
        <f t="shared" si="110"/>
        <v/>
      </c>
      <c r="T670" s="31" t="str">
        <f t="shared" si="111"/>
        <v/>
      </c>
    </row>
    <row r="671" spans="1:20">
      <c r="A671" s="34"/>
      <c r="B671" s="34"/>
      <c r="C671" s="1" t="str">
        <f t="shared" si="106"/>
        <v/>
      </c>
      <c r="D671" s="34"/>
      <c r="E671" s="35"/>
      <c r="F671" s="36"/>
      <c r="G671" s="33">
        <f t="shared" si="107"/>
        <v>0</v>
      </c>
      <c r="H671" s="106"/>
      <c r="I671" s="106"/>
      <c r="J671" s="32"/>
      <c r="K671" s="17"/>
      <c r="L671" s="31" t="str">
        <f t="shared" si="104"/>
        <v/>
      </c>
      <c r="M671" s="31" t="str">
        <f t="shared" si="105"/>
        <v/>
      </c>
      <c r="N671" s="31" t="str">
        <f t="shared" si="105"/>
        <v/>
      </c>
      <c r="O671" s="30"/>
      <c r="P671" s="34"/>
      <c r="Q671" s="31" t="str">
        <f t="shared" si="108"/>
        <v/>
      </c>
      <c r="R671" s="31" t="str">
        <f t="shared" si="109"/>
        <v/>
      </c>
      <c r="S671" s="31" t="str">
        <f t="shared" si="110"/>
        <v/>
      </c>
      <c r="T671" s="31" t="str">
        <f t="shared" si="111"/>
        <v/>
      </c>
    </row>
    <row r="672" spans="1:20">
      <c r="A672" s="34"/>
      <c r="B672" s="34"/>
      <c r="C672" s="1" t="str">
        <f t="shared" si="106"/>
        <v/>
      </c>
      <c r="D672" s="34"/>
      <c r="E672" s="35"/>
      <c r="F672" s="36"/>
      <c r="G672" s="33">
        <f t="shared" si="107"/>
        <v>0</v>
      </c>
      <c r="H672" s="106"/>
      <c r="I672" s="106"/>
      <c r="J672" s="32"/>
      <c r="K672" s="17"/>
      <c r="L672" s="31" t="str">
        <f t="shared" si="104"/>
        <v/>
      </c>
      <c r="M672" s="31" t="str">
        <f t="shared" si="105"/>
        <v/>
      </c>
      <c r="N672" s="31" t="str">
        <f t="shared" si="105"/>
        <v/>
      </c>
      <c r="O672" s="30"/>
      <c r="P672" s="34"/>
      <c r="Q672" s="31" t="str">
        <f t="shared" si="108"/>
        <v/>
      </c>
      <c r="R672" s="31" t="str">
        <f t="shared" si="109"/>
        <v/>
      </c>
      <c r="S672" s="31" t="str">
        <f t="shared" si="110"/>
        <v/>
      </c>
      <c r="T672" s="31" t="str">
        <f t="shared" si="111"/>
        <v/>
      </c>
    </row>
    <row r="673" spans="1:20">
      <c r="A673" s="34"/>
      <c r="B673" s="34"/>
      <c r="C673" s="1" t="str">
        <f t="shared" si="106"/>
        <v/>
      </c>
      <c r="D673" s="34"/>
      <c r="E673" s="35"/>
      <c r="F673" s="36"/>
      <c r="G673" s="33">
        <f t="shared" si="107"/>
        <v>0</v>
      </c>
      <c r="H673" s="106"/>
      <c r="I673" s="106"/>
      <c r="J673" s="32"/>
      <c r="K673" s="17"/>
      <c r="L673" s="31" t="str">
        <f t="shared" si="104"/>
        <v/>
      </c>
      <c r="M673" s="31" t="str">
        <f t="shared" si="105"/>
        <v/>
      </c>
      <c r="N673" s="31" t="str">
        <f t="shared" si="105"/>
        <v/>
      </c>
      <c r="O673" s="30"/>
      <c r="P673" s="34"/>
      <c r="Q673" s="31" t="str">
        <f t="shared" si="108"/>
        <v/>
      </c>
      <c r="R673" s="31" t="str">
        <f t="shared" si="109"/>
        <v/>
      </c>
      <c r="S673" s="31" t="str">
        <f t="shared" si="110"/>
        <v/>
      </c>
      <c r="T673" s="31" t="str">
        <f t="shared" si="111"/>
        <v/>
      </c>
    </row>
    <row r="674" spans="1:20">
      <c r="A674" s="34"/>
      <c r="B674" s="34"/>
      <c r="C674" s="1" t="str">
        <f t="shared" si="106"/>
        <v/>
      </c>
      <c r="D674" s="34"/>
      <c r="E674" s="35"/>
      <c r="F674" s="36"/>
      <c r="G674" s="33">
        <f t="shared" si="107"/>
        <v>0</v>
      </c>
      <c r="H674" s="106"/>
      <c r="I674" s="106"/>
      <c r="J674" s="32"/>
      <c r="K674" s="17"/>
      <c r="L674" s="31" t="str">
        <f t="shared" si="104"/>
        <v/>
      </c>
      <c r="M674" s="31" t="str">
        <f t="shared" si="105"/>
        <v/>
      </c>
      <c r="N674" s="31" t="str">
        <f t="shared" si="105"/>
        <v/>
      </c>
      <c r="O674" s="30"/>
      <c r="P674" s="34"/>
      <c r="Q674" s="31" t="str">
        <f t="shared" si="108"/>
        <v/>
      </c>
      <c r="R674" s="31" t="str">
        <f t="shared" si="109"/>
        <v/>
      </c>
      <c r="S674" s="31" t="str">
        <f t="shared" si="110"/>
        <v/>
      </c>
      <c r="T674" s="31" t="str">
        <f t="shared" si="111"/>
        <v/>
      </c>
    </row>
    <row r="675" spans="1:20">
      <c r="A675" s="34"/>
      <c r="B675" s="34"/>
      <c r="C675" s="1" t="str">
        <f t="shared" si="106"/>
        <v/>
      </c>
      <c r="D675" s="34"/>
      <c r="E675" s="35"/>
      <c r="F675" s="36"/>
      <c r="G675" s="33">
        <f t="shared" si="107"/>
        <v>0</v>
      </c>
      <c r="H675" s="106"/>
      <c r="I675" s="106"/>
      <c r="J675" s="32"/>
      <c r="K675" s="17"/>
      <c r="L675" s="31" t="str">
        <f t="shared" si="104"/>
        <v/>
      </c>
      <c r="M675" s="31" t="str">
        <f t="shared" si="105"/>
        <v/>
      </c>
      <c r="N675" s="31" t="str">
        <f t="shared" si="105"/>
        <v/>
      </c>
      <c r="O675" s="30"/>
      <c r="P675" s="34"/>
      <c r="Q675" s="31" t="str">
        <f t="shared" si="108"/>
        <v/>
      </c>
      <c r="R675" s="31" t="str">
        <f t="shared" si="109"/>
        <v/>
      </c>
      <c r="S675" s="31" t="str">
        <f t="shared" si="110"/>
        <v/>
      </c>
      <c r="T675" s="31" t="str">
        <f t="shared" si="111"/>
        <v/>
      </c>
    </row>
    <row r="676" spans="1:20">
      <c r="A676" s="34"/>
      <c r="B676" s="34"/>
      <c r="C676" s="1" t="str">
        <f t="shared" si="106"/>
        <v/>
      </c>
      <c r="D676" s="34"/>
      <c r="E676" s="35"/>
      <c r="F676" s="36"/>
      <c r="G676" s="33">
        <f t="shared" si="107"/>
        <v>0</v>
      </c>
      <c r="H676" s="106"/>
      <c r="I676" s="106"/>
      <c r="J676" s="32"/>
      <c r="K676" s="17"/>
      <c r="L676" s="31" t="str">
        <f t="shared" si="104"/>
        <v/>
      </c>
      <c r="M676" s="31" t="str">
        <f t="shared" si="105"/>
        <v/>
      </c>
      <c r="N676" s="31" t="str">
        <f t="shared" si="105"/>
        <v/>
      </c>
      <c r="O676" s="30"/>
      <c r="P676" s="34"/>
      <c r="Q676" s="31" t="str">
        <f t="shared" si="108"/>
        <v/>
      </c>
      <c r="R676" s="31" t="str">
        <f t="shared" si="109"/>
        <v/>
      </c>
      <c r="S676" s="31" t="str">
        <f t="shared" si="110"/>
        <v/>
      </c>
      <c r="T676" s="31" t="str">
        <f t="shared" si="111"/>
        <v/>
      </c>
    </row>
    <row r="677" spans="1:20">
      <c r="A677" s="34"/>
      <c r="B677" s="34"/>
      <c r="C677" s="1" t="str">
        <f t="shared" si="106"/>
        <v/>
      </c>
      <c r="D677" s="34"/>
      <c r="E677" s="35"/>
      <c r="F677" s="36"/>
      <c r="G677" s="33">
        <f t="shared" si="107"/>
        <v>0</v>
      </c>
      <c r="H677" s="106"/>
      <c r="I677" s="106"/>
      <c r="J677" s="32"/>
      <c r="K677" s="17"/>
      <c r="L677" s="31" t="str">
        <f t="shared" si="104"/>
        <v/>
      </c>
      <c r="M677" s="31" t="str">
        <f t="shared" si="105"/>
        <v/>
      </c>
      <c r="N677" s="31" t="str">
        <f t="shared" si="105"/>
        <v/>
      </c>
      <c r="O677" s="30"/>
      <c r="P677" s="34"/>
      <c r="Q677" s="31" t="str">
        <f t="shared" si="108"/>
        <v/>
      </c>
      <c r="R677" s="31" t="str">
        <f t="shared" si="109"/>
        <v/>
      </c>
      <c r="S677" s="31" t="str">
        <f t="shared" si="110"/>
        <v/>
      </c>
      <c r="T677" s="31" t="str">
        <f t="shared" si="111"/>
        <v/>
      </c>
    </row>
    <row r="678" spans="1:20">
      <c r="A678" s="34"/>
      <c r="B678" s="34"/>
      <c r="C678" s="1" t="str">
        <f t="shared" si="106"/>
        <v/>
      </c>
      <c r="D678" s="34"/>
      <c r="E678" s="35"/>
      <c r="F678" s="36"/>
      <c r="G678" s="33">
        <f t="shared" si="107"/>
        <v>0</v>
      </c>
      <c r="H678" s="106"/>
      <c r="I678" s="106"/>
      <c r="J678" s="32"/>
      <c r="K678" s="17"/>
      <c r="L678" s="31" t="str">
        <f t="shared" si="104"/>
        <v/>
      </c>
      <c r="M678" s="31" t="str">
        <f t="shared" si="105"/>
        <v/>
      </c>
      <c r="N678" s="31" t="str">
        <f t="shared" si="105"/>
        <v/>
      </c>
      <c r="O678" s="30"/>
      <c r="P678" s="34"/>
      <c r="Q678" s="31" t="str">
        <f t="shared" si="108"/>
        <v/>
      </c>
      <c r="R678" s="31" t="str">
        <f t="shared" si="109"/>
        <v/>
      </c>
      <c r="S678" s="31" t="str">
        <f t="shared" si="110"/>
        <v/>
      </c>
      <c r="T678" s="31" t="str">
        <f t="shared" si="111"/>
        <v/>
      </c>
    </row>
    <row r="679" spans="1:20">
      <c r="A679" s="34"/>
      <c r="B679" s="34"/>
      <c r="C679" s="1" t="str">
        <f t="shared" si="106"/>
        <v/>
      </c>
      <c r="D679" s="34"/>
      <c r="E679" s="35"/>
      <c r="F679" s="36"/>
      <c r="G679" s="33">
        <f t="shared" si="107"/>
        <v>0</v>
      </c>
      <c r="H679" s="106"/>
      <c r="I679" s="106"/>
      <c r="J679" s="32"/>
      <c r="K679" s="17"/>
      <c r="L679" s="31" t="str">
        <f t="shared" si="104"/>
        <v/>
      </c>
      <c r="M679" s="31" t="str">
        <f t="shared" si="105"/>
        <v/>
      </c>
      <c r="N679" s="31" t="str">
        <f t="shared" si="105"/>
        <v/>
      </c>
      <c r="O679" s="30"/>
      <c r="P679" s="34"/>
      <c r="Q679" s="31" t="str">
        <f t="shared" si="108"/>
        <v/>
      </c>
      <c r="R679" s="31" t="str">
        <f t="shared" si="109"/>
        <v/>
      </c>
      <c r="S679" s="31" t="str">
        <f t="shared" si="110"/>
        <v/>
      </c>
      <c r="T679" s="31" t="str">
        <f t="shared" si="111"/>
        <v/>
      </c>
    </row>
    <row r="680" spans="1:20">
      <c r="A680" s="34"/>
      <c r="B680" s="34"/>
      <c r="C680" s="1" t="str">
        <f t="shared" si="106"/>
        <v/>
      </c>
      <c r="D680" s="34"/>
      <c r="E680" s="35"/>
      <c r="F680" s="36"/>
      <c r="G680" s="33">
        <f t="shared" si="107"/>
        <v>0</v>
      </c>
      <c r="H680" s="106"/>
      <c r="I680" s="106"/>
      <c r="J680" s="32"/>
      <c r="K680" s="17"/>
      <c r="L680" s="31" t="str">
        <f t="shared" si="104"/>
        <v/>
      </c>
      <c r="M680" s="31" t="str">
        <f t="shared" ref="M680:N699" si="112">IF($A680&gt;0,IF((LEFT($A680,2)=LEFT(gstin,2)),($K680*($J680/2)),""),"")</f>
        <v/>
      </c>
      <c r="N680" s="31" t="str">
        <f t="shared" si="112"/>
        <v/>
      </c>
      <c r="O680" s="30"/>
      <c r="P680" s="34"/>
      <c r="Q680" s="31" t="str">
        <f t="shared" si="108"/>
        <v/>
      </c>
      <c r="R680" s="31" t="str">
        <f t="shared" si="109"/>
        <v/>
      </c>
      <c r="S680" s="31" t="str">
        <f t="shared" si="110"/>
        <v/>
      </c>
      <c r="T680" s="31" t="str">
        <f t="shared" si="111"/>
        <v/>
      </c>
    </row>
    <row r="681" spans="1:20">
      <c r="A681" s="34"/>
      <c r="B681" s="34"/>
      <c r="C681" s="1" t="str">
        <f t="shared" si="106"/>
        <v/>
      </c>
      <c r="D681" s="34"/>
      <c r="E681" s="35"/>
      <c r="F681" s="36"/>
      <c r="G681" s="33">
        <f t="shared" si="107"/>
        <v>0</v>
      </c>
      <c r="H681" s="106"/>
      <c r="I681" s="106"/>
      <c r="J681" s="32"/>
      <c r="K681" s="17"/>
      <c r="L681" s="31" t="str">
        <f t="shared" si="104"/>
        <v/>
      </c>
      <c r="M681" s="31" t="str">
        <f t="shared" si="112"/>
        <v/>
      </c>
      <c r="N681" s="31" t="str">
        <f t="shared" si="112"/>
        <v/>
      </c>
      <c r="O681" s="30"/>
      <c r="P681" s="34"/>
      <c r="Q681" s="31" t="str">
        <f t="shared" si="108"/>
        <v/>
      </c>
      <c r="R681" s="31" t="str">
        <f t="shared" si="109"/>
        <v/>
      </c>
      <c r="S681" s="31" t="str">
        <f t="shared" si="110"/>
        <v/>
      </c>
      <c r="T681" s="31" t="str">
        <f t="shared" si="111"/>
        <v/>
      </c>
    </row>
    <row r="682" spans="1:20">
      <c r="A682" s="34"/>
      <c r="B682" s="34"/>
      <c r="C682" s="1" t="str">
        <f t="shared" si="106"/>
        <v/>
      </c>
      <c r="D682" s="34"/>
      <c r="E682" s="35"/>
      <c r="F682" s="36"/>
      <c r="G682" s="33">
        <f t="shared" si="107"/>
        <v>0</v>
      </c>
      <c r="H682" s="106"/>
      <c r="I682" s="106"/>
      <c r="J682" s="32"/>
      <c r="K682" s="17"/>
      <c r="L682" s="31" t="str">
        <f t="shared" si="104"/>
        <v/>
      </c>
      <c r="M682" s="31" t="str">
        <f t="shared" si="112"/>
        <v/>
      </c>
      <c r="N682" s="31" t="str">
        <f t="shared" si="112"/>
        <v/>
      </c>
      <c r="O682" s="30"/>
      <c r="P682" s="34"/>
      <c r="Q682" s="31" t="str">
        <f t="shared" si="108"/>
        <v/>
      </c>
      <c r="R682" s="31" t="str">
        <f t="shared" si="109"/>
        <v/>
      </c>
      <c r="S682" s="31" t="str">
        <f t="shared" si="110"/>
        <v/>
      </c>
      <c r="T682" s="31" t="str">
        <f t="shared" si="111"/>
        <v/>
      </c>
    </row>
    <row r="683" spans="1:20">
      <c r="A683" s="34"/>
      <c r="B683" s="34"/>
      <c r="C683" s="1" t="str">
        <f t="shared" si="106"/>
        <v/>
      </c>
      <c r="D683" s="34"/>
      <c r="E683" s="35"/>
      <c r="F683" s="36"/>
      <c r="G683" s="33">
        <f t="shared" si="107"/>
        <v>0</v>
      </c>
      <c r="H683" s="106"/>
      <c r="I683" s="106"/>
      <c r="J683" s="32"/>
      <c r="K683" s="17"/>
      <c r="L683" s="31" t="str">
        <f t="shared" si="104"/>
        <v/>
      </c>
      <c r="M683" s="31" t="str">
        <f t="shared" si="112"/>
        <v/>
      </c>
      <c r="N683" s="31" t="str">
        <f t="shared" si="112"/>
        <v/>
      </c>
      <c r="O683" s="30"/>
      <c r="P683" s="34"/>
      <c r="Q683" s="31" t="str">
        <f t="shared" si="108"/>
        <v/>
      </c>
      <c r="R683" s="31" t="str">
        <f t="shared" si="109"/>
        <v/>
      </c>
      <c r="S683" s="31" t="str">
        <f t="shared" si="110"/>
        <v/>
      </c>
      <c r="T683" s="31" t="str">
        <f t="shared" si="111"/>
        <v/>
      </c>
    </row>
    <row r="684" spans="1:20">
      <c r="A684" s="34"/>
      <c r="B684" s="34"/>
      <c r="C684" s="1" t="str">
        <f t="shared" si="106"/>
        <v/>
      </c>
      <c r="D684" s="34"/>
      <c r="E684" s="35"/>
      <c r="F684" s="36"/>
      <c r="G684" s="33">
        <f t="shared" si="107"/>
        <v>0</v>
      </c>
      <c r="H684" s="106"/>
      <c r="I684" s="106"/>
      <c r="J684" s="32"/>
      <c r="K684" s="17"/>
      <c r="L684" s="31" t="str">
        <f t="shared" si="104"/>
        <v/>
      </c>
      <c r="M684" s="31" t="str">
        <f t="shared" si="112"/>
        <v/>
      </c>
      <c r="N684" s="31" t="str">
        <f t="shared" si="112"/>
        <v/>
      </c>
      <c r="O684" s="30"/>
      <c r="P684" s="34"/>
      <c r="Q684" s="31" t="str">
        <f t="shared" si="108"/>
        <v/>
      </c>
      <c r="R684" s="31" t="str">
        <f t="shared" si="109"/>
        <v/>
      </c>
      <c r="S684" s="31" t="str">
        <f t="shared" si="110"/>
        <v/>
      </c>
      <c r="T684" s="31" t="str">
        <f t="shared" si="111"/>
        <v/>
      </c>
    </row>
    <row r="685" spans="1:20">
      <c r="A685" s="34"/>
      <c r="B685" s="34"/>
      <c r="C685" s="1" t="str">
        <f t="shared" si="106"/>
        <v/>
      </c>
      <c r="D685" s="34"/>
      <c r="E685" s="35"/>
      <c r="F685" s="36"/>
      <c r="G685" s="33">
        <f t="shared" si="107"/>
        <v>0</v>
      </c>
      <c r="H685" s="106"/>
      <c r="I685" s="106"/>
      <c r="J685" s="32"/>
      <c r="K685" s="17"/>
      <c r="L685" s="31" t="str">
        <f t="shared" si="104"/>
        <v/>
      </c>
      <c r="M685" s="31" t="str">
        <f t="shared" si="112"/>
        <v/>
      </c>
      <c r="N685" s="31" t="str">
        <f t="shared" si="112"/>
        <v/>
      </c>
      <c r="O685" s="30"/>
      <c r="P685" s="34"/>
      <c r="Q685" s="31" t="str">
        <f t="shared" si="108"/>
        <v/>
      </c>
      <c r="R685" s="31" t="str">
        <f t="shared" si="109"/>
        <v/>
      </c>
      <c r="S685" s="31" t="str">
        <f t="shared" si="110"/>
        <v/>
      </c>
      <c r="T685" s="31" t="str">
        <f t="shared" si="111"/>
        <v/>
      </c>
    </row>
    <row r="686" spans="1:20">
      <c r="A686" s="34"/>
      <c r="B686" s="34"/>
      <c r="C686" s="1" t="str">
        <f t="shared" si="106"/>
        <v/>
      </c>
      <c r="D686" s="34"/>
      <c r="E686" s="35"/>
      <c r="F686" s="36"/>
      <c r="G686" s="33">
        <f t="shared" si="107"/>
        <v>0</v>
      </c>
      <c r="H686" s="106"/>
      <c r="I686" s="106"/>
      <c r="J686" s="32"/>
      <c r="K686" s="17"/>
      <c r="L686" s="31" t="str">
        <f t="shared" si="104"/>
        <v/>
      </c>
      <c r="M686" s="31" t="str">
        <f t="shared" si="112"/>
        <v/>
      </c>
      <c r="N686" s="31" t="str">
        <f t="shared" si="112"/>
        <v/>
      </c>
      <c r="O686" s="30"/>
      <c r="P686" s="34"/>
      <c r="Q686" s="31" t="str">
        <f t="shared" si="108"/>
        <v/>
      </c>
      <c r="R686" s="31" t="str">
        <f t="shared" si="109"/>
        <v/>
      </c>
      <c r="S686" s="31" t="str">
        <f t="shared" si="110"/>
        <v/>
      </c>
      <c r="T686" s="31" t="str">
        <f t="shared" si="111"/>
        <v/>
      </c>
    </row>
    <row r="687" spans="1:20">
      <c r="A687" s="34"/>
      <c r="B687" s="34"/>
      <c r="C687" s="1" t="str">
        <f t="shared" si="106"/>
        <v/>
      </c>
      <c r="D687" s="34"/>
      <c r="E687" s="35"/>
      <c r="F687" s="36"/>
      <c r="G687" s="33">
        <f t="shared" si="107"/>
        <v>0</v>
      </c>
      <c r="H687" s="106"/>
      <c r="I687" s="106"/>
      <c r="J687" s="32"/>
      <c r="K687" s="17"/>
      <c r="L687" s="31" t="str">
        <f t="shared" si="104"/>
        <v/>
      </c>
      <c r="M687" s="31" t="str">
        <f t="shared" si="112"/>
        <v/>
      </c>
      <c r="N687" s="31" t="str">
        <f t="shared" si="112"/>
        <v/>
      </c>
      <c r="O687" s="30"/>
      <c r="P687" s="34"/>
      <c r="Q687" s="31" t="str">
        <f t="shared" si="108"/>
        <v/>
      </c>
      <c r="R687" s="31" t="str">
        <f t="shared" si="109"/>
        <v/>
      </c>
      <c r="S687" s="31" t="str">
        <f t="shared" si="110"/>
        <v/>
      </c>
      <c r="T687" s="31" t="str">
        <f t="shared" si="111"/>
        <v/>
      </c>
    </row>
    <row r="688" spans="1:20">
      <c r="A688" s="34"/>
      <c r="B688" s="34"/>
      <c r="C688" s="1" t="str">
        <f t="shared" si="106"/>
        <v/>
      </c>
      <c r="D688" s="34"/>
      <c r="E688" s="35"/>
      <c r="F688" s="36"/>
      <c r="G688" s="33">
        <f t="shared" si="107"/>
        <v>0</v>
      </c>
      <c r="H688" s="106"/>
      <c r="I688" s="106"/>
      <c r="J688" s="32"/>
      <c r="K688" s="17"/>
      <c r="L688" s="31" t="str">
        <f t="shared" si="104"/>
        <v/>
      </c>
      <c r="M688" s="31" t="str">
        <f t="shared" si="112"/>
        <v/>
      </c>
      <c r="N688" s="31" t="str">
        <f t="shared" si="112"/>
        <v/>
      </c>
      <c r="O688" s="30"/>
      <c r="P688" s="34"/>
      <c r="Q688" s="31" t="str">
        <f t="shared" si="108"/>
        <v/>
      </c>
      <c r="R688" s="31" t="str">
        <f t="shared" si="109"/>
        <v/>
      </c>
      <c r="S688" s="31" t="str">
        <f t="shared" si="110"/>
        <v/>
      </c>
      <c r="T688" s="31" t="str">
        <f t="shared" si="111"/>
        <v/>
      </c>
    </row>
    <row r="689" spans="1:20">
      <c r="A689" s="34"/>
      <c r="B689" s="34"/>
      <c r="C689" s="1" t="str">
        <f t="shared" si="106"/>
        <v/>
      </c>
      <c r="D689" s="34"/>
      <c r="E689" s="35"/>
      <c r="F689" s="36"/>
      <c r="G689" s="33">
        <f t="shared" si="107"/>
        <v>0</v>
      </c>
      <c r="H689" s="106"/>
      <c r="I689" s="106"/>
      <c r="J689" s="32"/>
      <c r="K689" s="17"/>
      <c r="L689" s="31" t="str">
        <f t="shared" si="104"/>
        <v/>
      </c>
      <c r="M689" s="31" t="str">
        <f t="shared" si="112"/>
        <v/>
      </c>
      <c r="N689" s="31" t="str">
        <f t="shared" si="112"/>
        <v/>
      </c>
      <c r="O689" s="30"/>
      <c r="P689" s="34"/>
      <c r="Q689" s="31" t="str">
        <f t="shared" si="108"/>
        <v/>
      </c>
      <c r="R689" s="31" t="str">
        <f t="shared" si="109"/>
        <v/>
      </c>
      <c r="S689" s="31" t="str">
        <f t="shared" si="110"/>
        <v/>
      </c>
      <c r="T689" s="31" t="str">
        <f t="shared" si="111"/>
        <v/>
      </c>
    </row>
    <row r="690" spans="1:20">
      <c r="A690" s="34"/>
      <c r="B690" s="34"/>
      <c r="C690" s="1" t="str">
        <f t="shared" si="106"/>
        <v/>
      </c>
      <c r="D690" s="34"/>
      <c r="E690" s="35"/>
      <c r="F690" s="36"/>
      <c r="G690" s="33">
        <f t="shared" si="107"/>
        <v>0</v>
      </c>
      <c r="H690" s="106"/>
      <c r="I690" s="106"/>
      <c r="J690" s="32"/>
      <c r="K690" s="17"/>
      <c r="L690" s="31" t="str">
        <f t="shared" si="104"/>
        <v/>
      </c>
      <c r="M690" s="31" t="str">
        <f t="shared" si="112"/>
        <v/>
      </c>
      <c r="N690" s="31" t="str">
        <f t="shared" si="112"/>
        <v/>
      </c>
      <c r="O690" s="30"/>
      <c r="P690" s="34"/>
      <c r="Q690" s="31" t="str">
        <f t="shared" si="108"/>
        <v/>
      </c>
      <c r="R690" s="31" t="str">
        <f t="shared" si="109"/>
        <v/>
      </c>
      <c r="S690" s="31" t="str">
        <f t="shared" si="110"/>
        <v/>
      </c>
      <c r="T690" s="31" t="str">
        <f t="shared" si="111"/>
        <v/>
      </c>
    </row>
    <row r="691" spans="1:20">
      <c r="A691" s="34"/>
      <c r="B691" s="34"/>
      <c r="C691" s="1" t="str">
        <f t="shared" si="106"/>
        <v/>
      </c>
      <c r="D691" s="34"/>
      <c r="E691" s="35"/>
      <c r="F691" s="36"/>
      <c r="G691" s="33">
        <f t="shared" si="107"/>
        <v>0</v>
      </c>
      <c r="H691" s="106"/>
      <c r="I691" s="106"/>
      <c r="J691" s="32"/>
      <c r="K691" s="17"/>
      <c r="L691" s="31" t="str">
        <f t="shared" si="104"/>
        <v/>
      </c>
      <c r="M691" s="31" t="str">
        <f t="shared" si="112"/>
        <v/>
      </c>
      <c r="N691" s="31" t="str">
        <f t="shared" si="112"/>
        <v/>
      </c>
      <c r="O691" s="30"/>
      <c r="P691" s="34"/>
      <c r="Q691" s="31" t="str">
        <f t="shared" si="108"/>
        <v/>
      </c>
      <c r="R691" s="31" t="str">
        <f t="shared" si="109"/>
        <v/>
      </c>
      <c r="S691" s="31" t="str">
        <f t="shared" si="110"/>
        <v/>
      </c>
      <c r="T691" s="31" t="str">
        <f t="shared" si="111"/>
        <v/>
      </c>
    </row>
    <row r="692" spans="1:20">
      <c r="A692" s="34"/>
      <c r="B692" s="34"/>
      <c r="C692" s="1" t="str">
        <f t="shared" si="106"/>
        <v/>
      </c>
      <c r="D692" s="34"/>
      <c r="E692" s="35"/>
      <c r="F692" s="36"/>
      <c r="G692" s="33">
        <f t="shared" si="107"/>
        <v>0</v>
      </c>
      <c r="H692" s="106"/>
      <c r="I692" s="106"/>
      <c r="J692" s="32"/>
      <c r="K692" s="17"/>
      <c r="L692" s="31" t="str">
        <f t="shared" si="104"/>
        <v/>
      </c>
      <c r="M692" s="31" t="str">
        <f t="shared" si="112"/>
        <v/>
      </c>
      <c r="N692" s="31" t="str">
        <f t="shared" si="112"/>
        <v/>
      </c>
      <c r="O692" s="30"/>
      <c r="P692" s="34"/>
      <c r="Q692" s="31" t="str">
        <f t="shared" si="108"/>
        <v/>
      </c>
      <c r="R692" s="31" t="str">
        <f t="shared" si="109"/>
        <v/>
      </c>
      <c r="S692" s="31" t="str">
        <f t="shared" si="110"/>
        <v/>
      </c>
      <c r="T692" s="31" t="str">
        <f t="shared" si="111"/>
        <v/>
      </c>
    </row>
    <row r="693" spans="1:20">
      <c r="A693" s="34"/>
      <c r="B693" s="34"/>
      <c r="C693" s="1" t="str">
        <f t="shared" si="106"/>
        <v/>
      </c>
      <c r="D693" s="34"/>
      <c r="E693" s="35"/>
      <c r="F693" s="36"/>
      <c r="G693" s="33">
        <f t="shared" si="107"/>
        <v>0</v>
      </c>
      <c r="H693" s="106"/>
      <c r="I693" s="106"/>
      <c r="J693" s="32"/>
      <c r="K693" s="17"/>
      <c r="L693" s="31" t="str">
        <f t="shared" si="104"/>
        <v/>
      </c>
      <c r="M693" s="31" t="str">
        <f t="shared" si="112"/>
        <v/>
      </c>
      <c r="N693" s="31" t="str">
        <f t="shared" si="112"/>
        <v/>
      </c>
      <c r="O693" s="30"/>
      <c r="P693" s="34"/>
      <c r="Q693" s="31" t="str">
        <f t="shared" si="108"/>
        <v/>
      </c>
      <c r="R693" s="31" t="str">
        <f t="shared" si="109"/>
        <v/>
      </c>
      <c r="S693" s="31" t="str">
        <f t="shared" si="110"/>
        <v/>
      </c>
      <c r="T693" s="31" t="str">
        <f t="shared" si="111"/>
        <v/>
      </c>
    </row>
    <row r="694" spans="1:20">
      <c r="A694" s="34"/>
      <c r="B694" s="34"/>
      <c r="C694" s="1" t="str">
        <f t="shared" si="106"/>
        <v/>
      </c>
      <c r="D694" s="34"/>
      <c r="E694" s="35"/>
      <c r="F694" s="36"/>
      <c r="G694" s="33">
        <f t="shared" si="107"/>
        <v>0</v>
      </c>
      <c r="H694" s="106"/>
      <c r="I694" s="106"/>
      <c r="J694" s="32"/>
      <c r="K694" s="17"/>
      <c r="L694" s="31" t="str">
        <f t="shared" si="104"/>
        <v/>
      </c>
      <c r="M694" s="31" t="str">
        <f t="shared" si="112"/>
        <v/>
      </c>
      <c r="N694" s="31" t="str">
        <f t="shared" si="112"/>
        <v/>
      </c>
      <c r="O694" s="30"/>
      <c r="P694" s="34"/>
      <c r="Q694" s="31" t="str">
        <f t="shared" si="108"/>
        <v/>
      </c>
      <c r="R694" s="31" t="str">
        <f t="shared" si="109"/>
        <v/>
      </c>
      <c r="S694" s="31" t="str">
        <f t="shared" si="110"/>
        <v/>
      </c>
      <c r="T694" s="31" t="str">
        <f t="shared" si="111"/>
        <v/>
      </c>
    </row>
    <row r="695" spans="1:20">
      <c r="A695" s="34"/>
      <c r="B695" s="34"/>
      <c r="C695" s="1" t="str">
        <f t="shared" si="106"/>
        <v/>
      </c>
      <c r="D695" s="34"/>
      <c r="E695" s="35"/>
      <c r="F695" s="36"/>
      <c r="G695" s="33">
        <f t="shared" si="107"/>
        <v>0</v>
      </c>
      <c r="H695" s="106"/>
      <c r="I695" s="106"/>
      <c r="J695" s="32"/>
      <c r="K695" s="17"/>
      <c r="L695" s="31" t="str">
        <f t="shared" si="104"/>
        <v/>
      </c>
      <c r="M695" s="31" t="str">
        <f t="shared" si="112"/>
        <v/>
      </c>
      <c r="N695" s="31" t="str">
        <f t="shared" si="112"/>
        <v/>
      </c>
      <c r="O695" s="30"/>
      <c r="P695" s="34"/>
      <c r="Q695" s="31" t="str">
        <f t="shared" si="108"/>
        <v/>
      </c>
      <c r="R695" s="31" t="str">
        <f t="shared" si="109"/>
        <v/>
      </c>
      <c r="S695" s="31" t="str">
        <f t="shared" si="110"/>
        <v/>
      </c>
      <c r="T695" s="31" t="str">
        <f t="shared" si="111"/>
        <v/>
      </c>
    </row>
    <row r="696" spans="1:20">
      <c r="A696" s="34"/>
      <c r="B696" s="34"/>
      <c r="C696" s="1" t="str">
        <f t="shared" si="106"/>
        <v/>
      </c>
      <c r="D696" s="34"/>
      <c r="E696" s="35"/>
      <c r="F696" s="36"/>
      <c r="G696" s="33">
        <f t="shared" si="107"/>
        <v>0</v>
      </c>
      <c r="H696" s="106"/>
      <c r="I696" s="106"/>
      <c r="J696" s="32"/>
      <c r="K696" s="17"/>
      <c r="L696" s="31" t="str">
        <f t="shared" si="104"/>
        <v/>
      </c>
      <c r="M696" s="31" t="str">
        <f t="shared" si="112"/>
        <v/>
      </c>
      <c r="N696" s="31" t="str">
        <f t="shared" si="112"/>
        <v/>
      </c>
      <c r="O696" s="30"/>
      <c r="P696" s="34"/>
      <c r="Q696" s="31" t="str">
        <f t="shared" si="108"/>
        <v/>
      </c>
      <c r="R696" s="31" t="str">
        <f t="shared" si="109"/>
        <v/>
      </c>
      <c r="S696" s="31" t="str">
        <f t="shared" si="110"/>
        <v/>
      </c>
      <c r="T696" s="31" t="str">
        <f t="shared" si="111"/>
        <v/>
      </c>
    </row>
    <row r="697" spans="1:20">
      <c r="A697" s="34"/>
      <c r="B697" s="34"/>
      <c r="C697" s="1" t="str">
        <f t="shared" si="106"/>
        <v/>
      </c>
      <c r="D697" s="34"/>
      <c r="E697" s="35"/>
      <c r="F697" s="36"/>
      <c r="G697" s="33">
        <f t="shared" si="107"/>
        <v>0</v>
      </c>
      <c r="H697" s="106"/>
      <c r="I697" s="106"/>
      <c r="J697" s="32"/>
      <c r="K697" s="17"/>
      <c r="L697" s="31" t="str">
        <f t="shared" si="104"/>
        <v/>
      </c>
      <c r="M697" s="31" t="str">
        <f t="shared" si="112"/>
        <v/>
      </c>
      <c r="N697" s="31" t="str">
        <f t="shared" si="112"/>
        <v/>
      </c>
      <c r="O697" s="30"/>
      <c r="P697" s="34"/>
      <c r="Q697" s="31" t="str">
        <f t="shared" si="108"/>
        <v/>
      </c>
      <c r="R697" s="31" t="str">
        <f t="shared" si="109"/>
        <v/>
      </c>
      <c r="S697" s="31" t="str">
        <f t="shared" si="110"/>
        <v/>
      </c>
      <c r="T697" s="31" t="str">
        <f t="shared" si="111"/>
        <v/>
      </c>
    </row>
    <row r="698" spans="1:20">
      <c r="A698" s="34"/>
      <c r="B698" s="34"/>
      <c r="C698" s="1" t="str">
        <f t="shared" si="106"/>
        <v/>
      </c>
      <c r="D698" s="34"/>
      <c r="E698" s="35"/>
      <c r="F698" s="36"/>
      <c r="G698" s="33">
        <f t="shared" si="107"/>
        <v>0</v>
      </c>
      <c r="H698" s="106"/>
      <c r="I698" s="106"/>
      <c r="J698" s="32"/>
      <c r="K698" s="17"/>
      <c r="L698" s="31" t="str">
        <f t="shared" si="104"/>
        <v/>
      </c>
      <c r="M698" s="31" t="str">
        <f t="shared" si="112"/>
        <v/>
      </c>
      <c r="N698" s="31" t="str">
        <f t="shared" si="112"/>
        <v/>
      </c>
      <c r="O698" s="30"/>
      <c r="P698" s="34"/>
      <c r="Q698" s="31" t="str">
        <f t="shared" si="108"/>
        <v/>
      </c>
      <c r="R698" s="31" t="str">
        <f t="shared" si="109"/>
        <v/>
      </c>
      <c r="S698" s="31" t="str">
        <f t="shared" si="110"/>
        <v/>
      </c>
      <c r="T698" s="31" t="str">
        <f t="shared" si="111"/>
        <v/>
      </c>
    </row>
    <row r="699" spans="1:20">
      <c r="A699" s="34"/>
      <c r="B699" s="34"/>
      <c r="C699" s="1" t="str">
        <f t="shared" si="106"/>
        <v/>
      </c>
      <c r="D699" s="34"/>
      <c r="E699" s="35"/>
      <c r="F699" s="36"/>
      <c r="G699" s="33">
        <f t="shared" si="107"/>
        <v>0</v>
      </c>
      <c r="H699" s="106"/>
      <c r="I699" s="106"/>
      <c r="J699" s="32"/>
      <c r="K699" s="17"/>
      <c r="L699" s="31" t="str">
        <f t="shared" si="104"/>
        <v/>
      </c>
      <c r="M699" s="31" t="str">
        <f t="shared" si="112"/>
        <v/>
      </c>
      <c r="N699" s="31" t="str">
        <f t="shared" si="112"/>
        <v/>
      </c>
      <c r="O699" s="30"/>
      <c r="P699" s="34"/>
      <c r="Q699" s="31" t="str">
        <f t="shared" si="108"/>
        <v/>
      </c>
      <c r="R699" s="31" t="str">
        <f t="shared" si="109"/>
        <v/>
      </c>
      <c r="S699" s="31" t="str">
        <f t="shared" si="110"/>
        <v/>
      </c>
      <c r="T699" s="31" t="str">
        <f t="shared" si="111"/>
        <v/>
      </c>
    </row>
    <row r="700" spans="1:20">
      <c r="A700" s="34"/>
      <c r="B700" s="34"/>
      <c r="C700" s="1" t="str">
        <f t="shared" si="106"/>
        <v/>
      </c>
      <c r="D700" s="34"/>
      <c r="E700" s="35"/>
      <c r="F700" s="36"/>
      <c r="G700" s="33">
        <f t="shared" si="107"/>
        <v>0</v>
      </c>
      <c r="H700" s="106"/>
      <c r="I700" s="106"/>
      <c r="J700" s="32"/>
      <c r="K700" s="17"/>
      <c r="L700" s="31" t="str">
        <f t="shared" si="104"/>
        <v/>
      </c>
      <c r="M700" s="31" t="str">
        <f t="shared" ref="M700:N719" si="113">IF($A700&gt;0,IF((LEFT($A700,2)=LEFT(gstin,2)),($K700*($J700/2)),""),"")</f>
        <v/>
      </c>
      <c r="N700" s="31" t="str">
        <f t="shared" si="113"/>
        <v/>
      </c>
      <c r="O700" s="30"/>
      <c r="P700" s="34"/>
      <c r="Q700" s="31" t="str">
        <f t="shared" si="108"/>
        <v/>
      </c>
      <c r="R700" s="31" t="str">
        <f t="shared" si="109"/>
        <v/>
      </c>
      <c r="S700" s="31" t="str">
        <f t="shared" si="110"/>
        <v/>
      </c>
      <c r="T700" s="31" t="str">
        <f t="shared" si="111"/>
        <v/>
      </c>
    </row>
    <row r="701" spans="1:20">
      <c r="A701" s="34"/>
      <c r="B701" s="34"/>
      <c r="C701" s="1" t="str">
        <f t="shared" si="106"/>
        <v/>
      </c>
      <c r="D701" s="34"/>
      <c r="E701" s="35"/>
      <c r="F701" s="36"/>
      <c r="G701" s="33">
        <f t="shared" si="107"/>
        <v>0</v>
      </c>
      <c r="H701" s="106"/>
      <c r="I701" s="106"/>
      <c r="J701" s="32"/>
      <c r="K701" s="17"/>
      <c r="L701" s="31" t="str">
        <f t="shared" si="104"/>
        <v/>
      </c>
      <c r="M701" s="31" t="str">
        <f t="shared" si="113"/>
        <v/>
      </c>
      <c r="N701" s="31" t="str">
        <f t="shared" si="113"/>
        <v/>
      </c>
      <c r="O701" s="30"/>
      <c r="P701" s="34"/>
      <c r="Q701" s="31" t="str">
        <f t="shared" si="108"/>
        <v/>
      </c>
      <c r="R701" s="31" t="str">
        <f t="shared" si="109"/>
        <v/>
      </c>
      <c r="S701" s="31" t="str">
        <f t="shared" si="110"/>
        <v/>
      </c>
      <c r="T701" s="31" t="str">
        <f t="shared" si="111"/>
        <v/>
      </c>
    </row>
    <row r="702" spans="1:20">
      <c r="A702" s="34"/>
      <c r="B702" s="34"/>
      <c r="C702" s="1" t="str">
        <f t="shared" si="106"/>
        <v/>
      </c>
      <c r="D702" s="34"/>
      <c r="E702" s="35"/>
      <c r="F702" s="36"/>
      <c r="G702" s="33">
        <f t="shared" si="107"/>
        <v>0</v>
      </c>
      <c r="H702" s="106"/>
      <c r="I702" s="106"/>
      <c r="J702" s="32"/>
      <c r="K702" s="17"/>
      <c r="L702" s="31" t="str">
        <f t="shared" si="104"/>
        <v/>
      </c>
      <c r="M702" s="31" t="str">
        <f t="shared" si="113"/>
        <v/>
      </c>
      <c r="N702" s="31" t="str">
        <f t="shared" si="113"/>
        <v/>
      </c>
      <c r="O702" s="30"/>
      <c r="P702" s="34"/>
      <c r="Q702" s="31" t="str">
        <f t="shared" si="108"/>
        <v/>
      </c>
      <c r="R702" s="31" t="str">
        <f t="shared" si="109"/>
        <v/>
      </c>
      <c r="S702" s="31" t="str">
        <f t="shared" si="110"/>
        <v/>
      </c>
      <c r="T702" s="31" t="str">
        <f t="shared" si="111"/>
        <v/>
      </c>
    </row>
    <row r="703" spans="1:20">
      <c r="A703" s="34"/>
      <c r="B703" s="34"/>
      <c r="C703" s="1" t="str">
        <f t="shared" si="106"/>
        <v/>
      </c>
      <c r="D703" s="34"/>
      <c r="E703" s="35"/>
      <c r="F703" s="36"/>
      <c r="G703" s="33">
        <f t="shared" si="107"/>
        <v>0</v>
      </c>
      <c r="H703" s="106"/>
      <c r="I703" s="106"/>
      <c r="J703" s="32"/>
      <c r="K703" s="17"/>
      <c r="L703" s="31" t="str">
        <f t="shared" si="104"/>
        <v/>
      </c>
      <c r="M703" s="31" t="str">
        <f t="shared" si="113"/>
        <v/>
      </c>
      <c r="N703" s="31" t="str">
        <f t="shared" si="113"/>
        <v/>
      </c>
      <c r="O703" s="30"/>
      <c r="P703" s="34"/>
      <c r="Q703" s="31" t="str">
        <f t="shared" si="108"/>
        <v/>
      </c>
      <c r="R703" s="31" t="str">
        <f t="shared" si="109"/>
        <v/>
      </c>
      <c r="S703" s="31" t="str">
        <f t="shared" si="110"/>
        <v/>
      </c>
      <c r="T703" s="31" t="str">
        <f t="shared" si="111"/>
        <v/>
      </c>
    </row>
    <row r="704" spans="1:20">
      <c r="A704" s="34"/>
      <c r="B704" s="34"/>
      <c r="C704" s="1" t="str">
        <f t="shared" si="106"/>
        <v/>
      </c>
      <c r="D704" s="34"/>
      <c r="E704" s="35"/>
      <c r="F704" s="36"/>
      <c r="G704" s="33">
        <f t="shared" si="107"/>
        <v>0</v>
      </c>
      <c r="H704" s="106"/>
      <c r="I704" s="106"/>
      <c r="J704" s="32"/>
      <c r="K704" s="17"/>
      <c r="L704" s="31" t="str">
        <f t="shared" si="104"/>
        <v/>
      </c>
      <c r="M704" s="31" t="str">
        <f t="shared" si="113"/>
        <v/>
      </c>
      <c r="N704" s="31" t="str">
        <f t="shared" si="113"/>
        <v/>
      </c>
      <c r="O704" s="30"/>
      <c r="P704" s="34"/>
      <c r="Q704" s="31" t="str">
        <f t="shared" si="108"/>
        <v/>
      </c>
      <c r="R704" s="31" t="str">
        <f t="shared" si="109"/>
        <v/>
      </c>
      <c r="S704" s="31" t="str">
        <f t="shared" si="110"/>
        <v/>
      </c>
      <c r="T704" s="31" t="str">
        <f t="shared" si="111"/>
        <v/>
      </c>
    </row>
    <row r="705" spans="1:20">
      <c r="A705" s="34"/>
      <c r="B705" s="34"/>
      <c r="C705" s="1" t="str">
        <f t="shared" si="106"/>
        <v/>
      </c>
      <c r="D705" s="34"/>
      <c r="E705" s="35"/>
      <c r="F705" s="36"/>
      <c r="G705" s="33">
        <f t="shared" si="107"/>
        <v>0</v>
      </c>
      <c r="H705" s="106"/>
      <c r="I705" s="106"/>
      <c r="J705" s="32"/>
      <c r="K705" s="17"/>
      <c r="L705" s="31" t="str">
        <f t="shared" si="104"/>
        <v/>
      </c>
      <c r="M705" s="31" t="str">
        <f t="shared" si="113"/>
        <v/>
      </c>
      <c r="N705" s="31" t="str">
        <f t="shared" si="113"/>
        <v/>
      </c>
      <c r="O705" s="30"/>
      <c r="P705" s="34"/>
      <c r="Q705" s="31" t="str">
        <f t="shared" si="108"/>
        <v/>
      </c>
      <c r="R705" s="31" t="str">
        <f t="shared" si="109"/>
        <v/>
      </c>
      <c r="S705" s="31" t="str">
        <f t="shared" si="110"/>
        <v/>
      </c>
      <c r="T705" s="31" t="str">
        <f t="shared" si="111"/>
        <v/>
      </c>
    </row>
    <row r="706" spans="1:20">
      <c r="A706" s="34"/>
      <c r="B706" s="34"/>
      <c r="C706" s="1" t="str">
        <f t="shared" si="106"/>
        <v/>
      </c>
      <c r="D706" s="34"/>
      <c r="E706" s="35"/>
      <c r="F706" s="36"/>
      <c r="G706" s="33">
        <f t="shared" si="107"/>
        <v>0</v>
      </c>
      <c r="H706" s="106"/>
      <c r="I706" s="106"/>
      <c r="J706" s="32"/>
      <c r="K706" s="17"/>
      <c r="L706" s="31" t="str">
        <f t="shared" si="104"/>
        <v/>
      </c>
      <c r="M706" s="31" t="str">
        <f t="shared" si="113"/>
        <v/>
      </c>
      <c r="N706" s="31" t="str">
        <f t="shared" si="113"/>
        <v/>
      </c>
      <c r="O706" s="30"/>
      <c r="P706" s="34"/>
      <c r="Q706" s="31" t="str">
        <f t="shared" si="108"/>
        <v/>
      </c>
      <c r="R706" s="31" t="str">
        <f t="shared" si="109"/>
        <v/>
      </c>
      <c r="S706" s="31" t="str">
        <f t="shared" si="110"/>
        <v/>
      </c>
      <c r="T706" s="31" t="str">
        <f t="shared" si="111"/>
        <v/>
      </c>
    </row>
    <row r="707" spans="1:20">
      <c r="A707" s="34"/>
      <c r="B707" s="34"/>
      <c r="C707" s="1" t="str">
        <f t="shared" si="106"/>
        <v/>
      </c>
      <c r="D707" s="34"/>
      <c r="E707" s="35"/>
      <c r="F707" s="36"/>
      <c r="G707" s="33">
        <f t="shared" si="107"/>
        <v>0</v>
      </c>
      <c r="H707" s="106"/>
      <c r="I707" s="106"/>
      <c r="J707" s="32"/>
      <c r="K707" s="17"/>
      <c r="L707" s="31" t="str">
        <f t="shared" si="104"/>
        <v/>
      </c>
      <c r="M707" s="31" t="str">
        <f t="shared" si="113"/>
        <v/>
      </c>
      <c r="N707" s="31" t="str">
        <f t="shared" si="113"/>
        <v/>
      </c>
      <c r="O707" s="30"/>
      <c r="P707" s="34"/>
      <c r="Q707" s="31" t="str">
        <f t="shared" si="108"/>
        <v/>
      </c>
      <c r="R707" s="31" t="str">
        <f t="shared" si="109"/>
        <v/>
      </c>
      <c r="S707" s="31" t="str">
        <f t="shared" si="110"/>
        <v/>
      </c>
      <c r="T707" s="31" t="str">
        <f t="shared" si="111"/>
        <v/>
      </c>
    </row>
    <row r="708" spans="1:20">
      <c r="A708" s="34"/>
      <c r="B708" s="34"/>
      <c r="C708" s="1" t="str">
        <f t="shared" si="106"/>
        <v/>
      </c>
      <c r="D708" s="34"/>
      <c r="E708" s="35"/>
      <c r="F708" s="36"/>
      <c r="G708" s="33">
        <f t="shared" si="107"/>
        <v>0</v>
      </c>
      <c r="H708" s="106"/>
      <c r="I708" s="106"/>
      <c r="J708" s="32"/>
      <c r="K708" s="17"/>
      <c r="L708" s="31" t="str">
        <f t="shared" si="104"/>
        <v/>
      </c>
      <c r="M708" s="31" t="str">
        <f t="shared" si="113"/>
        <v/>
      </c>
      <c r="N708" s="31" t="str">
        <f t="shared" si="113"/>
        <v/>
      </c>
      <c r="O708" s="30"/>
      <c r="P708" s="34"/>
      <c r="Q708" s="31" t="str">
        <f t="shared" si="108"/>
        <v/>
      </c>
      <c r="R708" s="31" t="str">
        <f t="shared" si="109"/>
        <v/>
      </c>
      <c r="S708" s="31" t="str">
        <f t="shared" si="110"/>
        <v/>
      </c>
      <c r="T708" s="31" t="str">
        <f t="shared" si="111"/>
        <v/>
      </c>
    </row>
    <row r="709" spans="1:20">
      <c r="A709" s="34"/>
      <c r="B709" s="34"/>
      <c r="C709" s="1" t="str">
        <f t="shared" si="106"/>
        <v/>
      </c>
      <c r="D709" s="34"/>
      <c r="E709" s="35"/>
      <c r="F709" s="36"/>
      <c r="G709" s="33">
        <f t="shared" si="107"/>
        <v>0</v>
      </c>
      <c r="H709" s="106"/>
      <c r="I709" s="106"/>
      <c r="J709" s="32"/>
      <c r="K709" s="17"/>
      <c r="L709" s="31" t="str">
        <f t="shared" si="104"/>
        <v/>
      </c>
      <c r="M709" s="31" t="str">
        <f t="shared" si="113"/>
        <v/>
      </c>
      <c r="N709" s="31" t="str">
        <f t="shared" si="113"/>
        <v/>
      </c>
      <c r="O709" s="30"/>
      <c r="P709" s="34"/>
      <c r="Q709" s="31" t="str">
        <f t="shared" si="108"/>
        <v/>
      </c>
      <c r="R709" s="31" t="str">
        <f t="shared" si="109"/>
        <v/>
      </c>
      <c r="S709" s="31" t="str">
        <f t="shared" si="110"/>
        <v/>
      </c>
      <c r="T709" s="31" t="str">
        <f t="shared" si="111"/>
        <v/>
      </c>
    </row>
    <row r="710" spans="1:20">
      <c r="A710" s="34"/>
      <c r="B710" s="34"/>
      <c r="C710" s="1" t="str">
        <f t="shared" si="106"/>
        <v/>
      </c>
      <c r="D710" s="34"/>
      <c r="E710" s="35"/>
      <c r="F710" s="36"/>
      <c r="G710" s="33">
        <f t="shared" si="107"/>
        <v>0</v>
      </c>
      <c r="H710" s="106"/>
      <c r="I710" s="106"/>
      <c r="J710" s="32"/>
      <c r="K710" s="17"/>
      <c r="L710" s="31" t="str">
        <f t="shared" si="104"/>
        <v/>
      </c>
      <c r="M710" s="31" t="str">
        <f t="shared" si="113"/>
        <v/>
      </c>
      <c r="N710" s="31" t="str">
        <f t="shared" si="113"/>
        <v/>
      </c>
      <c r="O710" s="30"/>
      <c r="P710" s="34"/>
      <c r="Q710" s="31" t="str">
        <f t="shared" si="108"/>
        <v/>
      </c>
      <c r="R710" s="31" t="str">
        <f t="shared" si="109"/>
        <v/>
      </c>
      <c r="S710" s="31" t="str">
        <f t="shared" si="110"/>
        <v/>
      </c>
      <c r="T710" s="31" t="str">
        <f t="shared" si="111"/>
        <v/>
      </c>
    </row>
    <row r="711" spans="1:20">
      <c r="A711" s="34"/>
      <c r="B711" s="34"/>
      <c r="C711" s="1" t="str">
        <f t="shared" si="106"/>
        <v/>
      </c>
      <c r="D711" s="34"/>
      <c r="E711" s="35"/>
      <c r="F711" s="36"/>
      <c r="G711" s="33">
        <f t="shared" si="107"/>
        <v>0</v>
      </c>
      <c r="H711" s="106"/>
      <c r="I711" s="106"/>
      <c r="J711" s="32"/>
      <c r="K711" s="17"/>
      <c r="L711" s="31" t="str">
        <f t="shared" si="104"/>
        <v/>
      </c>
      <c r="M711" s="31" t="str">
        <f t="shared" si="113"/>
        <v/>
      </c>
      <c r="N711" s="31" t="str">
        <f t="shared" si="113"/>
        <v/>
      </c>
      <c r="O711" s="30"/>
      <c r="P711" s="34"/>
      <c r="Q711" s="31" t="str">
        <f t="shared" si="108"/>
        <v/>
      </c>
      <c r="R711" s="31" t="str">
        <f t="shared" si="109"/>
        <v/>
      </c>
      <c r="S711" s="31" t="str">
        <f t="shared" si="110"/>
        <v/>
      </c>
      <c r="T711" s="31" t="str">
        <f t="shared" si="111"/>
        <v/>
      </c>
    </row>
    <row r="712" spans="1:20">
      <c r="A712" s="34"/>
      <c r="B712" s="34"/>
      <c r="C712" s="1" t="str">
        <f t="shared" si="106"/>
        <v/>
      </c>
      <c r="D712" s="34"/>
      <c r="E712" s="35"/>
      <c r="F712" s="36"/>
      <c r="G712" s="33">
        <f t="shared" si="107"/>
        <v>0</v>
      </c>
      <c r="H712" s="106"/>
      <c r="I712" s="106"/>
      <c r="J712" s="32"/>
      <c r="K712" s="17"/>
      <c r="L712" s="31" t="str">
        <f t="shared" si="104"/>
        <v/>
      </c>
      <c r="M712" s="31" t="str">
        <f t="shared" si="113"/>
        <v/>
      </c>
      <c r="N712" s="31" t="str">
        <f t="shared" si="113"/>
        <v/>
      </c>
      <c r="O712" s="30"/>
      <c r="P712" s="34"/>
      <c r="Q712" s="31" t="str">
        <f t="shared" si="108"/>
        <v/>
      </c>
      <c r="R712" s="31" t="str">
        <f t="shared" si="109"/>
        <v/>
      </c>
      <c r="S712" s="31" t="str">
        <f t="shared" si="110"/>
        <v/>
      </c>
      <c r="T712" s="31" t="str">
        <f t="shared" si="111"/>
        <v/>
      </c>
    </row>
    <row r="713" spans="1:20">
      <c r="A713" s="34"/>
      <c r="B713" s="34"/>
      <c r="C713" s="1" t="str">
        <f t="shared" si="106"/>
        <v/>
      </c>
      <c r="D713" s="34"/>
      <c r="E713" s="35"/>
      <c r="F713" s="36"/>
      <c r="G713" s="33">
        <f t="shared" si="107"/>
        <v>0</v>
      </c>
      <c r="H713" s="106"/>
      <c r="I713" s="106"/>
      <c r="J713" s="32"/>
      <c r="K713" s="17"/>
      <c r="L713" s="31" t="str">
        <f t="shared" si="104"/>
        <v/>
      </c>
      <c r="M713" s="31" t="str">
        <f t="shared" si="113"/>
        <v/>
      </c>
      <c r="N713" s="31" t="str">
        <f t="shared" si="113"/>
        <v/>
      </c>
      <c r="O713" s="30"/>
      <c r="P713" s="34"/>
      <c r="Q713" s="31" t="str">
        <f t="shared" si="108"/>
        <v/>
      </c>
      <c r="R713" s="31" t="str">
        <f t="shared" si="109"/>
        <v/>
      </c>
      <c r="S713" s="31" t="str">
        <f t="shared" si="110"/>
        <v/>
      </c>
      <c r="T713" s="31" t="str">
        <f t="shared" si="111"/>
        <v/>
      </c>
    </row>
    <row r="714" spans="1:20">
      <c r="A714" s="34"/>
      <c r="B714" s="34"/>
      <c r="C714" s="1" t="str">
        <f t="shared" si="106"/>
        <v/>
      </c>
      <c r="D714" s="34"/>
      <c r="E714" s="35"/>
      <c r="F714" s="36"/>
      <c r="G714" s="33">
        <f t="shared" si="107"/>
        <v>0</v>
      </c>
      <c r="H714" s="106"/>
      <c r="I714" s="106"/>
      <c r="J714" s="32"/>
      <c r="K714" s="17"/>
      <c r="L714" s="31" t="str">
        <f t="shared" si="104"/>
        <v/>
      </c>
      <c r="M714" s="31" t="str">
        <f t="shared" si="113"/>
        <v/>
      </c>
      <c r="N714" s="31" t="str">
        <f t="shared" si="113"/>
        <v/>
      </c>
      <c r="O714" s="30"/>
      <c r="P714" s="34"/>
      <c r="Q714" s="31" t="str">
        <f t="shared" si="108"/>
        <v/>
      </c>
      <c r="R714" s="31" t="str">
        <f t="shared" si="109"/>
        <v/>
      </c>
      <c r="S714" s="31" t="str">
        <f t="shared" si="110"/>
        <v/>
      </c>
      <c r="T714" s="31" t="str">
        <f t="shared" si="111"/>
        <v/>
      </c>
    </row>
    <row r="715" spans="1:20">
      <c r="A715" s="34"/>
      <c r="B715" s="34"/>
      <c r="C715" s="1" t="str">
        <f t="shared" si="106"/>
        <v/>
      </c>
      <c r="D715" s="34"/>
      <c r="E715" s="35"/>
      <c r="F715" s="36"/>
      <c r="G715" s="33">
        <f t="shared" si="107"/>
        <v>0</v>
      </c>
      <c r="H715" s="106"/>
      <c r="I715" s="106"/>
      <c r="J715" s="32"/>
      <c r="K715" s="17"/>
      <c r="L715" s="31" t="str">
        <f t="shared" si="104"/>
        <v/>
      </c>
      <c r="M715" s="31" t="str">
        <f t="shared" si="113"/>
        <v/>
      </c>
      <c r="N715" s="31" t="str">
        <f t="shared" si="113"/>
        <v/>
      </c>
      <c r="O715" s="30"/>
      <c r="P715" s="34"/>
      <c r="Q715" s="31" t="str">
        <f t="shared" si="108"/>
        <v/>
      </c>
      <c r="R715" s="31" t="str">
        <f t="shared" si="109"/>
        <v/>
      </c>
      <c r="S715" s="31" t="str">
        <f t="shared" si="110"/>
        <v/>
      </c>
      <c r="T715" s="31" t="str">
        <f t="shared" si="111"/>
        <v/>
      </c>
    </row>
    <row r="716" spans="1:20">
      <c r="A716" s="34"/>
      <c r="B716" s="34"/>
      <c r="C716" s="1" t="str">
        <f t="shared" si="106"/>
        <v/>
      </c>
      <c r="D716" s="34"/>
      <c r="E716" s="35"/>
      <c r="F716" s="36"/>
      <c r="G716" s="33">
        <f t="shared" si="107"/>
        <v>0</v>
      </c>
      <c r="H716" s="106"/>
      <c r="I716" s="106"/>
      <c r="J716" s="32"/>
      <c r="K716" s="17"/>
      <c r="L716" s="31" t="str">
        <f t="shared" si="104"/>
        <v/>
      </c>
      <c r="M716" s="31" t="str">
        <f t="shared" si="113"/>
        <v/>
      </c>
      <c r="N716" s="31" t="str">
        <f t="shared" si="113"/>
        <v/>
      </c>
      <c r="O716" s="30"/>
      <c r="P716" s="34"/>
      <c r="Q716" s="31" t="str">
        <f t="shared" si="108"/>
        <v/>
      </c>
      <c r="R716" s="31" t="str">
        <f t="shared" si="109"/>
        <v/>
      </c>
      <c r="S716" s="31" t="str">
        <f t="shared" si="110"/>
        <v/>
      </c>
      <c r="T716" s="31" t="str">
        <f t="shared" si="111"/>
        <v/>
      </c>
    </row>
    <row r="717" spans="1:20">
      <c r="A717" s="34"/>
      <c r="B717" s="34"/>
      <c r="C717" s="1" t="str">
        <f t="shared" si="106"/>
        <v/>
      </c>
      <c r="D717" s="34"/>
      <c r="E717" s="35"/>
      <c r="F717" s="36"/>
      <c r="G717" s="33">
        <f t="shared" si="107"/>
        <v>0</v>
      </c>
      <c r="H717" s="106"/>
      <c r="I717" s="106"/>
      <c r="J717" s="32"/>
      <c r="K717" s="17"/>
      <c r="L717" s="31" t="str">
        <f t="shared" si="104"/>
        <v/>
      </c>
      <c r="M717" s="31" t="str">
        <f t="shared" si="113"/>
        <v/>
      </c>
      <c r="N717" s="31" t="str">
        <f t="shared" si="113"/>
        <v/>
      </c>
      <c r="O717" s="30"/>
      <c r="P717" s="34"/>
      <c r="Q717" s="31" t="str">
        <f t="shared" si="108"/>
        <v/>
      </c>
      <c r="R717" s="31" t="str">
        <f t="shared" si="109"/>
        <v/>
      </c>
      <c r="S717" s="31" t="str">
        <f t="shared" si="110"/>
        <v/>
      </c>
      <c r="T717" s="31" t="str">
        <f t="shared" si="111"/>
        <v/>
      </c>
    </row>
    <row r="718" spans="1:20">
      <c r="A718" s="34"/>
      <c r="B718" s="34"/>
      <c r="C718" s="1" t="str">
        <f t="shared" si="106"/>
        <v/>
      </c>
      <c r="D718" s="34"/>
      <c r="E718" s="35"/>
      <c r="F718" s="36"/>
      <c r="G718" s="33">
        <f t="shared" si="107"/>
        <v>0</v>
      </c>
      <c r="H718" s="106"/>
      <c r="I718" s="106"/>
      <c r="J718" s="32"/>
      <c r="K718" s="17"/>
      <c r="L718" s="31" t="str">
        <f t="shared" si="104"/>
        <v/>
      </c>
      <c r="M718" s="31" t="str">
        <f t="shared" si="113"/>
        <v/>
      </c>
      <c r="N718" s="31" t="str">
        <f t="shared" si="113"/>
        <v/>
      </c>
      <c r="O718" s="30"/>
      <c r="P718" s="34"/>
      <c r="Q718" s="31" t="str">
        <f t="shared" si="108"/>
        <v/>
      </c>
      <c r="R718" s="31" t="str">
        <f t="shared" si="109"/>
        <v/>
      </c>
      <c r="S718" s="31" t="str">
        <f t="shared" si="110"/>
        <v/>
      </c>
      <c r="T718" s="31" t="str">
        <f t="shared" si="111"/>
        <v/>
      </c>
    </row>
    <row r="719" spans="1:20">
      <c r="A719" s="34"/>
      <c r="B719" s="34"/>
      <c r="C719" s="1" t="str">
        <f t="shared" si="106"/>
        <v/>
      </c>
      <c r="D719" s="34"/>
      <c r="E719" s="35"/>
      <c r="F719" s="36"/>
      <c r="G719" s="33">
        <f t="shared" si="107"/>
        <v>0</v>
      </c>
      <c r="H719" s="106"/>
      <c r="I719" s="106"/>
      <c r="J719" s="32"/>
      <c r="K719" s="17"/>
      <c r="L719" s="31" t="str">
        <f t="shared" si="104"/>
        <v/>
      </c>
      <c r="M719" s="31" t="str">
        <f t="shared" si="113"/>
        <v/>
      </c>
      <c r="N719" s="31" t="str">
        <f t="shared" si="113"/>
        <v/>
      </c>
      <c r="O719" s="30"/>
      <c r="P719" s="34"/>
      <c r="Q719" s="31" t="str">
        <f t="shared" si="108"/>
        <v/>
      </c>
      <c r="R719" s="31" t="str">
        <f t="shared" si="109"/>
        <v/>
      </c>
      <c r="S719" s="31" t="str">
        <f t="shared" si="110"/>
        <v/>
      </c>
      <c r="T719" s="31" t="str">
        <f t="shared" si="111"/>
        <v/>
      </c>
    </row>
    <row r="720" spans="1:20">
      <c r="A720" s="34"/>
      <c r="B720" s="34"/>
      <c r="C720" s="1" t="str">
        <f t="shared" si="106"/>
        <v/>
      </c>
      <c r="D720" s="34"/>
      <c r="E720" s="35"/>
      <c r="F720" s="36"/>
      <c r="G720" s="33">
        <f t="shared" si="107"/>
        <v>0</v>
      </c>
      <c r="H720" s="106"/>
      <c r="I720" s="106"/>
      <c r="J720" s="32"/>
      <c r="K720" s="17"/>
      <c r="L720" s="31" t="str">
        <f t="shared" si="104"/>
        <v/>
      </c>
      <c r="M720" s="31" t="str">
        <f t="shared" ref="M720:N739" si="114">IF($A720&gt;0,IF((LEFT($A720,2)=LEFT(gstin,2)),($K720*($J720/2)),""),"")</f>
        <v/>
      </c>
      <c r="N720" s="31" t="str">
        <f t="shared" si="114"/>
        <v/>
      </c>
      <c r="O720" s="30"/>
      <c r="P720" s="34"/>
      <c r="Q720" s="31" t="str">
        <f t="shared" si="108"/>
        <v/>
      </c>
      <c r="R720" s="31" t="str">
        <f t="shared" si="109"/>
        <v/>
      </c>
      <c r="S720" s="31" t="str">
        <f t="shared" si="110"/>
        <v/>
      </c>
      <c r="T720" s="31" t="str">
        <f t="shared" si="111"/>
        <v/>
      </c>
    </row>
    <row r="721" spans="1:20">
      <c r="A721" s="34"/>
      <c r="B721" s="34"/>
      <c r="C721" s="1" t="str">
        <f t="shared" si="106"/>
        <v/>
      </c>
      <c r="D721" s="34"/>
      <c r="E721" s="35"/>
      <c r="F721" s="36"/>
      <c r="G721" s="33">
        <f t="shared" si="107"/>
        <v>0</v>
      </c>
      <c r="H721" s="106"/>
      <c r="I721" s="106"/>
      <c r="J721" s="32"/>
      <c r="K721" s="17"/>
      <c r="L721" s="31" t="str">
        <f t="shared" si="104"/>
        <v/>
      </c>
      <c r="M721" s="31" t="str">
        <f t="shared" si="114"/>
        <v/>
      </c>
      <c r="N721" s="31" t="str">
        <f t="shared" si="114"/>
        <v/>
      </c>
      <c r="O721" s="30"/>
      <c r="P721" s="34"/>
      <c r="Q721" s="31" t="str">
        <f t="shared" si="108"/>
        <v/>
      </c>
      <c r="R721" s="31" t="str">
        <f t="shared" si="109"/>
        <v/>
      </c>
      <c r="S721" s="31" t="str">
        <f t="shared" si="110"/>
        <v/>
      </c>
      <c r="T721" s="31" t="str">
        <f t="shared" si="111"/>
        <v/>
      </c>
    </row>
    <row r="722" spans="1:20">
      <c r="A722" s="34"/>
      <c r="B722" s="34"/>
      <c r="C722" s="1" t="str">
        <f t="shared" si="106"/>
        <v/>
      </c>
      <c r="D722" s="34"/>
      <c r="E722" s="35"/>
      <c r="F722" s="36"/>
      <c r="G722" s="33">
        <f t="shared" si="107"/>
        <v>0</v>
      </c>
      <c r="H722" s="106"/>
      <c r="I722" s="106"/>
      <c r="J722" s="32"/>
      <c r="K722" s="17"/>
      <c r="L722" s="31" t="str">
        <f t="shared" si="104"/>
        <v/>
      </c>
      <c r="M722" s="31" t="str">
        <f t="shared" si="114"/>
        <v/>
      </c>
      <c r="N722" s="31" t="str">
        <f t="shared" si="114"/>
        <v/>
      </c>
      <c r="O722" s="30"/>
      <c r="P722" s="34"/>
      <c r="Q722" s="31" t="str">
        <f t="shared" si="108"/>
        <v/>
      </c>
      <c r="R722" s="31" t="str">
        <f t="shared" si="109"/>
        <v/>
      </c>
      <c r="S722" s="31" t="str">
        <f t="shared" si="110"/>
        <v/>
      </c>
      <c r="T722" s="31" t="str">
        <f t="shared" si="111"/>
        <v/>
      </c>
    </row>
    <row r="723" spans="1:20">
      <c r="A723" s="34"/>
      <c r="B723" s="34"/>
      <c r="C723" s="1" t="str">
        <f t="shared" si="106"/>
        <v/>
      </c>
      <c r="D723" s="34"/>
      <c r="E723" s="35"/>
      <c r="F723" s="36"/>
      <c r="G723" s="33">
        <f t="shared" si="107"/>
        <v>0</v>
      </c>
      <c r="H723" s="106"/>
      <c r="I723" s="106"/>
      <c r="J723" s="32"/>
      <c r="K723" s="17"/>
      <c r="L723" s="31" t="str">
        <f t="shared" si="104"/>
        <v/>
      </c>
      <c r="M723" s="31" t="str">
        <f t="shared" si="114"/>
        <v/>
      </c>
      <c r="N723" s="31" t="str">
        <f t="shared" si="114"/>
        <v/>
      </c>
      <c r="O723" s="30"/>
      <c r="P723" s="34"/>
      <c r="Q723" s="31" t="str">
        <f t="shared" si="108"/>
        <v/>
      </c>
      <c r="R723" s="31" t="str">
        <f t="shared" si="109"/>
        <v/>
      </c>
      <c r="S723" s="31" t="str">
        <f t="shared" si="110"/>
        <v/>
      </c>
      <c r="T723" s="31" t="str">
        <f t="shared" si="111"/>
        <v/>
      </c>
    </row>
    <row r="724" spans="1:20">
      <c r="A724" s="34"/>
      <c r="B724" s="34"/>
      <c r="C724" s="1" t="str">
        <f t="shared" si="106"/>
        <v/>
      </c>
      <c r="D724" s="34"/>
      <c r="E724" s="35"/>
      <c r="F724" s="36"/>
      <c r="G724" s="33">
        <f t="shared" si="107"/>
        <v>0</v>
      </c>
      <c r="H724" s="106"/>
      <c r="I724" s="106"/>
      <c r="J724" s="32"/>
      <c r="K724" s="17"/>
      <c r="L724" s="31" t="str">
        <f t="shared" ref="L724:L787" si="115">IF($A724&gt;0,IF((LEFT($A724,2)&lt;&gt;LEFT(gstin,2)),($K724*$J724),""),"")</f>
        <v/>
      </c>
      <c r="M724" s="31" t="str">
        <f t="shared" si="114"/>
        <v/>
      </c>
      <c r="N724" s="31" t="str">
        <f t="shared" si="114"/>
        <v/>
      </c>
      <c r="O724" s="30"/>
      <c r="P724" s="34"/>
      <c r="Q724" s="31" t="str">
        <f t="shared" si="108"/>
        <v/>
      </c>
      <c r="R724" s="31" t="str">
        <f t="shared" si="109"/>
        <v/>
      </c>
      <c r="S724" s="31" t="str">
        <f t="shared" si="110"/>
        <v/>
      </c>
      <c r="T724" s="31" t="str">
        <f t="shared" si="111"/>
        <v/>
      </c>
    </row>
    <row r="725" spans="1:20">
      <c r="A725" s="34"/>
      <c r="B725" s="34"/>
      <c r="C725" s="1" t="str">
        <f t="shared" ref="C725:C788" si="116">IF($A725&lt;&gt;"",(VLOOKUP(LEFT($A725,2),$A$5000:$C$5037,3,TRUE)),(""))</f>
        <v/>
      </c>
      <c r="D725" s="34"/>
      <c r="E725" s="35"/>
      <c r="F725" s="36"/>
      <c r="G725" s="33">
        <f t="shared" ref="G725:G788" si="117">ROUND(SUM(K725:O725),0)</f>
        <v>0</v>
      </c>
      <c r="H725" s="106"/>
      <c r="I725" s="106"/>
      <c r="J725" s="32"/>
      <c r="K725" s="17"/>
      <c r="L725" s="31" t="str">
        <f t="shared" si="115"/>
        <v/>
      </c>
      <c r="M725" s="31" t="str">
        <f t="shared" si="114"/>
        <v/>
      </c>
      <c r="N725" s="31" t="str">
        <f t="shared" si="114"/>
        <v/>
      </c>
      <c r="O725" s="30"/>
      <c r="P725" s="34"/>
      <c r="Q725" s="31" t="str">
        <f t="shared" ref="Q725:Q788" si="118">IF(P725="Accept",L725,"")</f>
        <v/>
      </c>
      <c r="R725" s="31" t="str">
        <f t="shared" ref="R725:R788" si="119">IF(P725="Accept",M725,"")</f>
        <v/>
      </c>
      <c r="S725" s="31" t="str">
        <f t="shared" ref="S725:S788" si="120">IF(P725="Accept",N725,"")</f>
        <v/>
      </c>
      <c r="T725" s="31" t="str">
        <f t="shared" ref="T725:T788" si="121">IF(P725="Accept",O725,"")</f>
        <v/>
      </c>
    </row>
    <row r="726" spans="1:20">
      <c r="A726" s="34"/>
      <c r="B726" s="34"/>
      <c r="C726" s="1" t="str">
        <f t="shared" si="116"/>
        <v/>
      </c>
      <c r="D726" s="34"/>
      <c r="E726" s="35"/>
      <c r="F726" s="36"/>
      <c r="G726" s="33">
        <f t="shared" si="117"/>
        <v>0</v>
      </c>
      <c r="H726" s="106"/>
      <c r="I726" s="106"/>
      <c r="J726" s="32"/>
      <c r="K726" s="17"/>
      <c r="L726" s="31" t="str">
        <f t="shared" si="115"/>
        <v/>
      </c>
      <c r="M726" s="31" t="str">
        <f t="shared" si="114"/>
        <v/>
      </c>
      <c r="N726" s="31" t="str">
        <f t="shared" si="114"/>
        <v/>
      </c>
      <c r="O726" s="30"/>
      <c r="P726" s="34"/>
      <c r="Q726" s="31" t="str">
        <f t="shared" si="118"/>
        <v/>
      </c>
      <c r="R726" s="31" t="str">
        <f t="shared" si="119"/>
        <v/>
      </c>
      <c r="S726" s="31" t="str">
        <f t="shared" si="120"/>
        <v/>
      </c>
      <c r="T726" s="31" t="str">
        <f t="shared" si="121"/>
        <v/>
      </c>
    </row>
    <row r="727" spans="1:20">
      <c r="A727" s="34"/>
      <c r="B727" s="34"/>
      <c r="C727" s="1" t="str">
        <f t="shared" si="116"/>
        <v/>
      </c>
      <c r="D727" s="34"/>
      <c r="E727" s="35"/>
      <c r="F727" s="36"/>
      <c r="G727" s="33">
        <f t="shared" si="117"/>
        <v>0</v>
      </c>
      <c r="H727" s="106"/>
      <c r="I727" s="106"/>
      <c r="J727" s="32"/>
      <c r="K727" s="17"/>
      <c r="L727" s="31" t="str">
        <f t="shared" si="115"/>
        <v/>
      </c>
      <c r="M727" s="31" t="str">
        <f t="shared" si="114"/>
        <v/>
      </c>
      <c r="N727" s="31" t="str">
        <f t="shared" si="114"/>
        <v/>
      </c>
      <c r="O727" s="30"/>
      <c r="P727" s="34"/>
      <c r="Q727" s="31" t="str">
        <f t="shared" si="118"/>
        <v/>
      </c>
      <c r="R727" s="31" t="str">
        <f t="shared" si="119"/>
        <v/>
      </c>
      <c r="S727" s="31" t="str">
        <f t="shared" si="120"/>
        <v/>
      </c>
      <c r="T727" s="31" t="str">
        <f t="shared" si="121"/>
        <v/>
      </c>
    </row>
    <row r="728" spans="1:20">
      <c r="A728" s="34"/>
      <c r="B728" s="34"/>
      <c r="C728" s="1" t="str">
        <f t="shared" si="116"/>
        <v/>
      </c>
      <c r="D728" s="34"/>
      <c r="E728" s="35"/>
      <c r="F728" s="36"/>
      <c r="G728" s="33">
        <f t="shared" si="117"/>
        <v>0</v>
      </c>
      <c r="H728" s="106"/>
      <c r="I728" s="106"/>
      <c r="J728" s="32"/>
      <c r="K728" s="17"/>
      <c r="L728" s="31" t="str">
        <f t="shared" si="115"/>
        <v/>
      </c>
      <c r="M728" s="31" t="str">
        <f t="shared" si="114"/>
        <v/>
      </c>
      <c r="N728" s="31" t="str">
        <f t="shared" si="114"/>
        <v/>
      </c>
      <c r="O728" s="30"/>
      <c r="P728" s="34"/>
      <c r="Q728" s="31" t="str">
        <f t="shared" si="118"/>
        <v/>
      </c>
      <c r="R728" s="31" t="str">
        <f t="shared" si="119"/>
        <v/>
      </c>
      <c r="S728" s="31" t="str">
        <f t="shared" si="120"/>
        <v/>
      </c>
      <c r="T728" s="31" t="str">
        <f t="shared" si="121"/>
        <v/>
      </c>
    </row>
    <row r="729" spans="1:20">
      <c r="A729" s="34"/>
      <c r="B729" s="34"/>
      <c r="C729" s="1" t="str">
        <f t="shared" si="116"/>
        <v/>
      </c>
      <c r="D729" s="34"/>
      <c r="E729" s="35"/>
      <c r="F729" s="36"/>
      <c r="G729" s="33">
        <f t="shared" si="117"/>
        <v>0</v>
      </c>
      <c r="H729" s="106"/>
      <c r="I729" s="106"/>
      <c r="J729" s="32"/>
      <c r="K729" s="17"/>
      <c r="L729" s="31" t="str">
        <f t="shared" si="115"/>
        <v/>
      </c>
      <c r="M729" s="31" t="str">
        <f t="shared" si="114"/>
        <v/>
      </c>
      <c r="N729" s="31" t="str">
        <f t="shared" si="114"/>
        <v/>
      </c>
      <c r="O729" s="30"/>
      <c r="P729" s="34"/>
      <c r="Q729" s="31" t="str">
        <f t="shared" si="118"/>
        <v/>
      </c>
      <c r="R729" s="31" t="str">
        <f t="shared" si="119"/>
        <v/>
      </c>
      <c r="S729" s="31" t="str">
        <f t="shared" si="120"/>
        <v/>
      </c>
      <c r="T729" s="31" t="str">
        <f t="shared" si="121"/>
        <v/>
      </c>
    </row>
    <row r="730" spans="1:20">
      <c r="A730" s="34"/>
      <c r="B730" s="34"/>
      <c r="C730" s="1" t="str">
        <f t="shared" si="116"/>
        <v/>
      </c>
      <c r="D730" s="34"/>
      <c r="E730" s="35"/>
      <c r="F730" s="36"/>
      <c r="G730" s="33">
        <f t="shared" si="117"/>
        <v>0</v>
      </c>
      <c r="H730" s="106"/>
      <c r="I730" s="106"/>
      <c r="J730" s="32"/>
      <c r="K730" s="17"/>
      <c r="L730" s="31" t="str">
        <f t="shared" si="115"/>
        <v/>
      </c>
      <c r="M730" s="31" t="str">
        <f t="shared" si="114"/>
        <v/>
      </c>
      <c r="N730" s="31" t="str">
        <f t="shared" si="114"/>
        <v/>
      </c>
      <c r="O730" s="30"/>
      <c r="P730" s="34"/>
      <c r="Q730" s="31" t="str">
        <f t="shared" si="118"/>
        <v/>
      </c>
      <c r="R730" s="31" t="str">
        <f t="shared" si="119"/>
        <v/>
      </c>
      <c r="S730" s="31" t="str">
        <f t="shared" si="120"/>
        <v/>
      </c>
      <c r="T730" s="31" t="str">
        <f t="shared" si="121"/>
        <v/>
      </c>
    </row>
    <row r="731" spans="1:20">
      <c r="A731" s="34"/>
      <c r="B731" s="34"/>
      <c r="C731" s="1" t="str">
        <f t="shared" si="116"/>
        <v/>
      </c>
      <c r="D731" s="34"/>
      <c r="E731" s="35"/>
      <c r="F731" s="36"/>
      <c r="G731" s="33">
        <f t="shared" si="117"/>
        <v>0</v>
      </c>
      <c r="H731" s="106"/>
      <c r="I731" s="106"/>
      <c r="J731" s="32"/>
      <c r="K731" s="17"/>
      <c r="L731" s="31" t="str">
        <f t="shared" si="115"/>
        <v/>
      </c>
      <c r="M731" s="31" t="str">
        <f t="shared" si="114"/>
        <v/>
      </c>
      <c r="N731" s="31" t="str">
        <f t="shared" si="114"/>
        <v/>
      </c>
      <c r="O731" s="30"/>
      <c r="P731" s="34"/>
      <c r="Q731" s="31" t="str">
        <f t="shared" si="118"/>
        <v/>
      </c>
      <c r="R731" s="31" t="str">
        <f t="shared" si="119"/>
        <v/>
      </c>
      <c r="S731" s="31" t="str">
        <f t="shared" si="120"/>
        <v/>
      </c>
      <c r="T731" s="31" t="str">
        <f t="shared" si="121"/>
        <v/>
      </c>
    </row>
    <row r="732" spans="1:20">
      <c r="A732" s="34"/>
      <c r="B732" s="34"/>
      <c r="C732" s="1" t="str">
        <f t="shared" si="116"/>
        <v/>
      </c>
      <c r="D732" s="34"/>
      <c r="E732" s="35"/>
      <c r="F732" s="36"/>
      <c r="G732" s="33">
        <f t="shared" si="117"/>
        <v>0</v>
      </c>
      <c r="H732" s="106"/>
      <c r="I732" s="106"/>
      <c r="J732" s="32"/>
      <c r="K732" s="17"/>
      <c r="L732" s="31" t="str">
        <f t="shared" si="115"/>
        <v/>
      </c>
      <c r="M732" s="31" t="str">
        <f t="shared" si="114"/>
        <v/>
      </c>
      <c r="N732" s="31" t="str">
        <f t="shared" si="114"/>
        <v/>
      </c>
      <c r="O732" s="30"/>
      <c r="P732" s="34"/>
      <c r="Q732" s="31" t="str">
        <f t="shared" si="118"/>
        <v/>
      </c>
      <c r="R732" s="31" t="str">
        <f t="shared" si="119"/>
        <v/>
      </c>
      <c r="S732" s="31" t="str">
        <f t="shared" si="120"/>
        <v/>
      </c>
      <c r="T732" s="31" t="str">
        <f t="shared" si="121"/>
        <v/>
      </c>
    </row>
    <row r="733" spans="1:20">
      <c r="A733" s="34"/>
      <c r="B733" s="34"/>
      <c r="C733" s="1" t="str">
        <f t="shared" si="116"/>
        <v/>
      </c>
      <c r="D733" s="34"/>
      <c r="E733" s="35"/>
      <c r="F733" s="36"/>
      <c r="G733" s="33">
        <f t="shared" si="117"/>
        <v>0</v>
      </c>
      <c r="H733" s="106"/>
      <c r="I733" s="106"/>
      <c r="J733" s="32"/>
      <c r="K733" s="17"/>
      <c r="L733" s="31" t="str">
        <f t="shared" si="115"/>
        <v/>
      </c>
      <c r="M733" s="31" t="str">
        <f t="shared" si="114"/>
        <v/>
      </c>
      <c r="N733" s="31" t="str">
        <f t="shared" si="114"/>
        <v/>
      </c>
      <c r="O733" s="30"/>
      <c r="P733" s="34"/>
      <c r="Q733" s="31" t="str">
        <f t="shared" si="118"/>
        <v/>
      </c>
      <c r="R733" s="31" t="str">
        <f t="shared" si="119"/>
        <v/>
      </c>
      <c r="S733" s="31" t="str">
        <f t="shared" si="120"/>
        <v/>
      </c>
      <c r="T733" s="31" t="str">
        <f t="shared" si="121"/>
        <v/>
      </c>
    </row>
    <row r="734" spans="1:20">
      <c r="A734" s="34"/>
      <c r="B734" s="34"/>
      <c r="C734" s="1" t="str">
        <f t="shared" si="116"/>
        <v/>
      </c>
      <c r="D734" s="34"/>
      <c r="E734" s="35"/>
      <c r="F734" s="36"/>
      <c r="G734" s="33">
        <f t="shared" si="117"/>
        <v>0</v>
      </c>
      <c r="H734" s="106"/>
      <c r="I734" s="106"/>
      <c r="J734" s="32"/>
      <c r="K734" s="17"/>
      <c r="L734" s="31" t="str">
        <f t="shared" si="115"/>
        <v/>
      </c>
      <c r="M734" s="31" t="str">
        <f t="shared" si="114"/>
        <v/>
      </c>
      <c r="N734" s="31" t="str">
        <f t="shared" si="114"/>
        <v/>
      </c>
      <c r="O734" s="30"/>
      <c r="P734" s="34"/>
      <c r="Q734" s="31" t="str">
        <f t="shared" si="118"/>
        <v/>
      </c>
      <c r="R734" s="31" t="str">
        <f t="shared" si="119"/>
        <v/>
      </c>
      <c r="S734" s="31" t="str">
        <f t="shared" si="120"/>
        <v/>
      </c>
      <c r="T734" s="31" t="str">
        <f t="shared" si="121"/>
        <v/>
      </c>
    </row>
    <row r="735" spans="1:20">
      <c r="A735" s="34"/>
      <c r="B735" s="34"/>
      <c r="C735" s="1" t="str">
        <f t="shared" si="116"/>
        <v/>
      </c>
      <c r="D735" s="34"/>
      <c r="E735" s="35"/>
      <c r="F735" s="36"/>
      <c r="G735" s="33">
        <f t="shared" si="117"/>
        <v>0</v>
      </c>
      <c r="H735" s="106"/>
      <c r="I735" s="106"/>
      <c r="J735" s="32"/>
      <c r="K735" s="17"/>
      <c r="L735" s="31" t="str">
        <f t="shared" si="115"/>
        <v/>
      </c>
      <c r="M735" s="31" t="str">
        <f t="shared" si="114"/>
        <v/>
      </c>
      <c r="N735" s="31" t="str">
        <f t="shared" si="114"/>
        <v/>
      </c>
      <c r="O735" s="30"/>
      <c r="P735" s="34"/>
      <c r="Q735" s="31" t="str">
        <f t="shared" si="118"/>
        <v/>
      </c>
      <c r="R735" s="31" t="str">
        <f t="shared" si="119"/>
        <v/>
      </c>
      <c r="S735" s="31" t="str">
        <f t="shared" si="120"/>
        <v/>
      </c>
      <c r="T735" s="31" t="str">
        <f t="shared" si="121"/>
        <v/>
      </c>
    </row>
    <row r="736" spans="1:20">
      <c r="A736" s="34"/>
      <c r="B736" s="34"/>
      <c r="C736" s="1" t="str">
        <f t="shared" si="116"/>
        <v/>
      </c>
      <c r="D736" s="34"/>
      <c r="E736" s="35"/>
      <c r="F736" s="36"/>
      <c r="G736" s="33">
        <f t="shared" si="117"/>
        <v>0</v>
      </c>
      <c r="H736" s="106"/>
      <c r="I736" s="106"/>
      <c r="J736" s="32"/>
      <c r="K736" s="17"/>
      <c r="L736" s="31" t="str">
        <f t="shared" si="115"/>
        <v/>
      </c>
      <c r="M736" s="31" t="str">
        <f t="shared" si="114"/>
        <v/>
      </c>
      <c r="N736" s="31" t="str">
        <f t="shared" si="114"/>
        <v/>
      </c>
      <c r="O736" s="30"/>
      <c r="P736" s="34"/>
      <c r="Q736" s="31" t="str">
        <f t="shared" si="118"/>
        <v/>
      </c>
      <c r="R736" s="31" t="str">
        <f t="shared" si="119"/>
        <v/>
      </c>
      <c r="S736" s="31" t="str">
        <f t="shared" si="120"/>
        <v/>
      </c>
      <c r="T736" s="31" t="str">
        <f t="shared" si="121"/>
        <v/>
      </c>
    </row>
    <row r="737" spans="1:20">
      <c r="A737" s="34"/>
      <c r="B737" s="34"/>
      <c r="C737" s="1" t="str">
        <f t="shared" si="116"/>
        <v/>
      </c>
      <c r="D737" s="34"/>
      <c r="E737" s="35"/>
      <c r="F737" s="36"/>
      <c r="G737" s="33">
        <f t="shared" si="117"/>
        <v>0</v>
      </c>
      <c r="H737" s="106"/>
      <c r="I737" s="106"/>
      <c r="J737" s="32"/>
      <c r="K737" s="17"/>
      <c r="L737" s="31" t="str">
        <f t="shared" si="115"/>
        <v/>
      </c>
      <c r="M737" s="31" t="str">
        <f t="shared" si="114"/>
        <v/>
      </c>
      <c r="N737" s="31" t="str">
        <f t="shared" si="114"/>
        <v/>
      </c>
      <c r="O737" s="30"/>
      <c r="P737" s="34"/>
      <c r="Q737" s="31" t="str">
        <f t="shared" si="118"/>
        <v/>
      </c>
      <c r="R737" s="31" t="str">
        <f t="shared" si="119"/>
        <v/>
      </c>
      <c r="S737" s="31" t="str">
        <f t="shared" si="120"/>
        <v/>
      </c>
      <c r="T737" s="31" t="str">
        <f t="shared" si="121"/>
        <v/>
      </c>
    </row>
    <row r="738" spans="1:20">
      <c r="A738" s="34"/>
      <c r="B738" s="34"/>
      <c r="C738" s="1" t="str">
        <f t="shared" si="116"/>
        <v/>
      </c>
      <c r="D738" s="34"/>
      <c r="E738" s="35"/>
      <c r="F738" s="36"/>
      <c r="G738" s="33">
        <f t="shared" si="117"/>
        <v>0</v>
      </c>
      <c r="H738" s="106"/>
      <c r="I738" s="106"/>
      <c r="J738" s="32"/>
      <c r="K738" s="17"/>
      <c r="L738" s="31" t="str">
        <f t="shared" si="115"/>
        <v/>
      </c>
      <c r="M738" s="31" t="str">
        <f t="shared" si="114"/>
        <v/>
      </c>
      <c r="N738" s="31" t="str">
        <f t="shared" si="114"/>
        <v/>
      </c>
      <c r="O738" s="30"/>
      <c r="P738" s="34"/>
      <c r="Q738" s="31" t="str">
        <f t="shared" si="118"/>
        <v/>
      </c>
      <c r="R738" s="31" t="str">
        <f t="shared" si="119"/>
        <v/>
      </c>
      <c r="S738" s="31" t="str">
        <f t="shared" si="120"/>
        <v/>
      </c>
      <c r="T738" s="31" t="str">
        <f t="shared" si="121"/>
        <v/>
      </c>
    </row>
    <row r="739" spans="1:20">
      <c r="A739" s="34"/>
      <c r="B739" s="34"/>
      <c r="C739" s="1" t="str">
        <f t="shared" si="116"/>
        <v/>
      </c>
      <c r="D739" s="34"/>
      <c r="E739" s="35"/>
      <c r="F739" s="36"/>
      <c r="G739" s="33">
        <f t="shared" si="117"/>
        <v>0</v>
      </c>
      <c r="H739" s="106"/>
      <c r="I739" s="106"/>
      <c r="J739" s="32"/>
      <c r="K739" s="17"/>
      <c r="L739" s="31" t="str">
        <f t="shared" si="115"/>
        <v/>
      </c>
      <c r="M739" s="31" t="str">
        <f t="shared" si="114"/>
        <v/>
      </c>
      <c r="N739" s="31" t="str">
        <f t="shared" si="114"/>
        <v/>
      </c>
      <c r="O739" s="30"/>
      <c r="P739" s="34"/>
      <c r="Q739" s="31" t="str">
        <f t="shared" si="118"/>
        <v/>
      </c>
      <c r="R739" s="31" t="str">
        <f t="shared" si="119"/>
        <v/>
      </c>
      <c r="S739" s="31" t="str">
        <f t="shared" si="120"/>
        <v/>
      </c>
      <c r="T739" s="31" t="str">
        <f t="shared" si="121"/>
        <v/>
      </c>
    </row>
    <row r="740" spans="1:20">
      <c r="A740" s="34"/>
      <c r="B740" s="34"/>
      <c r="C740" s="1" t="str">
        <f t="shared" si="116"/>
        <v/>
      </c>
      <c r="D740" s="34"/>
      <c r="E740" s="35"/>
      <c r="F740" s="36"/>
      <c r="G740" s="33">
        <f t="shared" si="117"/>
        <v>0</v>
      </c>
      <c r="H740" s="106"/>
      <c r="I740" s="106"/>
      <c r="J740" s="32"/>
      <c r="K740" s="17"/>
      <c r="L740" s="31" t="str">
        <f t="shared" si="115"/>
        <v/>
      </c>
      <c r="M740" s="31" t="str">
        <f t="shared" ref="M740:N759" si="122">IF($A740&gt;0,IF((LEFT($A740,2)=LEFT(gstin,2)),($K740*($J740/2)),""),"")</f>
        <v/>
      </c>
      <c r="N740" s="31" t="str">
        <f t="shared" si="122"/>
        <v/>
      </c>
      <c r="O740" s="30"/>
      <c r="P740" s="34"/>
      <c r="Q740" s="31" t="str">
        <f t="shared" si="118"/>
        <v/>
      </c>
      <c r="R740" s="31" t="str">
        <f t="shared" si="119"/>
        <v/>
      </c>
      <c r="S740" s="31" t="str">
        <f t="shared" si="120"/>
        <v/>
      </c>
      <c r="T740" s="31" t="str">
        <f t="shared" si="121"/>
        <v/>
      </c>
    </row>
    <row r="741" spans="1:20">
      <c r="A741" s="34"/>
      <c r="B741" s="34"/>
      <c r="C741" s="1" t="str">
        <f t="shared" si="116"/>
        <v/>
      </c>
      <c r="D741" s="34"/>
      <c r="E741" s="35"/>
      <c r="F741" s="36"/>
      <c r="G741" s="33">
        <f t="shared" si="117"/>
        <v>0</v>
      </c>
      <c r="H741" s="106"/>
      <c r="I741" s="106"/>
      <c r="J741" s="32"/>
      <c r="K741" s="17"/>
      <c r="L741" s="31" t="str">
        <f t="shared" si="115"/>
        <v/>
      </c>
      <c r="M741" s="31" t="str">
        <f t="shared" si="122"/>
        <v/>
      </c>
      <c r="N741" s="31" t="str">
        <f t="shared" si="122"/>
        <v/>
      </c>
      <c r="O741" s="30"/>
      <c r="P741" s="34"/>
      <c r="Q741" s="31" t="str">
        <f t="shared" si="118"/>
        <v/>
      </c>
      <c r="R741" s="31" t="str">
        <f t="shared" si="119"/>
        <v/>
      </c>
      <c r="S741" s="31" t="str">
        <f t="shared" si="120"/>
        <v/>
      </c>
      <c r="T741" s="31" t="str">
        <f t="shared" si="121"/>
        <v/>
      </c>
    </row>
    <row r="742" spans="1:20">
      <c r="A742" s="34"/>
      <c r="B742" s="34"/>
      <c r="C742" s="1" t="str">
        <f t="shared" si="116"/>
        <v/>
      </c>
      <c r="D742" s="34"/>
      <c r="E742" s="35"/>
      <c r="F742" s="36"/>
      <c r="G742" s="33">
        <f t="shared" si="117"/>
        <v>0</v>
      </c>
      <c r="H742" s="106"/>
      <c r="I742" s="106"/>
      <c r="J742" s="32"/>
      <c r="K742" s="17"/>
      <c r="L742" s="31" t="str">
        <f t="shared" si="115"/>
        <v/>
      </c>
      <c r="M742" s="31" t="str">
        <f t="shared" si="122"/>
        <v/>
      </c>
      <c r="N742" s="31" t="str">
        <f t="shared" si="122"/>
        <v/>
      </c>
      <c r="O742" s="30"/>
      <c r="P742" s="34"/>
      <c r="Q742" s="31" t="str">
        <f t="shared" si="118"/>
        <v/>
      </c>
      <c r="R742" s="31" t="str">
        <f t="shared" si="119"/>
        <v/>
      </c>
      <c r="S742" s="31" t="str">
        <f t="shared" si="120"/>
        <v/>
      </c>
      <c r="T742" s="31" t="str">
        <f t="shared" si="121"/>
        <v/>
      </c>
    </row>
    <row r="743" spans="1:20">
      <c r="A743" s="34"/>
      <c r="B743" s="34"/>
      <c r="C743" s="1" t="str">
        <f t="shared" si="116"/>
        <v/>
      </c>
      <c r="D743" s="34"/>
      <c r="E743" s="35"/>
      <c r="F743" s="36"/>
      <c r="G743" s="33">
        <f t="shared" si="117"/>
        <v>0</v>
      </c>
      <c r="H743" s="106"/>
      <c r="I743" s="106"/>
      <c r="J743" s="32"/>
      <c r="K743" s="17"/>
      <c r="L743" s="31" t="str">
        <f t="shared" si="115"/>
        <v/>
      </c>
      <c r="M743" s="31" t="str">
        <f t="shared" si="122"/>
        <v/>
      </c>
      <c r="N743" s="31" t="str">
        <f t="shared" si="122"/>
        <v/>
      </c>
      <c r="O743" s="30"/>
      <c r="P743" s="34"/>
      <c r="Q743" s="31" t="str">
        <f t="shared" si="118"/>
        <v/>
      </c>
      <c r="R743" s="31" t="str">
        <f t="shared" si="119"/>
        <v/>
      </c>
      <c r="S743" s="31" t="str">
        <f t="shared" si="120"/>
        <v/>
      </c>
      <c r="T743" s="31" t="str">
        <f t="shared" si="121"/>
        <v/>
      </c>
    </row>
    <row r="744" spans="1:20">
      <c r="A744" s="34"/>
      <c r="B744" s="34"/>
      <c r="C744" s="1" t="str">
        <f t="shared" si="116"/>
        <v/>
      </c>
      <c r="D744" s="34"/>
      <c r="E744" s="35"/>
      <c r="F744" s="36"/>
      <c r="G744" s="33">
        <f t="shared" si="117"/>
        <v>0</v>
      </c>
      <c r="H744" s="106"/>
      <c r="I744" s="106"/>
      <c r="J744" s="32"/>
      <c r="K744" s="17"/>
      <c r="L744" s="31" t="str">
        <f t="shared" si="115"/>
        <v/>
      </c>
      <c r="M744" s="31" t="str">
        <f t="shared" si="122"/>
        <v/>
      </c>
      <c r="N744" s="31" t="str">
        <f t="shared" si="122"/>
        <v/>
      </c>
      <c r="O744" s="30"/>
      <c r="P744" s="34"/>
      <c r="Q744" s="31" t="str">
        <f t="shared" si="118"/>
        <v/>
      </c>
      <c r="R744" s="31" t="str">
        <f t="shared" si="119"/>
        <v/>
      </c>
      <c r="S744" s="31" t="str">
        <f t="shared" si="120"/>
        <v/>
      </c>
      <c r="T744" s="31" t="str">
        <f t="shared" si="121"/>
        <v/>
      </c>
    </row>
    <row r="745" spans="1:20">
      <c r="A745" s="34"/>
      <c r="B745" s="34"/>
      <c r="C745" s="1" t="str">
        <f t="shared" si="116"/>
        <v/>
      </c>
      <c r="D745" s="34"/>
      <c r="E745" s="35"/>
      <c r="F745" s="36"/>
      <c r="G745" s="33">
        <f t="shared" si="117"/>
        <v>0</v>
      </c>
      <c r="H745" s="106"/>
      <c r="I745" s="106"/>
      <c r="J745" s="32"/>
      <c r="K745" s="17"/>
      <c r="L745" s="31" t="str">
        <f t="shared" si="115"/>
        <v/>
      </c>
      <c r="M745" s="31" t="str">
        <f t="shared" si="122"/>
        <v/>
      </c>
      <c r="N745" s="31" t="str">
        <f t="shared" si="122"/>
        <v/>
      </c>
      <c r="O745" s="30"/>
      <c r="P745" s="34"/>
      <c r="Q745" s="31" t="str">
        <f t="shared" si="118"/>
        <v/>
      </c>
      <c r="R745" s="31" t="str">
        <f t="shared" si="119"/>
        <v/>
      </c>
      <c r="S745" s="31" t="str">
        <f t="shared" si="120"/>
        <v/>
      </c>
      <c r="T745" s="31" t="str">
        <f t="shared" si="121"/>
        <v/>
      </c>
    </row>
    <row r="746" spans="1:20">
      <c r="A746" s="34"/>
      <c r="B746" s="34"/>
      <c r="C746" s="1" t="str">
        <f t="shared" si="116"/>
        <v/>
      </c>
      <c r="D746" s="34"/>
      <c r="E746" s="35"/>
      <c r="F746" s="36"/>
      <c r="G746" s="33">
        <f t="shared" si="117"/>
        <v>0</v>
      </c>
      <c r="H746" s="106"/>
      <c r="I746" s="106"/>
      <c r="J746" s="32"/>
      <c r="K746" s="17"/>
      <c r="L746" s="31" t="str">
        <f t="shared" si="115"/>
        <v/>
      </c>
      <c r="M746" s="31" t="str">
        <f t="shared" si="122"/>
        <v/>
      </c>
      <c r="N746" s="31" t="str">
        <f t="shared" si="122"/>
        <v/>
      </c>
      <c r="O746" s="30"/>
      <c r="P746" s="34"/>
      <c r="Q746" s="31" t="str">
        <f t="shared" si="118"/>
        <v/>
      </c>
      <c r="R746" s="31" t="str">
        <f t="shared" si="119"/>
        <v/>
      </c>
      <c r="S746" s="31" t="str">
        <f t="shared" si="120"/>
        <v/>
      </c>
      <c r="T746" s="31" t="str">
        <f t="shared" si="121"/>
        <v/>
      </c>
    </row>
    <row r="747" spans="1:20">
      <c r="A747" s="34"/>
      <c r="B747" s="34"/>
      <c r="C747" s="1" t="str">
        <f t="shared" si="116"/>
        <v/>
      </c>
      <c r="D747" s="34"/>
      <c r="E747" s="35"/>
      <c r="F747" s="36"/>
      <c r="G747" s="33">
        <f t="shared" si="117"/>
        <v>0</v>
      </c>
      <c r="H747" s="106"/>
      <c r="I747" s="106"/>
      <c r="J747" s="32"/>
      <c r="K747" s="17"/>
      <c r="L747" s="31" t="str">
        <f t="shared" si="115"/>
        <v/>
      </c>
      <c r="M747" s="31" t="str">
        <f t="shared" si="122"/>
        <v/>
      </c>
      <c r="N747" s="31" t="str">
        <f t="shared" si="122"/>
        <v/>
      </c>
      <c r="O747" s="30"/>
      <c r="P747" s="34"/>
      <c r="Q747" s="31" t="str">
        <f t="shared" si="118"/>
        <v/>
      </c>
      <c r="R747" s="31" t="str">
        <f t="shared" si="119"/>
        <v/>
      </c>
      <c r="S747" s="31" t="str">
        <f t="shared" si="120"/>
        <v/>
      </c>
      <c r="T747" s="31" t="str">
        <f t="shared" si="121"/>
        <v/>
      </c>
    </row>
    <row r="748" spans="1:20">
      <c r="A748" s="34"/>
      <c r="B748" s="34"/>
      <c r="C748" s="1" t="str">
        <f t="shared" si="116"/>
        <v/>
      </c>
      <c r="D748" s="34"/>
      <c r="E748" s="35"/>
      <c r="F748" s="36"/>
      <c r="G748" s="33">
        <f t="shared" si="117"/>
        <v>0</v>
      </c>
      <c r="H748" s="106"/>
      <c r="I748" s="106"/>
      <c r="J748" s="32"/>
      <c r="K748" s="17"/>
      <c r="L748" s="31" t="str">
        <f t="shared" si="115"/>
        <v/>
      </c>
      <c r="M748" s="31" t="str">
        <f t="shared" si="122"/>
        <v/>
      </c>
      <c r="N748" s="31" t="str">
        <f t="shared" si="122"/>
        <v/>
      </c>
      <c r="O748" s="30"/>
      <c r="P748" s="34"/>
      <c r="Q748" s="31" t="str">
        <f t="shared" si="118"/>
        <v/>
      </c>
      <c r="R748" s="31" t="str">
        <f t="shared" si="119"/>
        <v/>
      </c>
      <c r="S748" s="31" t="str">
        <f t="shared" si="120"/>
        <v/>
      </c>
      <c r="T748" s="31" t="str">
        <f t="shared" si="121"/>
        <v/>
      </c>
    </row>
    <row r="749" spans="1:20">
      <c r="A749" s="34"/>
      <c r="B749" s="34"/>
      <c r="C749" s="1" t="str">
        <f t="shared" si="116"/>
        <v/>
      </c>
      <c r="D749" s="34"/>
      <c r="E749" s="35"/>
      <c r="F749" s="36"/>
      <c r="G749" s="33">
        <f t="shared" si="117"/>
        <v>0</v>
      </c>
      <c r="H749" s="106"/>
      <c r="I749" s="106"/>
      <c r="J749" s="32"/>
      <c r="K749" s="17"/>
      <c r="L749" s="31" t="str">
        <f t="shared" si="115"/>
        <v/>
      </c>
      <c r="M749" s="31" t="str">
        <f t="shared" si="122"/>
        <v/>
      </c>
      <c r="N749" s="31" t="str">
        <f t="shared" si="122"/>
        <v/>
      </c>
      <c r="O749" s="30"/>
      <c r="P749" s="34"/>
      <c r="Q749" s="31" t="str">
        <f t="shared" si="118"/>
        <v/>
      </c>
      <c r="R749" s="31" t="str">
        <f t="shared" si="119"/>
        <v/>
      </c>
      <c r="S749" s="31" t="str">
        <f t="shared" si="120"/>
        <v/>
      </c>
      <c r="T749" s="31" t="str">
        <f t="shared" si="121"/>
        <v/>
      </c>
    </row>
    <row r="750" spans="1:20">
      <c r="A750" s="34"/>
      <c r="B750" s="34"/>
      <c r="C750" s="1" t="str">
        <f t="shared" si="116"/>
        <v/>
      </c>
      <c r="D750" s="34"/>
      <c r="E750" s="35"/>
      <c r="F750" s="36"/>
      <c r="G750" s="33">
        <f t="shared" si="117"/>
        <v>0</v>
      </c>
      <c r="H750" s="106"/>
      <c r="I750" s="106"/>
      <c r="J750" s="32"/>
      <c r="K750" s="17"/>
      <c r="L750" s="31" t="str">
        <f t="shared" si="115"/>
        <v/>
      </c>
      <c r="M750" s="31" t="str">
        <f t="shared" si="122"/>
        <v/>
      </c>
      <c r="N750" s="31" t="str">
        <f t="shared" si="122"/>
        <v/>
      </c>
      <c r="O750" s="30"/>
      <c r="P750" s="34"/>
      <c r="Q750" s="31" t="str">
        <f t="shared" si="118"/>
        <v/>
      </c>
      <c r="R750" s="31" t="str">
        <f t="shared" si="119"/>
        <v/>
      </c>
      <c r="S750" s="31" t="str">
        <f t="shared" si="120"/>
        <v/>
      </c>
      <c r="T750" s="31" t="str">
        <f t="shared" si="121"/>
        <v/>
      </c>
    </row>
    <row r="751" spans="1:20">
      <c r="A751" s="34"/>
      <c r="B751" s="34"/>
      <c r="C751" s="1" t="str">
        <f t="shared" si="116"/>
        <v/>
      </c>
      <c r="D751" s="34"/>
      <c r="E751" s="35"/>
      <c r="F751" s="36"/>
      <c r="G751" s="33">
        <f t="shared" si="117"/>
        <v>0</v>
      </c>
      <c r="H751" s="106"/>
      <c r="I751" s="106"/>
      <c r="J751" s="32"/>
      <c r="K751" s="17"/>
      <c r="L751" s="31" t="str">
        <f t="shared" si="115"/>
        <v/>
      </c>
      <c r="M751" s="31" t="str">
        <f t="shared" si="122"/>
        <v/>
      </c>
      <c r="N751" s="31" t="str">
        <f t="shared" si="122"/>
        <v/>
      </c>
      <c r="O751" s="30"/>
      <c r="P751" s="34"/>
      <c r="Q751" s="31" t="str">
        <f t="shared" si="118"/>
        <v/>
      </c>
      <c r="R751" s="31" t="str">
        <f t="shared" si="119"/>
        <v/>
      </c>
      <c r="S751" s="31" t="str">
        <f t="shared" si="120"/>
        <v/>
      </c>
      <c r="T751" s="31" t="str">
        <f t="shared" si="121"/>
        <v/>
      </c>
    </row>
    <row r="752" spans="1:20">
      <c r="A752" s="34"/>
      <c r="B752" s="34"/>
      <c r="C752" s="1" t="str">
        <f t="shared" si="116"/>
        <v/>
      </c>
      <c r="D752" s="34"/>
      <c r="E752" s="35"/>
      <c r="F752" s="36"/>
      <c r="G752" s="33">
        <f t="shared" si="117"/>
        <v>0</v>
      </c>
      <c r="H752" s="106"/>
      <c r="I752" s="106"/>
      <c r="J752" s="32"/>
      <c r="K752" s="17"/>
      <c r="L752" s="31" t="str">
        <f t="shared" si="115"/>
        <v/>
      </c>
      <c r="M752" s="31" t="str">
        <f t="shared" si="122"/>
        <v/>
      </c>
      <c r="N752" s="31" t="str">
        <f t="shared" si="122"/>
        <v/>
      </c>
      <c r="O752" s="30"/>
      <c r="P752" s="34"/>
      <c r="Q752" s="31" t="str">
        <f t="shared" si="118"/>
        <v/>
      </c>
      <c r="R752" s="31" t="str">
        <f t="shared" si="119"/>
        <v/>
      </c>
      <c r="S752" s="31" t="str">
        <f t="shared" si="120"/>
        <v/>
      </c>
      <c r="T752" s="31" t="str">
        <f t="shared" si="121"/>
        <v/>
      </c>
    </row>
    <row r="753" spans="1:20">
      <c r="A753" s="34"/>
      <c r="B753" s="34"/>
      <c r="C753" s="1" t="str">
        <f t="shared" si="116"/>
        <v/>
      </c>
      <c r="D753" s="34"/>
      <c r="E753" s="35"/>
      <c r="F753" s="36"/>
      <c r="G753" s="33">
        <f t="shared" si="117"/>
        <v>0</v>
      </c>
      <c r="H753" s="106"/>
      <c r="I753" s="106"/>
      <c r="J753" s="32"/>
      <c r="K753" s="17"/>
      <c r="L753" s="31" t="str">
        <f t="shared" si="115"/>
        <v/>
      </c>
      <c r="M753" s="31" t="str">
        <f t="shared" si="122"/>
        <v/>
      </c>
      <c r="N753" s="31" t="str">
        <f t="shared" si="122"/>
        <v/>
      </c>
      <c r="O753" s="30"/>
      <c r="P753" s="34"/>
      <c r="Q753" s="31" t="str">
        <f t="shared" si="118"/>
        <v/>
      </c>
      <c r="R753" s="31" t="str">
        <f t="shared" si="119"/>
        <v/>
      </c>
      <c r="S753" s="31" t="str">
        <f t="shared" si="120"/>
        <v/>
      </c>
      <c r="T753" s="31" t="str">
        <f t="shared" si="121"/>
        <v/>
      </c>
    </row>
    <row r="754" spans="1:20">
      <c r="A754" s="34"/>
      <c r="B754" s="34"/>
      <c r="C754" s="1" t="str">
        <f t="shared" si="116"/>
        <v/>
      </c>
      <c r="D754" s="34"/>
      <c r="E754" s="35"/>
      <c r="F754" s="36"/>
      <c r="G754" s="33">
        <f t="shared" si="117"/>
        <v>0</v>
      </c>
      <c r="H754" s="106"/>
      <c r="I754" s="106"/>
      <c r="J754" s="32"/>
      <c r="K754" s="17"/>
      <c r="L754" s="31" t="str">
        <f t="shared" si="115"/>
        <v/>
      </c>
      <c r="M754" s="31" t="str">
        <f t="shared" si="122"/>
        <v/>
      </c>
      <c r="N754" s="31" t="str">
        <f t="shared" si="122"/>
        <v/>
      </c>
      <c r="O754" s="30"/>
      <c r="P754" s="34"/>
      <c r="Q754" s="31" t="str">
        <f t="shared" si="118"/>
        <v/>
      </c>
      <c r="R754" s="31" t="str">
        <f t="shared" si="119"/>
        <v/>
      </c>
      <c r="S754" s="31" t="str">
        <f t="shared" si="120"/>
        <v/>
      </c>
      <c r="T754" s="31" t="str">
        <f t="shared" si="121"/>
        <v/>
      </c>
    </row>
    <row r="755" spans="1:20">
      <c r="A755" s="34"/>
      <c r="B755" s="34"/>
      <c r="C755" s="1" t="str">
        <f t="shared" si="116"/>
        <v/>
      </c>
      <c r="D755" s="34"/>
      <c r="E755" s="35"/>
      <c r="F755" s="36"/>
      <c r="G755" s="33">
        <f t="shared" si="117"/>
        <v>0</v>
      </c>
      <c r="H755" s="106"/>
      <c r="I755" s="106"/>
      <c r="J755" s="32"/>
      <c r="K755" s="17"/>
      <c r="L755" s="31" t="str">
        <f t="shared" si="115"/>
        <v/>
      </c>
      <c r="M755" s="31" t="str">
        <f t="shared" si="122"/>
        <v/>
      </c>
      <c r="N755" s="31" t="str">
        <f t="shared" si="122"/>
        <v/>
      </c>
      <c r="O755" s="30"/>
      <c r="P755" s="34"/>
      <c r="Q755" s="31" t="str">
        <f t="shared" si="118"/>
        <v/>
      </c>
      <c r="R755" s="31" t="str">
        <f t="shared" si="119"/>
        <v/>
      </c>
      <c r="S755" s="31" t="str">
        <f t="shared" si="120"/>
        <v/>
      </c>
      <c r="T755" s="31" t="str">
        <f t="shared" si="121"/>
        <v/>
      </c>
    </row>
    <row r="756" spans="1:20">
      <c r="A756" s="34"/>
      <c r="B756" s="34"/>
      <c r="C756" s="1" t="str">
        <f t="shared" si="116"/>
        <v/>
      </c>
      <c r="D756" s="34"/>
      <c r="E756" s="35"/>
      <c r="F756" s="36"/>
      <c r="G756" s="33">
        <f t="shared" si="117"/>
        <v>0</v>
      </c>
      <c r="H756" s="106"/>
      <c r="I756" s="106"/>
      <c r="J756" s="32"/>
      <c r="K756" s="17"/>
      <c r="L756" s="31" t="str">
        <f t="shared" si="115"/>
        <v/>
      </c>
      <c r="M756" s="31" t="str">
        <f t="shared" si="122"/>
        <v/>
      </c>
      <c r="N756" s="31" t="str">
        <f t="shared" si="122"/>
        <v/>
      </c>
      <c r="O756" s="30"/>
      <c r="P756" s="34"/>
      <c r="Q756" s="31" t="str">
        <f t="shared" si="118"/>
        <v/>
      </c>
      <c r="R756" s="31" t="str">
        <f t="shared" si="119"/>
        <v/>
      </c>
      <c r="S756" s="31" t="str">
        <f t="shared" si="120"/>
        <v/>
      </c>
      <c r="T756" s="31" t="str">
        <f t="shared" si="121"/>
        <v/>
      </c>
    </row>
    <row r="757" spans="1:20">
      <c r="A757" s="34"/>
      <c r="B757" s="34"/>
      <c r="C757" s="1" t="str">
        <f t="shared" si="116"/>
        <v/>
      </c>
      <c r="D757" s="34"/>
      <c r="E757" s="35"/>
      <c r="F757" s="36"/>
      <c r="G757" s="33">
        <f t="shared" si="117"/>
        <v>0</v>
      </c>
      <c r="H757" s="106"/>
      <c r="I757" s="106"/>
      <c r="J757" s="32"/>
      <c r="K757" s="17"/>
      <c r="L757" s="31" t="str">
        <f t="shared" si="115"/>
        <v/>
      </c>
      <c r="M757" s="31" t="str">
        <f t="shared" si="122"/>
        <v/>
      </c>
      <c r="N757" s="31" t="str">
        <f t="shared" si="122"/>
        <v/>
      </c>
      <c r="O757" s="30"/>
      <c r="P757" s="34"/>
      <c r="Q757" s="31" t="str">
        <f t="shared" si="118"/>
        <v/>
      </c>
      <c r="R757" s="31" t="str">
        <f t="shared" si="119"/>
        <v/>
      </c>
      <c r="S757" s="31" t="str">
        <f t="shared" si="120"/>
        <v/>
      </c>
      <c r="T757" s="31" t="str">
        <f t="shared" si="121"/>
        <v/>
      </c>
    </row>
    <row r="758" spans="1:20">
      <c r="A758" s="34"/>
      <c r="B758" s="34"/>
      <c r="C758" s="1" t="str">
        <f t="shared" si="116"/>
        <v/>
      </c>
      <c r="D758" s="34"/>
      <c r="E758" s="35"/>
      <c r="F758" s="36"/>
      <c r="G758" s="33">
        <f t="shared" si="117"/>
        <v>0</v>
      </c>
      <c r="H758" s="106"/>
      <c r="I758" s="106"/>
      <c r="J758" s="32"/>
      <c r="K758" s="17"/>
      <c r="L758" s="31" t="str">
        <f t="shared" si="115"/>
        <v/>
      </c>
      <c r="M758" s="31" t="str">
        <f t="shared" si="122"/>
        <v/>
      </c>
      <c r="N758" s="31" t="str">
        <f t="shared" si="122"/>
        <v/>
      </c>
      <c r="O758" s="30"/>
      <c r="P758" s="34"/>
      <c r="Q758" s="31" t="str">
        <f t="shared" si="118"/>
        <v/>
      </c>
      <c r="R758" s="31" t="str">
        <f t="shared" si="119"/>
        <v/>
      </c>
      <c r="S758" s="31" t="str">
        <f t="shared" si="120"/>
        <v/>
      </c>
      <c r="T758" s="31" t="str">
        <f t="shared" si="121"/>
        <v/>
      </c>
    </row>
    <row r="759" spans="1:20">
      <c r="A759" s="34"/>
      <c r="B759" s="34"/>
      <c r="C759" s="1" t="str">
        <f t="shared" si="116"/>
        <v/>
      </c>
      <c r="D759" s="34"/>
      <c r="E759" s="35"/>
      <c r="F759" s="36"/>
      <c r="G759" s="33">
        <f t="shared" si="117"/>
        <v>0</v>
      </c>
      <c r="H759" s="106"/>
      <c r="I759" s="106"/>
      <c r="J759" s="32"/>
      <c r="K759" s="17"/>
      <c r="L759" s="31" t="str">
        <f t="shared" si="115"/>
        <v/>
      </c>
      <c r="M759" s="31" t="str">
        <f t="shared" si="122"/>
        <v/>
      </c>
      <c r="N759" s="31" t="str">
        <f t="shared" si="122"/>
        <v/>
      </c>
      <c r="O759" s="30"/>
      <c r="P759" s="34"/>
      <c r="Q759" s="31" t="str">
        <f t="shared" si="118"/>
        <v/>
      </c>
      <c r="R759" s="31" t="str">
        <f t="shared" si="119"/>
        <v/>
      </c>
      <c r="S759" s="31" t="str">
        <f t="shared" si="120"/>
        <v/>
      </c>
      <c r="T759" s="31" t="str">
        <f t="shared" si="121"/>
        <v/>
      </c>
    </row>
    <row r="760" spans="1:20">
      <c r="A760" s="34"/>
      <c r="B760" s="34"/>
      <c r="C760" s="1" t="str">
        <f t="shared" si="116"/>
        <v/>
      </c>
      <c r="D760" s="34"/>
      <c r="E760" s="35"/>
      <c r="F760" s="36"/>
      <c r="G760" s="33">
        <f t="shared" si="117"/>
        <v>0</v>
      </c>
      <c r="H760" s="106"/>
      <c r="I760" s="106"/>
      <c r="J760" s="32"/>
      <c r="K760" s="17"/>
      <c r="L760" s="31" t="str">
        <f t="shared" si="115"/>
        <v/>
      </c>
      <c r="M760" s="31" t="str">
        <f t="shared" ref="M760:N779" si="123">IF($A760&gt;0,IF((LEFT($A760,2)=LEFT(gstin,2)),($K760*($J760/2)),""),"")</f>
        <v/>
      </c>
      <c r="N760" s="31" t="str">
        <f t="shared" si="123"/>
        <v/>
      </c>
      <c r="O760" s="30"/>
      <c r="P760" s="34"/>
      <c r="Q760" s="31" t="str">
        <f t="shared" si="118"/>
        <v/>
      </c>
      <c r="R760" s="31" t="str">
        <f t="shared" si="119"/>
        <v/>
      </c>
      <c r="S760" s="31" t="str">
        <f t="shared" si="120"/>
        <v/>
      </c>
      <c r="T760" s="31" t="str">
        <f t="shared" si="121"/>
        <v/>
      </c>
    </row>
    <row r="761" spans="1:20">
      <c r="A761" s="34"/>
      <c r="B761" s="34"/>
      <c r="C761" s="1" t="str">
        <f t="shared" si="116"/>
        <v/>
      </c>
      <c r="D761" s="34"/>
      <c r="E761" s="35"/>
      <c r="F761" s="36"/>
      <c r="G761" s="33">
        <f t="shared" si="117"/>
        <v>0</v>
      </c>
      <c r="H761" s="106"/>
      <c r="I761" s="106"/>
      <c r="J761" s="32"/>
      <c r="K761" s="17"/>
      <c r="L761" s="31" t="str">
        <f t="shared" si="115"/>
        <v/>
      </c>
      <c r="M761" s="31" t="str">
        <f t="shared" si="123"/>
        <v/>
      </c>
      <c r="N761" s="31" t="str">
        <f t="shared" si="123"/>
        <v/>
      </c>
      <c r="O761" s="30"/>
      <c r="P761" s="34"/>
      <c r="Q761" s="31" t="str">
        <f t="shared" si="118"/>
        <v/>
      </c>
      <c r="R761" s="31" t="str">
        <f t="shared" si="119"/>
        <v/>
      </c>
      <c r="S761" s="31" t="str">
        <f t="shared" si="120"/>
        <v/>
      </c>
      <c r="T761" s="31" t="str">
        <f t="shared" si="121"/>
        <v/>
      </c>
    </row>
    <row r="762" spans="1:20">
      <c r="A762" s="34"/>
      <c r="B762" s="34"/>
      <c r="C762" s="1" t="str">
        <f t="shared" si="116"/>
        <v/>
      </c>
      <c r="D762" s="34"/>
      <c r="E762" s="35"/>
      <c r="F762" s="36"/>
      <c r="G762" s="33">
        <f t="shared" si="117"/>
        <v>0</v>
      </c>
      <c r="H762" s="106"/>
      <c r="I762" s="106"/>
      <c r="J762" s="32"/>
      <c r="K762" s="17"/>
      <c r="L762" s="31" t="str">
        <f t="shared" si="115"/>
        <v/>
      </c>
      <c r="M762" s="31" t="str">
        <f t="shared" si="123"/>
        <v/>
      </c>
      <c r="N762" s="31" t="str">
        <f t="shared" si="123"/>
        <v/>
      </c>
      <c r="O762" s="30"/>
      <c r="P762" s="34"/>
      <c r="Q762" s="31" t="str">
        <f t="shared" si="118"/>
        <v/>
      </c>
      <c r="R762" s="31" t="str">
        <f t="shared" si="119"/>
        <v/>
      </c>
      <c r="S762" s="31" t="str">
        <f t="shared" si="120"/>
        <v/>
      </c>
      <c r="T762" s="31" t="str">
        <f t="shared" si="121"/>
        <v/>
      </c>
    </row>
    <row r="763" spans="1:20">
      <c r="A763" s="34"/>
      <c r="B763" s="34"/>
      <c r="C763" s="1" t="str">
        <f t="shared" si="116"/>
        <v/>
      </c>
      <c r="D763" s="34"/>
      <c r="E763" s="35"/>
      <c r="F763" s="36"/>
      <c r="G763" s="33">
        <f t="shared" si="117"/>
        <v>0</v>
      </c>
      <c r="H763" s="106"/>
      <c r="I763" s="106"/>
      <c r="J763" s="32"/>
      <c r="K763" s="17"/>
      <c r="L763" s="31" t="str">
        <f t="shared" si="115"/>
        <v/>
      </c>
      <c r="M763" s="31" t="str">
        <f t="shared" si="123"/>
        <v/>
      </c>
      <c r="N763" s="31" t="str">
        <f t="shared" si="123"/>
        <v/>
      </c>
      <c r="O763" s="30"/>
      <c r="P763" s="34"/>
      <c r="Q763" s="31" t="str">
        <f t="shared" si="118"/>
        <v/>
      </c>
      <c r="R763" s="31" t="str">
        <f t="shared" si="119"/>
        <v/>
      </c>
      <c r="S763" s="31" t="str">
        <f t="shared" si="120"/>
        <v/>
      </c>
      <c r="T763" s="31" t="str">
        <f t="shared" si="121"/>
        <v/>
      </c>
    </row>
    <row r="764" spans="1:20">
      <c r="A764" s="34"/>
      <c r="B764" s="34"/>
      <c r="C764" s="1" t="str">
        <f t="shared" si="116"/>
        <v/>
      </c>
      <c r="D764" s="34"/>
      <c r="E764" s="35"/>
      <c r="F764" s="36"/>
      <c r="G764" s="33">
        <f t="shared" si="117"/>
        <v>0</v>
      </c>
      <c r="H764" s="106"/>
      <c r="I764" s="106"/>
      <c r="J764" s="32"/>
      <c r="K764" s="17"/>
      <c r="L764" s="31" t="str">
        <f t="shared" si="115"/>
        <v/>
      </c>
      <c r="M764" s="31" t="str">
        <f t="shared" si="123"/>
        <v/>
      </c>
      <c r="N764" s="31" t="str">
        <f t="shared" si="123"/>
        <v/>
      </c>
      <c r="O764" s="30"/>
      <c r="P764" s="34"/>
      <c r="Q764" s="31" t="str">
        <f t="shared" si="118"/>
        <v/>
      </c>
      <c r="R764" s="31" t="str">
        <f t="shared" si="119"/>
        <v/>
      </c>
      <c r="S764" s="31" t="str">
        <f t="shared" si="120"/>
        <v/>
      </c>
      <c r="T764" s="31" t="str">
        <f t="shared" si="121"/>
        <v/>
      </c>
    </row>
    <row r="765" spans="1:20">
      <c r="A765" s="34"/>
      <c r="B765" s="34"/>
      <c r="C765" s="1" t="str">
        <f t="shared" si="116"/>
        <v/>
      </c>
      <c r="D765" s="34"/>
      <c r="E765" s="35"/>
      <c r="F765" s="36"/>
      <c r="G765" s="33">
        <f t="shared" si="117"/>
        <v>0</v>
      </c>
      <c r="H765" s="106"/>
      <c r="I765" s="106"/>
      <c r="J765" s="32"/>
      <c r="K765" s="17"/>
      <c r="L765" s="31" t="str">
        <f t="shared" si="115"/>
        <v/>
      </c>
      <c r="M765" s="31" t="str">
        <f t="shared" si="123"/>
        <v/>
      </c>
      <c r="N765" s="31" t="str">
        <f t="shared" si="123"/>
        <v/>
      </c>
      <c r="O765" s="30"/>
      <c r="P765" s="34"/>
      <c r="Q765" s="31" t="str">
        <f t="shared" si="118"/>
        <v/>
      </c>
      <c r="R765" s="31" t="str">
        <f t="shared" si="119"/>
        <v/>
      </c>
      <c r="S765" s="31" t="str">
        <f t="shared" si="120"/>
        <v/>
      </c>
      <c r="T765" s="31" t="str">
        <f t="shared" si="121"/>
        <v/>
      </c>
    </row>
    <row r="766" spans="1:20">
      <c r="A766" s="34"/>
      <c r="B766" s="34"/>
      <c r="C766" s="1" t="str">
        <f t="shared" si="116"/>
        <v/>
      </c>
      <c r="D766" s="34"/>
      <c r="E766" s="35"/>
      <c r="F766" s="36"/>
      <c r="G766" s="33">
        <f t="shared" si="117"/>
        <v>0</v>
      </c>
      <c r="H766" s="106"/>
      <c r="I766" s="106"/>
      <c r="J766" s="32"/>
      <c r="K766" s="17"/>
      <c r="L766" s="31" t="str">
        <f t="shared" si="115"/>
        <v/>
      </c>
      <c r="M766" s="31" t="str">
        <f t="shared" si="123"/>
        <v/>
      </c>
      <c r="N766" s="31" t="str">
        <f t="shared" si="123"/>
        <v/>
      </c>
      <c r="O766" s="30"/>
      <c r="P766" s="34"/>
      <c r="Q766" s="31" t="str">
        <f t="shared" si="118"/>
        <v/>
      </c>
      <c r="R766" s="31" t="str">
        <f t="shared" si="119"/>
        <v/>
      </c>
      <c r="S766" s="31" t="str">
        <f t="shared" si="120"/>
        <v/>
      </c>
      <c r="T766" s="31" t="str">
        <f t="shared" si="121"/>
        <v/>
      </c>
    </row>
    <row r="767" spans="1:20">
      <c r="A767" s="34"/>
      <c r="B767" s="34"/>
      <c r="C767" s="1" t="str">
        <f t="shared" si="116"/>
        <v/>
      </c>
      <c r="D767" s="34"/>
      <c r="E767" s="35"/>
      <c r="F767" s="36"/>
      <c r="G767" s="33">
        <f t="shared" si="117"/>
        <v>0</v>
      </c>
      <c r="H767" s="106"/>
      <c r="I767" s="106"/>
      <c r="J767" s="32"/>
      <c r="K767" s="17"/>
      <c r="L767" s="31" t="str">
        <f t="shared" si="115"/>
        <v/>
      </c>
      <c r="M767" s="31" t="str">
        <f t="shared" si="123"/>
        <v/>
      </c>
      <c r="N767" s="31" t="str">
        <f t="shared" si="123"/>
        <v/>
      </c>
      <c r="O767" s="30"/>
      <c r="P767" s="34"/>
      <c r="Q767" s="31" t="str">
        <f t="shared" si="118"/>
        <v/>
      </c>
      <c r="R767" s="31" t="str">
        <f t="shared" si="119"/>
        <v/>
      </c>
      <c r="S767" s="31" t="str">
        <f t="shared" si="120"/>
        <v/>
      </c>
      <c r="T767" s="31" t="str">
        <f t="shared" si="121"/>
        <v/>
      </c>
    </row>
    <row r="768" spans="1:20">
      <c r="A768" s="34"/>
      <c r="B768" s="34"/>
      <c r="C768" s="1" t="str">
        <f t="shared" si="116"/>
        <v/>
      </c>
      <c r="D768" s="34"/>
      <c r="E768" s="35"/>
      <c r="F768" s="36"/>
      <c r="G768" s="33">
        <f t="shared" si="117"/>
        <v>0</v>
      </c>
      <c r="H768" s="106"/>
      <c r="I768" s="106"/>
      <c r="J768" s="32"/>
      <c r="K768" s="17"/>
      <c r="L768" s="31" t="str">
        <f t="shared" si="115"/>
        <v/>
      </c>
      <c r="M768" s="31" t="str">
        <f t="shared" si="123"/>
        <v/>
      </c>
      <c r="N768" s="31" t="str">
        <f t="shared" si="123"/>
        <v/>
      </c>
      <c r="O768" s="30"/>
      <c r="P768" s="34"/>
      <c r="Q768" s="31" t="str">
        <f t="shared" si="118"/>
        <v/>
      </c>
      <c r="R768" s="31" t="str">
        <f t="shared" si="119"/>
        <v/>
      </c>
      <c r="S768" s="31" t="str">
        <f t="shared" si="120"/>
        <v/>
      </c>
      <c r="T768" s="31" t="str">
        <f t="shared" si="121"/>
        <v/>
      </c>
    </row>
    <row r="769" spans="1:20">
      <c r="A769" s="34"/>
      <c r="B769" s="34"/>
      <c r="C769" s="1" t="str">
        <f t="shared" si="116"/>
        <v/>
      </c>
      <c r="D769" s="34"/>
      <c r="E769" s="35"/>
      <c r="F769" s="36"/>
      <c r="G769" s="33">
        <f t="shared" si="117"/>
        <v>0</v>
      </c>
      <c r="H769" s="106"/>
      <c r="I769" s="106"/>
      <c r="J769" s="32"/>
      <c r="K769" s="17"/>
      <c r="L769" s="31" t="str">
        <f t="shared" si="115"/>
        <v/>
      </c>
      <c r="M769" s="31" t="str">
        <f t="shared" si="123"/>
        <v/>
      </c>
      <c r="N769" s="31" t="str">
        <f t="shared" si="123"/>
        <v/>
      </c>
      <c r="O769" s="30"/>
      <c r="P769" s="34"/>
      <c r="Q769" s="31" t="str">
        <f t="shared" si="118"/>
        <v/>
      </c>
      <c r="R769" s="31" t="str">
        <f t="shared" si="119"/>
        <v/>
      </c>
      <c r="S769" s="31" t="str">
        <f t="shared" si="120"/>
        <v/>
      </c>
      <c r="T769" s="31" t="str">
        <f t="shared" si="121"/>
        <v/>
      </c>
    </row>
    <row r="770" spans="1:20">
      <c r="A770" s="34"/>
      <c r="B770" s="34"/>
      <c r="C770" s="1" t="str">
        <f t="shared" si="116"/>
        <v/>
      </c>
      <c r="D770" s="34"/>
      <c r="E770" s="35"/>
      <c r="F770" s="36"/>
      <c r="G770" s="33">
        <f t="shared" si="117"/>
        <v>0</v>
      </c>
      <c r="H770" s="106"/>
      <c r="I770" s="106"/>
      <c r="J770" s="32"/>
      <c r="K770" s="17"/>
      <c r="L770" s="31" t="str">
        <f t="shared" si="115"/>
        <v/>
      </c>
      <c r="M770" s="31" t="str">
        <f t="shared" si="123"/>
        <v/>
      </c>
      <c r="N770" s="31" t="str">
        <f t="shared" si="123"/>
        <v/>
      </c>
      <c r="O770" s="30"/>
      <c r="P770" s="34"/>
      <c r="Q770" s="31" t="str">
        <f t="shared" si="118"/>
        <v/>
      </c>
      <c r="R770" s="31" t="str">
        <f t="shared" si="119"/>
        <v/>
      </c>
      <c r="S770" s="31" t="str">
        <f t="shared" si="120"/>
        <v/>
      </c>
      <c r="T770" s="31" t="str">
        <f t="shared" si="121"/>
        <v/>
      </c>
    </row>
    <row r="771" spans="1:20">
      <c r="A771" s="34"/>
      <c r="B771" s="34"/>
      <c r="C771" s="1" t="str">
        <f t="shared" si="116"/>
        <v/>
      </c>
      <c r="D771" s="34"/>
      <c r="E771" s="35"/>
      <c r="F771" s="36"/>
      <c r="G771" s="33">
        <f t="shared" si="117"/>
        <v>0</v>
      </c>
      <c r="H771" s="106"/>
      <c r="I771" s="106"/>
      <c r="J771" s="32"/>
      <c r="K771" s="17"/>
      <c r="L771" s="31" t="str">
        <f t="shared" si="115"/>
        <v/>
      </c>
      <c r="M771" s="31" t="str">
        <f t="shared" si="123"/>
        <v/>
      </c>
      <c r="N771" s="31" t="str">
        <f t="shared" si="123"/>
        <v/>
      </c>
      <c r="O771" s="30"/>
      <c r="P771" s="34"/>
      <c r="Q771" s="31" t="str">
        <f t="shared" si="118"/>
        <v/>
      </c>
      <c r="R771" s="31" t="str">
        <f t="shared" si="119"/>
        <v/>
      </c>
      <c r="S771" s="31" t="str">
        <f t="shared" si="120"/>
        <v/>
      </c>
      <c r="T771" s="31" t="str">
        <f t="shared" si="121"/>
        <v/>
      </c>
    </row>
    <row r="772" spans="1:20">
      <c r="A772" s="34"/>
      <c r="B772" s="34"/>
      <c r="C772" s="1" t="str">
        <f t="shared" si="116"/>
        <v/>
      </c>
      <c r="D772" s="34"/>
      <c r="E772" s="35"/>
      <c r="F772" s="36"/>
      <c r="G772" s="33">
        <f t="shared" si="117"/>
        <v>0</v>
      </c>
      <c r="H772" s="106"/>
      <c r="I772" s="106"/>
      <c r="J772" s="32"/>
      <c r="K772" s="17"/>
      <c r="L772" s="31" t="str">
        <f t="shared" si="115"/>
        <v/>
      </c>
      <c r="M772" s="31" t="str">
        <f t="shared" si="123"/>
        <v/>
      </c>
      <c r="N772" s="31" t="str">
        <f t="shared" si="123"/>
        <v/>
      </c>
      <c r="O772" s="30"/>
      <c r="P772" s="34"/>
      <c r="Q772" s="31" t="str">
        <f t="shared" si="118"/>
        <v/>
      </c>
      <c r="R772" s="31" t="str">
        <f t="shared" si="119"/>
        <v/>
      </c>
      <c r="S772" s="31" t="str">
        <f t="shared" si="120"/>
        <v/>
      </c>
      <c r="T772" s="31" t="str">
        <f t="shared" si="121"/>
        <v/>
      </c>
    </row>
    <row r="773" spans="1:20">
      <c r="A773" s="34"/>
      <c r="B773" s="34"/>
      <c r="C773" s="1" t="str">
        <f t="shared" si="116"/>
        <v/>
      </c>
      <c r="D773" s="34"/>
      <c r="E773" s="35"/>
      <c r="F773" s="36"/>
      <c r="G773" s="33">
        <f t="shared" si="117"/>
        <v>0</v>
      </c>
      <c r="H773" s="106"/>
      <c r="I773" s="106"/>
      <c r="J773" s="32"/>
      <c r="K773" s="17"/>
      <c r="L773" s="31" t="str">
        <f t="shared" si="115"/>
        <v/>
      </c>
      <c r="M773" s="31" t="str">
        <f t="shared" si="123"/>
        <v/>
      </c>
      <c r="N773" s="31" t="str">
        <f t="shared" si="123"/>
        <v/>
      </c>
      <c r="O773" s="30"/>
      <c r="P773" s="34"/>
      <c r="Q773" s="31" t="str">
        <f t="shared" si="118"/>
        <v/>
      </c>
      <c r="R773" s="31" t="str">
        <f t="shared" si="119"/>
        <v/>
      </c>
      <c r="S773" s="31" t="str">
        <f t="shared" si="120"/>
        <v/>
      </c>
      <c r="T773" s="31" t="str">
        <f t="shared" si="121"/>
        <v/>
      </c>
    </row>
    <row r="774" spans="1:20">
      <c r="A774" s="34"/>
      <c r="B774" s="34"/>
      <c r="C774" s="1" t="str">
        <f t="shared" si="116"/>
        <v/>
      </c>
      <c r="D774" s="34"/>
      <c r="E774" s="35"/>
      <c r="F774" s="36"/>
      <c r="G774" s="33">
        <f t="shared" si="117"/>
        <v>0</v>
      </c>
      <c r="H774" s="106"/>
      <c r="I774" s="106"/>
      <c r="J774" s="32"/>
      <c r="K774" s="17"/>
      <c r="L774" s="31" t="str">
        <f t="shared" si="115"/>
        <v/>
      </c>
      <c r="M774" s="31" t="str">
        <f t="shared" si="123"/>
        <v/>
      </c>
      <c r="N774" s="31" t="str">
        <f t="shared" si="123"/>
        <v/>
      </c>
      <c r="O774" s="30"/>
      <c r="P774" s="34"/>
      <c r="Q774" s="31" t="str">
        <f t="shared" si="118"/>
        <v/>
      </c>
      <c r="R774" s="31" t="str">
        <f t="shared" si="119"/>
        <v/>
      </c>
      <c r="S774" s="31" t="str">
        <f t="shared" si="120"/>
        <v/>
      </c>
      <c r="T774" s="31" t="str">
        <f t="shared" si="121"/>
        <v/>
      </c>
    </row>
    <row r="775" spans="1:20">
      <c r="A775" s="34"/>
      <c r="B775" s="34"/>
      <c r="C775" s="1" t="str">
        <f t="shared" si="116"/>
        <v/>
      </c>
      <c r="D775" s="34"/>
      <c r="E775" s="35"/>
      <c r="F775" s="36"/>
      <c r="G775" s="33">
        <f t="shared" si="117"/>
        <v>0</v>
      </c>
      <c r="H775" s="106"/>
      <c r="I775" s="106"/>
      <c r="J775" s="32"/>
      <c r="K775" s="17"/>
      <c r="L775" s="31" t="str">
        <f t="shared" si="115"/>
        <v/>
      </c>
      <c r="M775" s="31" t="str">
        <f t="shared" si="123"/>
        <v/>
      </c>
      <c r="N775" s="31" t="str">
        <f t="shared" si="123"/>
        <v/>
      </c>
      <c r="O775" s="30"/>
      <c r="P775" s="34"/>
      <c r="Q775" s="31" t="str">
        <f t="shared" si="118"/>
        <v/>
      </c>
      <c r="R775" s="31" t="str">
        <f t="shared" si="119"/>
        <v/>
      </c>
      <c r="S775" s="31" t="str">
        <f t="shared" si="120"/>
        <v/>
      </c>
      <c r="T775" s="31" t="str">
        <f t="shared" si="121"/>
        <v/>
      </c>
    </row>
    <row r="776" spans="1:20">
      <c r="A776" s="34"/>
      <c r="B776" s="34"/>
      <c r="C776" s="1" t="str">
        <f t="shared" si="116"/>
        <v/>
      </c>
      <c r="D776" s="34"/>
      <c r="E776" s="35"/>
      <c r="F776" s="36"/>
      <c r="G776" s="33">
        <f t="shared" si="117"/>
        <v>0</v>
      </c>
      <c r="H776" s="106"/>
      <c r="I776" s="106"/>
      <c r="J776" s="32"/>
      <c r="K776" s="17"/>
      <c r="L776" s="31" t="str">
        <f t="shared" si="115"/>
        <v/>
      </c>
      <c r="M776" s="31" t="str">
        <f t="shared" si="123"/>
        <v/>
      </c>
      <c r="N776" s="31" t="str">
        <f t="shared" si="123"/>
        <v/>
      </c>
      <c r="O776" s="30"/>
      <c r="P776" s="34"/>
      <c r="Q776" s="31" t="str">
        <f t="shared" si="118"/>
        <v/>
      </c>
      <c r="R776" s="31" t="str">
        <f t="shared" si="119"/>
        <v/>
      </c>
      <c r="S776" s="31" t="str">
        <f t="shared" si="120"/>
        <v/>
      </c>
      <c r="T776" s="31" t="str">
        <f t="shared" si="121"/>
        <v/>
      </c>
    </row>
    <row r="777" spans="1:20">
      <c r="A777" s="34"/>
      <c r="B777" s="34"/>
      <c r="C777" s="1" t="str">
        <f t="shared" si="116"/>
        <v/>
      </c>
      <c r="D777" s="34"/>
      <c r="E777" s="35"/>
      <c r="F777" s="36"/>
      <c r="G777" s="33">
        <f t="shared" si="117"/>
        <v>0</v>
      </c>
      <c r="H777" s="106"/>
      <c r="I777" s="106"/>
      <c r="J777" s="32"/>
      <c r="K777" s="17"/>
      <c r="L777" s="31" t="str">
        <f t="shared" si="115"/>
        <v/>
      </c>
      <c r="M777" s="31" t="str">
        <f t="shared" si="123"/>
        <v/>
      </c>
      <c r="N777" s="31" t="str">
        <f t="shared" si="123"/>
        <v/>
      </c>
      <c r="O777" s="30"/>
      <c r="P777" s="34"/>
      <c r="Q777" s="31" t="str">
        <f t="shared" si="118"/>
        <v/>
      </c>
      <c r="R777" s="31" t="str">
        <f t="shared" si="119"/>
        <v/>
      </c>
      <c r="S777" s="31" t="str">
        <f t="shared" si="120"/>
        <v/>
      </c>
      <c r="T777" s="31" t="str">
        <f t="shared" si="121"/>
        <v/>
      </c>
    </row>
    <row r="778" spans="1:20">
      <c r="A778" s="34"/>
      <c r="B778" s="34"/>
      <c r="C778" s="1" t="str">
        <f t="shared" si="116"/>
        <v/>
      </c>
      <c r="D778" s="34"/>
      <c r="E778" s="35"/>
      <c r="F778" s="36"/>
      <c r="G778" s="33">
        <f t="shared" si="117"/>
        <v>0</v>
      </c>
      <c r="H778" s="106"/>
      <c r="I778" s="106"/>
      <c r="J778" s="32"/>
      <c r="K778" s="17"/>
      <c r="L778" s="31" t="str">
        <f t="shared" si="115"/>
        <v/>
      </c>
      <c r="M778" s="31" t="str">
        <f t="shared" si="123"/>
        <v/>
      </c>
      <c r="N778" s="31" t="str">
        <f t="shared" si="123"/>
        <v/>
      </c>
      <c r="O778" s="30"/>
      <c r="P778" s="34"/>
      <c r="Q778" s="31" t="str">
        <f t="shared" si="118"/>
        <v/>
      </c>
      <c r="R778" s="31" t="str">
        <f t="shared" si="119"/>
        <v/>
      </c>
      <c r="S778" s="31" t="str">
        <f t="shared" si="120"/>
        <v/>
      </c>
      <c r="T778" s="31" t="str">
        <f t="shared" si="121"/>
        <v/>
      </c>
    </row>
    <row r="779" spans="1:20">
      <c r="A779" s="34"/>
      <c r="B779" s="34"/>
      <c r="C779" s="1" t="str">
        <f t="shared" si="116"/>
        <v/>
      </c>
      <c r="D779" s="34"/>
      <c r="E779" s="35"/>
      <c r="F779" s="36"/>
      <c r="G779" s="33">
        <f t="shared" si="117"/>
        <v>0</v>
      </c>
      <c r="H779" s="106"/>
      <c r="I779" s="106"/>
      <c r="J779" s="32"/>
      <c r="K779" s="17"/>
      <c r="L779" s="31" t="str">
        <f t="shared" si="115"/>
        <v/>
      </c>
      <c r="M779" s="31" t="str">
        <f t="shared" si="123"/>
        <v/>
      </c>
      <c r="N779" s="31" t="str">
        <f t="shared" si="123"/>
        <v/>
      </c>
      <c r="O779" s="30"/>
      <c r="P779" s="34"/>
      <c r="Q779" s="31" t="str">
        <f t="shared" si="118"/>
        <v/>
      </c>
      <c r="R779" s="31" t="str">
        <f t="shared" si="119"/>
        <v/>
      </c>
      <c r="S779" s="31" t="str">
        <f t="shared" si="120"/>
        <v/>
      </c>
      <c r="T779" s="31" t="str">
        <f t="shared" si="121"/>
        <v/>
      </c>
    </row>
    <row r="780" spans="1:20">
      <c r="A780" s="34"/>
      <c r="B780" s="34"/>
      <c r="C780" s="1" t="str">
        <f t="shared" si="116"/>
        <v/>
      </c>
      <c r="D780" s="34"/>
      <c r="E780" s="35"/>
      <c r="F780" s="36"/>
      <c r="G780" s="33">
        <f t="shared" si="117"/>
        <v>0</v>
      </c>
      <c r="H780" s="106"/>
      <c r="I780" s="106"/>
      <c r="J780" s="32"/>
      <c r="K780" s="17"/>
      <c r="L780" s="31" t="str">
        <f t="shared" si="115"/>
        <v/>
      </c>
      <c r="M780" s="31" t="str">
        <f t="shared" ref="M780:N799" si="124">IF($A780&gt;0,IF((LEFT($A780,2)=LEFT(gstin,2)),($K780*($J780/2)),""),"")</f>
        <v/>
      </c>
      <c r="N780" s="31" t="str">
        <f t="shared" si="124"/>
        <v/>
      </c>
      <c r="O780" s="30"/>
      <c r="P780" s="34"/>
      <c r="Q780" s="31" t="str">
        <f t="shared" si="118"/>
        <v/>
      </c>
      <c r="R780" s="31" t="str">
        <f t="shared" si="119"/>
        <v/>
      </c>
      <c r="S780" s="31" t="str">
        <f t="shared" si="120"/>
        <v/>
      </c>
      <c r="T780" s="31" t="str">
        <f t="shared" si="121"/>
        <v/>
      </c>
    </row>
    <row r="781" spans="1:20">
      <c r="A781" s="34"/>
      <c r="B781" s="34"/>
      <c r="C781" s="1" t="str">
        <f t="shared" si="116"/>
        <v/>
      </c>
      <c r="D781" s="34"/>
      <c r="E781" s="35"/>
      <c r="F781" s="36"/>
      <c r="G781" s="33">
        <f t="shared" si="117"/>
        <v>0</v>
      </c>
      <c r="H781" s="106"/>
      <c r="I781" s="106"/>
      <c r="J781" s="32"/>
      <c r="K781" s="17"/>
      <c r="L781" s="31" t="str">
        <f t="shared" si="115"/>
        <v/>
      </c>
      <c r="M781" s="31" t="str">
        <f t="shared" si="124"/>
        <v/>
      </c>
      <c r="N781" s="31" t="str">
        <f t="shared" si="124"/>
        <v/>
      </c>
      <c r="O781" s="30"/>
      <c r="P781" s="34"/>
      <c r="Q781" s="31" t="str">
        <f t="shared" si="118"/>
        <v/>
      </c>
      <c r="R781" s="31" t="str">
        <f t="shared" si="119"/>
        <v/>
      </c>
      <c r="S781" s="31" t="str">
        <f t="shared" si="120"/>
        <v/>
      </c>
      <c r="T781" s="31" t="str">
        <f t="shared" si="121"/>
        <v/>
      </c>
    </row>
    <row r="782" spans="1:20">
      <c r="A782" s="34"/>
      <c r="B782" s="34"/>
      <c r="C782" s="1" t="str">
        <f t="shared" si="116"/>
        <v/>
      </c>
      <c r="D782" s="34"/>
      <c r="E782" s="35"/>
      <c r="F782" s="36"/>
      <c r="G782" s="33">
        <f t="shared" si="117"/>
        <v>0</v>
      </c>
      <c r="H782" s="106"/>
      <c r="I782" s="106"/>
      <c r="J782" s="32"/>
      <c r="K782" s="17"/>
      <c r="L782" s="31" t="str">
        <f t="shared" si="115"/>
        <v/>
      </c>
      <c r="M782" s="31" t="str">
        <f t="shared" si="124"/>
        <v/>
      </c>
      <c r="N782" s="31" t="str">
        <f t="shared" si="124"/>
        <v/>
      </c>
      <c r="O782" s="30"/>
      <c r="P782" s="34"/>
      <c r="Q782" s="31" t="str">
        <f t="shared" si="118"/>
        <v/>
      </c>
      <c r="R782" s="31" t="str">
        <f t="shared" si="119"/>
        <v/>
      </c>
      <c r="S782" s="31" t="str">
        <f t="shared" si="120"/>
        <v/>
      </c>
      <c r="T782" s="31" t="str">
        <f t="shared" si="121"/>
        <v/>
      </c>
    </row>
    <row r="783" spans="1:20">
      <c r="A783" s="34"/>
      <c r="B783" s="34"/>
      <c r="C783" s="1" t="str">
        <f t="shared" si="116"/>
        <v/>
      </c>
      <c r="D783" s="34"/>
      <c r="E783" s="35"/>
      <c r="F783" s="36"/>
      <c r="G783" s="33">
        <f t="shared" si="117"/>
        <v>0</v>
      </c>
      <c r="H783" s="106"/>
      <c r="I783" s="106"/>
      <c r="J783" s="32"/>
      <c r="K783" s="17"/>
      <c r="L783" s="31" t="str">
        <f t="shared" si="115"/>
        <v/>
      </c>
      <c r="M783" s="31" t="str">
        <f t="shared" si="124"/>
        <v/>
      </c>
      <c r="N783" s="31" t="str">
        <f t="shared" si="124"/>
        <v/>
      </c>
      <c r="O783" s="30"/>
      <c r="P783" s="34"/>
      <c r="Q783" s="31" t="str">
        <f t="shared" si="118"/>
        <v/>
      </c>
      <c r="R783" s="31" t="str">
        <f t="shared" si="119"/>
        <v/>
      </c>
      <c r="S783" s="31" t="str">
        <f t="shared" si="120"/>
        <v/>
      </c>
      <c r="T783" s="31" t="str">
        <f t="shared" si="121"/>
        <v/>
      </c>
    </row>
    <row r="784" spans="1:20">
      <c r="A784" s="34"/>
      <c r="B784" s="34"/>
      <c r="C784" s="1" t="str">
        <f t="shared" si="116"/>
        <v/>
      </c>
      <c r="D784" s="34"/>
      <c r="E784" s="35"/>
      <c r="F784" s="36"/>
      <c r="G784" s="33">
        <f t="shared" si="117"/>
        <v>0</v>
      </c>
      <c r="H784" s="106"/>
      <c r="I784" s="106"/>
      <c r="J784" s="32"/>
      <c r="K784" s="17"/>
      <c r="L784" s="31" t="str">
        <f t="shared" si="115"/>
        <v/>
      </c>
      <c r="M784" s="31" t="str">
        <f t="shared" si="124"/>
        <v/>
      </c>
      <c r="N784" s="31" t="str">
        <f t="shared" si="124"/>
        <v/>
      </c>
      <c r="O784" s="30"/>
      <c r="P784" s="34"/>
      <c r="Q784" s="31" t="str">
        <f t="shared" si="118"/>
        <v/>
      </c>
      <c r="R784" s="31" t="str">
        <f t="shared" si="119"/>
        <v/>
      </c>
      <c r="S784" s="31" t="str">
        <f t="shared" si="120"/>
        <v/>
      </c>
      <c r="T784" s="31" t="str">
        <f t="shared" si="121"/>
        <v/>
      </c>
    </row>
    <row r="785" spans="1:20">
      <c r="A785" s="34"/>
      <c r="B785" s="34"/>
      <c r="C785" s="1" t="str">
        <f t="shared" si="116"/>
        <v/>
      </c>
      <c r="D785" s="34"/>
      <c r="E785" s="35"/>
      <c r="F785" s="36"/>
      <c r="G785" s="33">
        <f t="shared" si="117"/>
        <v>0</v>
      </c>
      <c r="H785" s="106"/>
      <c r="I785" s="106"/>
      <c r="J785" s="32"/>
      <c r="K785" s="17"/>
      <c r="L785" s="31" t="str">
        <f t="shared" si="115"/>
        <v/>
      </c>
      <c r="M785" s="31" t="str">
        <f t="shared" si="124"/>
        <v/>
      </c>
      <c r="N785" s="31" t="str">
        <f t="shared" si="124"/>
        <v/>
      </c>
      <c r="O785" s="30"/>
      <c r="P785" s="34"/>
      <c r="Q785" s="31" t="str">
        <f t="shared" si="118"/>
        <v/>
      </c>
      <c r="R785" s="31" t="str">
        <f t="shared" si="119"/>
        <v/>
      </c>
      <c r="S785" s="31" t="str">
        <f t="shared" si="120"/>
        <v/>
      </c>
      <c r="T785" s="31" t="str">
        <f t="shared" si="121"/>
        <v/>
      </c>
    </row>
    <row r="786" spans="1:20">
      <c r="A786" s="34"/>
      <c r="B786" s="34"/>
      <c r="C786" s="1" t="str">
        <f t="shared" si="116"/>
        <v/>
      </c>
      <c r="D786" s="34"/>
      <c r="E786" s="35"/>
      <c r="F786" s="36"/>
      <c r="G786" s="33">
        <f t="shared" si="117"/>
        <v>0</v>
      </c>
      <c r="H786" s="106"/>
      <c r="I786" s="106"/>
      <c r="J786" s="32"/>
      <c r="K786" s="17"/>
      <c r="L786" s="31" t="str">
        <f t="shared" si="115"/>
        <v/>
      </c>
      <c r="M786" s="31" t="str">
        <f t="shared" si="124"/>
        <v/>
      </c>
      <c r="N786" s="31" t="str">
        <f t="shared" si="124"/>
        <v/>
      </c>
      <c r="O786" s="30"/>
      <c r="P786" s="34"/>
      <c r="Q786" s="31" t="str">
        <f t="shared" si="118"/>
        <v/>
      </c>
      <c r="R786" s="31" t="str">
        <f t="shared" si="119"/>
        <v/>
      </c>
      <c r="S786" s="31" t="str">
        <f t="shared" si="120"/>
        <v/>
      </c>
      <c r="T786" s="31" t="str">
        <f t="shared" si="121"/>
        <v/>
      </c>
    </row>
    <row r="787" spans="1:20">
      <c r="A787" s="34"/>
      <c r="B787" s="34"/>
      <c r="C787" s="1" t="str">
        <f t="shared" si="116"/>
        <v/>
      </c>
      <c r="D787" s="34"/>
      <c r="E787" s="35"/>
      <c r="F787" s="36"/>
      <c r="G787" s="33">
        <f t="shared" si="117"/>
        <v>0</v>
      </c>
      <c r="H787" s="106"/>
      <c r="I787" s="106"/>
      <c r="J787" s="32"/>
      <c r="K787" s="17"/>
      <c r="L787" s="31" t="str">
        <f t="shared" si="115"/>
        <v/>
      </c>
      <c r="M787" s="31" t="str">
        <f t="shared" si="124"/>
        <v/>
      </c>
      <c r="N787" s="31" t="str">
        <f t="shared" si="124"/>
        <v/>
      </c>
      <c r="O787" s="30"/>
      <c r="P787" s="34"/>
      <c r="Q787" s="31" t="str">
        <f t="shared" si="118"/>
        <v/>
      </c>
      <c r="R787" s="31" t="str">
        <f t="shared" si="119"/>
        <v/>
      </c>
      <c r="S787" s="31" t="str">
        <f t="shared" si="120"/>
        <v/>
      </c>
      <c r="T787" s="31" t="str">
        <f t="shared" si="121"/>
        <v/>
      </c>
    </row>
    <row r="788" spans="1:20">
      <c r="A788" s="34"/>
      <c r="B788" s="34"/>
      <c r="C788" s="1" t="str">
        <f t="shared" si="116"/>
        <v/>
      </c>
      <c r="D788" s="34"/>
      <c r="E788" s="35"/>
      <c r="F788" s="36"/>
      <c r="G788" s="33">
        <f t="shared" si="117"/>
        <v>0</v>
      </c>
      <c r="H788" s="106"/>
      <c r="I788" s="106"/>
      <c r="J788" s="32"/>
      <c r="K788" s="17"/>
      <c r="L788" s="31" t="str">
        <f t="shared" ref="L788:L851" si="125">IF($A788&gt;0,IF((LEFT($A788,2)&lt;&gt;LEFT(gstin,2)),($K788*$J788),""),"")</f>
        <v/>
      </c>
      <c r="M788" s="31" t="str">
        <f t="shared" si="124"/>
        <v/>
      </c>
      <c r="N788" s="31" t="str">
        <f t="shared" si="124"/>
        <v/>
      </c>
      <c r="O788" s="30"/>
      <c r="P788" s="34"/>
      <c r="Q788" s="31" t="str">
        <f t="shared" si="118"/>
        <v/>
      </c>
      <c r="R788" s="31" t="str">
        <f t="shared" si="119"/>
        <v/>
      </c>
      <c r="S788" s="31" t="str">
        <f t="shared" si="120"/>
        <v/>
      </c>
      <c r="T788" s="31" t="str">
        <f t="shared" si="121"/>
        <v/>
      </c>
    </row>
    <row r="789" spans="1:20">
      <c r="A789" s="34"/>
      <c r="B789" s="34"/>
      <c r="C789" s="1" t="str">
        <f t="shared" ref="C789:C852" si="126">IF($A789&lt;&gt;"",(VLOOKUP(LEFT($A789,2),$A$5000:$C$5037,3,TRUE)),(""))</f>
        <v/>
      </c>
      <c r="D789" s="34"/>
      <c r="E789" s="35"/>
      <c r="F789" s="36"/>
      <c r="G789" s="33">
        <f t="shared" ref="G789:G852" si="127">ROUND(SUM(K789:O789),0)</f>
        <v>0</v>
      </c>
      <c r="H789" s="106"/>
      <c r="I789" s="106"/>
      <c r="J789" s="32"/>
      <c r="K789" s="17"/>
      <c r="L789" s="31" t="str">
        <f t="shared" si="125"/>
        <v/>
      </c>
      <c r="M789" s="31" t="str">
        <f t="shared" si="124"/>
        <v/>
      </c>
      <c r="N789" s="31" t="str">
        <f t="shared" si="124"/>
        <v/>
      </c>
      <c r="O789" s="30"/>
      <c r="P789" s="34"/>
      <c r="Q789" s="31" t="str">
        <f t="shared" ref="Q789:Q852" si="128">IF(P789="Accept",L789,"")</f>
        <v/>
      </c>
      <c r="R789" s="31" t="str">
        <f t="shared" ref="R789:R852" si="129">IF(P789="Accept",M789,"")</f>
        <v/>
      </c>
      <c r="S789" s="31" t="str">
        <f t="shared" ref="S789:S852" si="130">IF(P789="Accept",N789,"")</f>
        <v/>
      </c>
      <c r="T789" s="31" t="str">
        <f t="shared" ref="T789:T852" si="131">IF(P789="Accept",O789,"")</f>
        <v/>
      </c>
    </row>
    <row r="790" spans="1:20">
      <c r="A790" s="34"/>
      <c r="B790" s="34"/>
      <c r="C790" s="1" t="str">
        <f t="shared" si="126"/>
        <v/>
      </c>
      <c r="D790" s="34"/>
      <c r="E790" s="35"/>
      <c r="F790" s="36"/>
      <c r="G790" s="33">
        <f t="shared" si="127"/>
        <v>0</v>
      </c>
      <c r="H790" s="106"/>
      <c r="I790" s="106"/>
      <c r="J790" s="32"/>
      <c r="K790" s="17"/>
      <c r="L790" s="31" t="str">
        <f t="shared" si="125"/>
        <v/>
      </c>
      <c r="M790" s="31" t="str">
        <f t="shared" si="124"/>
        <v/>
      </c>
      <c r="N790" s="31" t="str">
        <f t="shared" si="124"/>
        <v/>
      </c>
      <c r="O790" s="30"/>
      <c r="P790" s="34"/>
      <c r="Q790" s="31" t="str">
        <f t="shared" si="128"/>
        <v/>
      </c>
      <c r="R790" s="31" t="str">
        <f t="shared" si="129"/>
        <v/>
      </c>
      <c r="S790" s="31" t="str">
        <f t="shared" si="130"/>
        <v/>
      </c>
      <c r="T790" s="31" t="str">
        <f t="shared" si="131"/>
        <v/>
      </c>
    </row>
    <row r="791" spans="1:20">
      <c r="A791" s="34"/>
      <c r="B791" s="34"/>
      <c r="C791" s="1" t="str">
        <f t="shared" si="126"/>
        <v/>
      </c>
      <c r="D791" s="34"/>
      <c r="E791" s="35"/>
      <c r="F791" s="36"/>
      <c r="G791" s="33">
        <f t="shared" si="127"/>
        <v>0</v>
      </c>
      <c r="H791" s="106"/>
      <c r="I791" s="106"/>
      <c r="J791" s="32"/>
      <c r="K791" s="17"/>
      <c r="L791" s="31" t="str">
        <f t="shared" si="125"/>
        <v/>
      </c>
      <c r="M791" s="31" t="str">
        <f t="shared" si="124"/>
        <v/>
      </c>
      <c r="N791" s="31" t="str">
        <f t="shared" si="124"/>
        <v/>
      </c>
      <c r="O791" s="30"/>
      <c r="P791" s="34"/>
      <c r="Q791" s="31" t="str">
        <f t="shared" si="128"/>
        <v/>
      </c>
      <c r="R791" s="31" t="str">
        <f t="shared" si="129"/>
        <v/>
      </c>
      <c r="S791" s="31" t="str">
        <f t="shared" si="130"/>
        <v/>
      </c>
      <c r="T791" s="31" t="str">
        <f t="shared" si="131"/>
        <v/>
      </c>
    </row>
    <row r="792" spans="1:20">
      <c r="A792" s="34"/>
      <c r="B792" s="34"/>
      <c r="C792" s="1" t="str">
        <f t="shared" si="126"/>
        <v/>
      </c>
      <c r="D792" s="34"/>
      <c r="E792" s="35"/>
      <c r="F792" s="36"/>
      <c r="G792" s="33">
        <f t="shared" si="127"/>
        <v>0</v>
      </c>
      <c r="H792" s="106"/>
      <c r="I792" s="106"/>
      <c r="J792" s="32"/>
      <c r="K792" s="17"/>
      <c r="L792" s="31" t="str">
        <f t="shared" si="125"/>
        <v/>
      </c>
      <c r="M792" s="31" t="str">
        <f t="shared" si="124"/>
        <v/>
      </c>
      <c r="N792" s="31" t="str">
        <f t="shared" si="124"/>
        <v/>
      </c>
      <c r="O792" s="30"/>
      <c r="P792" s="34"/>
      <c r="Q792" s="31" t="str">
        <f t="shared" si="128"/>
        <v/>
      </c>
      <c r="R792" s="31" t="str">
        <f t="shared" si="129"/>
        <v/>
      </c>
      <c r="S792" s="31" t="str">
        <f t="shared" si="130"/>
        <v/>
      </c>
      <c r="T792" s="31" t="str">
        <f t="shared" si="131"/>
        <v/>
      </c>
    </row>
    <row r="793" spans="1:20">
      <c r="A793" s="34"/>
      <c r="B793" s="34"/>
      <c r="C793" s="1" t="str">
        <f t="shared" si="126"/>
        <v/>
      </c>
      <c r="D793" s="34"/>
      <c r="E793" s="35"/>
      <c r="F793" s="36"/>
      <c r="G793" s="33">
        <f t="shared" si="127"/>
        <v>0</v>
      </c>
      <c r="H793" s="106"/>
      <c r="I793" s="106"/>
      <c r="J793" s="32"/>
      <c r="K793" s="17"/>
      <c r="L793" s="31" t="str">
        <f t="shared" si="125"/>
        <v/>
      </c>
      <c r="M793" s="31" t="str">
        <f t="shared" si="124"/>
        <v/>
      </c>
      <c r="N793" s="31" t="str">
        <f t="shared" si="124"/>
        <v/>
      </c>
      <c r="O793" s="30"/>
      <c r="P793" s="34"/>
      <c r="Q793" s="31" t="str">
        <f t="shared" si="128"/>
        <v/>
      </c>
      <c r="R793" s="31" t="str">
        <f t="shared" si="129"/>
        <v/>
      </c>
      <c r="S793" s="31" t="str">
        <f t="shared" si="130"/>
        <v/>
      </c>
      <c r="T793" s="31" t="str">
        <f t="shared" si="131"/>
        <v/>
      </c>
    </row>
    <row r="794" spans="1:20">
      <c r="A794" s="34"/>
      <c r="B794" s="34"/>
      <c r="C794" s="1" t="str">
        <f t="shared" si="126"/>
        <v/>
      </c>
      <c r="D794" s="34"/>
      <c r="E794" s="35"/>
      <c r="F794" s="36"/>
      <c r="G794" s="33">
        <f t="shared" si="127"/>
        <v>0</v>
      </c>
      <c r="H794" s="106"/>
      <c r="I794" s="106"/>
      <c r="J794" s="32"/>
      <c r="K794" s="17"/>
      <c r="L794" s="31" t="str">
        <f t="shared" si="125"/>
        <v/>
      </c>
      <c r="M794" s="31" t="str">
        <f t="shared" si="124"/>
        <v/>
      </c>
      <c r="N794" s="31" t="str">
        <f t="shared" si="124"/>
        <v/>
      </c>
      <c r="O794" s="30"/>
      <c r="P794" s="34"/>
      <c r="Q794" s="31" t="str">
        <f t="shared" si="128"/>
        <v/>
      </c>
      <c r="R794" s="31" t="str">
        <f t="shared" si="129"/>
        <v/>
      </c>
      <c r="S794" s="31" t="str">
        <f t="shared" si="130"/>
        <v/>
      </c>
      <c r="T794" s="31" t="str">
        <f t="shared" si="131"/>
        <v/>
      </c>
    </row>
    <row r="795" spans="1:20">
      <c r="A795" s="34"/>
      <c r="B795" s="34"/>
      <c r="C795" s="1" t="str">
        <f t="shared" si="126"/>
        <v/>
      </c>
      <c r="D795" s="34"/>
      <c r="E795" s="35"/>
      <c r="F795" s="36"/>
      <c r="G795" s="33">
        <f t="shared" si="127"/>
        <v>0</v>
      </c>
      <c r="H795" s="106"/>
      <c r="I795" s="106"/>
      <c r="J795" s="32"/>
      <c r="K795" s="17"/>
      <c r="L795" s="31" t="str">
        <f t="shared" si="125"/>
        <v/>
      </c>
      <c r="M795" s="31" t="str">
        <f t="shared" si="124"/>
        <v/>
      </c>
      <c r="N795" s="31" t="str">
        <f t="shared" si="124"/>
        <v/>
      </c>
      <c r="O795" s="30"/>
      <c r="P795" s="34"/>
      <c r="Q795" s="31" t="str">
        <f t="shared" si="128"/>
        <v/>
      </c>
      <c r="R795" s="31" t="str">
        <f t="shared" si="129"/>
        <v/>
      </c>
      <c r="S795" s="31" t="str">
        <f t="shared" si="130"/>
        <v/>
      </c>
      <c r="T795" s="31" t="str">
        <f t="shared" si="131"/>
        <v/>
      </c>
    </row>
    <row r="796" spans="1:20">
      <c r="A796" s="34"/>
      <c r="B796" s="34"/>
      <c r="C796" s="1" t="str">
        <f t="shared" si="126"/>
        <v/>
      </c>
      <c r="D796" s="34"/>
      <c r="E796" s="35"/>
      <c r="F796" s="36"/>
      <c r="G796" s="33">
        <f t="shared" si="127"/>
        <v>0</v>
      </c>
      <c r="H796" s="106"/>
      <c r="I796" s="106"/>
      <c r="J796" s="32"/>
      <c r="K796" s="17"/>
      <c r="L796" s="31" t="str">
        <f t="shared" si="125"/>
        <v/>
      </c>
      <c r="M796" s="31" t="str">
        <f t="shared" si="124"/>
        <v/>
      </c>
      <c r="N796" s="31" t="str">
        <f t="shared" si="124"/>
        <v/>
      </c>
      <c r="O796" s="30"/>
      <c r="P796" s="34"/>
      <c r="Q796" s="31" t="str">
        <f t="shared" si="128"/>
        <v/>
      </c>
      <c r="R796" s="31" t="str">
        <f t="shared" si="129"/>
        <v/>
      </c>
      <c r="S796" s="31" t="str">
        <f t="shared" si="130"/>
        <v/>
      </c>
      <c r="T796" s="31" t="str">
        <f t="shared" si="131"/>
        <v/>
      </c>
    </row>
    <row r="797" spans="1:20">
      <c r="A797" s="34"/>
      <c r="B797" s="34"/>
      <c r="C797" s="1" t="str">
        <f t="shared" si="126"/>
        <v/>
      </c>
      <c r="D797" s="34"/>
      <c r="E797" s="35"/>
      <c r="F797" s="36"/>
      <c r="G797" s="33">
        <f t="shared" si="127"/>
        <v>0</v>
      </c>
      <c r="H797" s="106"/>
      <c r="I797" s="106"/>
      <c r="J797" s="32"/>
      <c r="K797" s="17"/>
      <c r="L797" s="31" t="str">
        <f t="shared" si="125"/>
        <v/>
      </c>
      <c r="M797" s="31" t="str">
        <f t="shared" si="124"/>
        <v/>
      </c>
      <c r="N797" s="31" t="str">
        <f t="shared" si="124"/>
        <v/>
      </c>
      <c r="O797" s="30"/>
      <c r="P797" s="34"/>
      <c r="Q797" s="31" t="str">
        <f t="shared" si="128"/>
        <v/>
      </c>
      <c r="R797" s="31" t="str">
        <f t="shared" si="129"/>
        <v/>
      </c>
      <c r="S797" s="31" t="str">
        <f t="shared" si="130"/>
        <v/>
      </c>
      <c r="T797" s="31" t="str">
        <f t="shared" si="131"/>
        <v/>
      </c>
    </row>
    <row r="798" spans="1:20">
      <c r="A798" s="34"/>
      <c r="B798" s="34"/>
      <c r="C798" s="1" t="str">
        <f t="shared" si="126"/>
        <v/>
      </c>
      <c r="D798" s="34"/>
      <c r="E798" s="35"/>
      <c r="F798" s="36"/>
      <c r="G798" s="33">
        <f t="shared" si="127"/>
        <v>0</v>
      </c>
      <c r="H798" s="106"/>
      <c r="I798" s="106"/>
      <c r="J798" s="32"/>
      <c r="K798" s="17"/>
      <c r="L798" s="31" t="str">
        <f t="shared" si="125"/>
        <v/>
      </c>
      <c r="M798" s="31" t="str">
        <f t="shared" si="124"/>
        <v/>
      </c>
      <c r="N798" s="31" t="str">
        <f t="shared" si="124"/>
        <v/>
      </c>
      <c r="O798" s="30"/>
      <c r="P798" s="34"/>
      <c r="Q798" s="31" t="str">
        <f t="shared" si="128"/>
        <v/>
      </c>
      <c r="R798" s="31" t="str">
        <f t="shared" si="129"/>
        <v/>
      </c>
      <c r="S798" s="31" t="str">
        <f t="shared" si="130"/>
        <v/>
      </c>
      <c r="T798" s="31" t="str">
        <f t="shared" si="131"/>
        <v/>
      </c>
    </row>
    <row r="799" spans="1:20">
      <c r="A799" s="34"/>
      <c r="B799" s="34"/>
      <c r="C799" s="1" t="str">
        <f t="shared" si="126"/>
        <v/>
      </c>
      <c r="D799" s="34"/>
      <c r="E799" s="35"/>
      <c r="F799" s="36"/>
      <c r="G799" s="33">
        <f t="shared" si="127"/>
        <v>0</v>
      </c>
      <c r="H799" s="106"/>
      <c r="I799" s="106"/>
      <c r="J799" s="32"/>
      <c r="K799" s="17"/>
      <c r="L799" s="31" t="str">
        <f t="shared" si="125"/>
        <v/>
      </c>
      <c r="M799" s="31" t="str">
        <f t="shared" si="124"/>
        <v/>
      </c>
      <c r="N799" s="31" t="str">
        <f t="shared" si="124"/>
        <v/>
      </c>
      <c r="O799" s="30"/>
      <c r="P799" s="34"/>
      <c r="Q799" s="31" t="str">
        <f t="shared" si="128"/>
        <v/>
      </c>
      <c r="R799" s="31" t="str">
        <f t="shared" si="129"/>
        <v/>
      </c>
      <c r="S799" s="31" t="str">
        <f t="shared" si="130"/>
        <v/>
      </c>
      <c r="T799" s="31" t="str">
        <f t="shared" si="131"/>
        <v/>
      </c>
    </row>
    <row r="800" spans="1:20">
      <c r="A800" s="34"/>
      <c r="B800" s="34"/>
      <c r="C800" s="1" t="str">
        <f t="shared" si="126"/>
        <v/>
      </c>
      <c r="D800" s="34"/>
      <c r="E800" s="35"/>
      <c r="F800" s="36"/>
      <c r="G800" s="33">
        <f t="shared" si="127"/>
        <v>0</v>
      </c>
      <c r="H800" s="106"/>
      <c r="I800" s="106"/>
      <c r="J800" s="32"/>
      <c r="K800" s="17"/>
      <c r="L800" s="31" t="str">
        <f t="shared" si="125"/>
        <v/>
      </c>
      <c r="M800" s="31" t="str">
        <f t="shared" ref="M800:N819" si="132">IF($A800&gt;0,IF((LEFT($A800,2)=LEFT(gstin,2)),($K800*($J800/2)),""),"")</f>
        <v/>
      </c>
      <c r="N800" s="31" t="str">
        <f t="shared" si="132"/>
        <v/>
      </c>
      <c r="O800" s="30"/>
      <c r="P800" s="34"/>
      <c r="Q800" s="31" t="str">
        <f t="shared" si="128"/>
        <v/>
      </c>
      <c r="R800" s="31" t="str">
        <f t="shared" si="129"/>
        <v/>
      </c>
      <c r="S800" s="31" t="str">
        <f t="shared" si="130"/>
        <v/>
      </c>
      <c r="T800" s="31" t="str">
        <f t="shared" si="131"/>
        <v/>
      </c>
    </row>
    <row r="801" spans="1:20">
      <c r="A801" s="34"/>
      <c r="B801" s="34"/>
      <c r="C801" s="1" t="str">
        <f t="shared" si="126"/>
        <v/>
      </c>
      <c r="D801" s="34"/>
      <c r="E801" s="35"/>
      <c r="F801" s="36"/>
      <c r="G801" s="33">
        <f t="shared" si="127"/>
        <v>0</v>
      </c>
      <c r="H801" s="106"/>
      <c r="I801" s="106"/>
      <c r="J801" s="32"/>
      <c r="K801" s="17"/>
      <c r="L801" s="31" t="str">
        <f t="shared" si="125"/>
        <v/>
      </c>
      <c r="M801" s="31" t="str">
        <f t="shared" si="132"/>
        <v/>
      </c>
      <c r="N801" s="31" t="str">
        <f t="shared" si="132"/>
        <v/>
      </c>
      <c r="O801" s="30"/>
      <c r="P801" s="34"/>
      <c r="Q801" s="31" t="str">
        <f t="shared" si="128"/>
        <v/>
      </c>
      <c r="R801" s="31" t="str">
        <f t="shared" si="129"/>
        <v/>
      </c>
      <c r="S801" s="31" t="str">
        <f t="shared" si="130"/>
        <v/>
      </c>
      <c r="T801" s="31" t="str">
        <f t="shared" si="131"/>
        <v/>
      </c>
    </row>
    <row r="802" spans="1:20">
      <c r="A802" s="34"/>
      <c r="B802" s="34"/>
      <c r="C802" s="1" t="str">
        <f t="shared" si="126"/>
        <v/>
      </c>
      <c r="D802" s="34"/>
      <c r="E802" s="35"/>
      <c r="F802" s="36"/>
      <c r="G802" s="33">
        <f t="shared" si="127"/>
        <v>0</v>
      </c>
      <c r="H802" s="106"/>
      <c r="I802" s="106"/>
      <c r="J802" s="32"/>
      <c r="K802" s="17"/>
      <c r="L802" s="31" t="str">
        <f t="shared" si="125"/>
        <v/>
      </c>
      <c r="M802" s="31" t="str">
        <f t="shared" si="132"/>
        <v/>
      </c>
      <c r="N802" s="31" t="str">
        <f t="shared" si="132"/>
        <v/>
      </c>
      <c r="O802" s="30"/>
      <c r="P802" s="34"/>
      <c r="Q802" s="31" t="str">
        <f t="shared" si="128"/>
        <v/>
      </c>
      <c r="R802" s="31" t="str">
        <f t="shared" si="129"/>
        <v/>
      </c>
      <c r="S802" s="31" t="str">
        <f t="shared" si="130"/>
        <v/>
      </c>
      <c r="T802" s="31" t="str">
        <f t="shared" si="131"/>
        <v/>
      </c>
    </row>
    <row r="803" spans="1:20">
      <c r="A803" s="34"/>
      <c r="B803" s="34"/>
      <c r="C803" s="1" t="str">
        <f t="shared" si="126"/>
        <v/>
      </c>
      <c r="D803" s="34"/>
      <c r="E803" s="35"/>
      <c r="F803" s="36"/>
      <c r="G803" s="33">
        <f t="shared" si="127"/>
        <v>0</v>
      </c>
      <c r="H803" s="106"/>
      <c r="I803" s="106"/>
      <c r="J803" s="32"/>
      <c r="K803" s="17"/>
      <c r="L803" s="31" t="str">
        <f t="shared" si="125"/>
        <v/>
      </c>
      <c r="M803" s="31" t="str">
        <f t="shared" si="132"/>
        <v/>
      </c>
      <c r="N803" s="31" t="str">
        <f t="shared" si="132"/>
        <v/>
      </c>
      <c r="O803" s="30"/>
      <c r="P803" s="34"/>
      <c r="Q803" s="31" t="str">
        <f t="shared" si="128"/>
        <v/>
      </c>
      <c r="R803" s="31" t="str">
        <f t="shared" si="129"/>
        <v/>
      </c>
      <c r="S803" s="31" t="str">
        <f t="shared" si="130"/>
        <v/>
      </c>
      <c r="T803" s="31" t="str">
        <f t="shared" si="131"/>
        <v/>
      </c>
    </row>
    <row r="804" spans="1:20">
      <c r="A804" s="34"/>
      <c r="B804" s="34"/>
      <c r="C804" s="1" t="str">
        <f t="shared" si="126"/>
        <v/>
      </c>
      <c r="D804" s="34"/>
      <c r="E804" s="35"/>
      <c r="F804" s="36"/>
      <c r="G804" s="33">
        <f t="shared" si="127"/>
        <v>0</v>
      </c>
      <c r="H804" s="106"/>
      <c r="I804" s="106"/>
      <c r="J804" s="32"/>
      <c r="K804" s="17"/>
      <c r="L804" s="31" t="str">
        <f t="shared" si="125"/>
        <v/>
      </c>
      <c r="M804" s="31" t="str">
        <f t="shared" si="132"/>
        <v/>
      </c>
      <c r="N804" s="31" t="str">
        <f t="shared" si="132"/>
        <v/>
      </c>
      <c r="O804" s="30"/>
      <c r="P804" s="34"/>
      <c r="Q804" s="31" t="str">
        <f t="shared" si="128"/>
        <v/>
      </c>
      <c r="R804" s="31" t="str">
        <f t="shared" si="129"/>
        <v/>
      </c>
      <c r="S804" s="31" t="str">
        <f t="shared" si="130"/>
        <v/>
      </c>
      <c r="T804" s="31" t="str">
        <f t="shared" si="131"/>
        <v/>
      </c>
    </row>
    <row r="805" spans="1:20">
      <c r="A805" s="34"/>
      <c r="B805" s="34"/>
      <c r="C805" s="1" t="str">
        <f t="shared" si="126"/>
        <v/>
      </c>
      <c r="D805" s="34"/>
      <c r="E805" s="35"/>
      <c r="F805" s="36"/>
      <c r="G805" s="33">
        <f t="shared" si="127"/>
        <v>0</v>
      </c>
      <c r="H805" s="106"/>
      <c r="I805" s="106"/>
      <c r="J805" s="32"/>
      <c r="K805" s="17"/>
      <c r="L805" s="31" t="str">
        <f t="shared" si="125"/>
        <v/>
      </c>
      <c r="M805" s="31" t="str">
        <f t="shared" si="132"/>
        <v/>
      </c>
      <c r="N805" s="31" t="str">
        <f t="shared" si="132"/>
        <v/>
      </c>
      <c r="O805" s="30"/>
      <c r="P805" s="34"/>
      <c r="Q805" s="31" t="str">
        <f t="shared" si="128"/>
        <v/>
      </c>
      <c r="R805" s="31" t="str">
        <f t="shared" si="129"/>
        <v/>
      </c>
      <c r="S805" s="31" t="str">
        <f t="shared" si="130"/>
        <v/>
      </c>
      <c r="T805" s="31" t="str">
        <f t="shared" si="131"/>
        <v/>
      </c>
    </row>
    <row r="806" spans="1:20">
      <c r="A806" s="34"/>
      <c r="B806" s="34"/>
      <c r="C806" s="1" t="str">
        <f t="shared" si="126"/>
        <v/>
      </c>
      <c r="D806" s="34"/>
      <c r="E806" s="35"/>
      <c r="F806" s="36"/>
      <c r="G806" s="33">
        <f t="shared" si="127"/>
        <v>0</v>
      </c>
      <c r="H806" s="106"/>
      <c r="I806" s="106"/>
      <c r="J806" s="32"/>
      <c r="K806" s="17"/>
      <c r="L806" s="31" t="str">
        <f t="shared" si="125"/>
        <v/>
      </c>
      <c r="M806" s="31" t="str">
        <f t="shared" si="132"/>
        <v/>
      </c>
      <c r="N806" s="31" t="str">
        <f t="shared" si="132"/>
        <v/>
      </c>
      <c r="O806" s="30"/>
      <c r="P806" s="34"/>
      <c r="Q806" s="31" t="str">
        <f t="shared" si="128"/>
        <v/>
      </c>
      <c r="R806" s="31" t="str">
        <f t="shared" si="129"/>
        <v/>
      </c>
      <c r="S806" s="31" t="str">
        <f t="shared" si="130"/>
        <v/>
      </c>
      <c r="T806" s="31" t="str">
        <f t="shared" si="131"/>
        <v/>
      </c>
    </row>
    <row r="807" spans="1:20">
      <c r="A807" s="34"/>
      <c r="B807" s="34"/>
      <c r="C807" s="1" t="str">
        <f t="shared" si="126"/>
        <v/>
      </c>
      <c r="D807" s="34"/>
      <c r="E807" s="35"/>
      <c r="F807" s="36"/>
      <c r="G807" s="33">
        <f t="shared" si="127"/>
        <v>0</v>
      </c>
      <c r="H807" s="106"/>
      <c r="I807" s="106"/>
      <c r="J807" s="32"/>
      <c r="K807" s="17"/>
      <c r="L807" s="31" t="str">
        <f t="shared" si="125"/>
        <v/>
      </c>
      <c r="M807" s="31" t="str">
        <f t="shared" si="132"/>
        <v/>
      </c>
      <c r="N807" s="31" t="str">
        <f t="shared" si="132"/>
        <v/>
      </c>
      <c r="O807" s="30"/>
      <c r="P807" s="34"/>
      <c r="Q807" s="31" t="str">
        <f t="shared" si="128"/>
        <v/>
      </c>
      <c r="R807" s="31" t="str">
        <f t="shared" si="129"/>
        <v/>
      </c>
      <c r="S807" s="31" t="str">
        <f t="shared" si="130"/>
        <v/>
      </c>
      <c r="T807" s="31" t="str">
        <f t="shared" si="131"/>
        <v/>
      </c>
    </row>
    <row r="808" spans="1:20">
      <c r="A808" s="34"/>
      <c r="B808" s="34"/>
      <c r="C808" s="1" t="str">
        <f t="shared" si="126"/>
        <v/>
      </c>
      <c r="D808" s="34"/>
      <c r="E808" s="35"/>
      <c r="F808" s="36"/>
      <c r="G808" s="33">
        <f t="shared" si="127"/>
        <v>0</v>
      </c>
      <c r="H808" s="106"/>
      <c r="I808" s="106"/>
      <c r="J808" s="32"/>
      <c r="K808" s="17"/>
      <c r="L808" s="31" t="str">
        <f t="shared" si="125"/>
        <v/>
      </c>
      <c r="M808" s="31" t="str">
        <f t="shared" si="132"/>
        <v/>
      </c>
      <c r="N808" s="31" t="str">
        <f t="shared" si="132"/>
        <v/>
      </c>
      <c r="O808" s="30"/>
      <c r="P808" s="34"/>
      <c r="Q808" s="31" t="str">
        <f t="shared" si="128"/>
        <v/>
      </c>
      <c r="R808" s="31" t="str">
        <f t="shared" si="129"/>
        <v/>
      </c>
      <c r="S808" s="31" t="str">
        <f t="shared" si="130"/>
        <v/>
      </c>
      <c r="T808" s="31" t="str">
        <f t="shared" si="131"/>
        <v/>
      </c>
    </row>
    <row r="809" spans="1:20">
      <c r="A809" s="34"/>
      <c r="B809" s="34"/>
      <c r="C809" s="1" t="str">
        <f t="shared" si="126"/>
        <v/>
      </c>
      <c r="D809" s="34"/>
      <c r="E809" s="35"/>
      <c r="F809" s="36"/>
      <c r="G809" s="33">
        <f t="shared" si="127"/>
        <v>0</v>
      </c>
      <c r="H809" s="106"/>
      <c r="I809" s="106"/>
      <c r="J809" s="32"/>
      <c r="K809" s="17"/>
      <c r="L809" s="31" t="str">
        <f t="shared" si="125"/>
        <v/>
      </c>
      <c r="M809" s="31" t="str">
        <f t="shared" si="132"/>
        <v/>
      </c>
      <c r="N809" s="31" t="str">
        <f t="shared" si="132"/>
        <v/>
      </c>
      <c r="O809" s="30"/>
      <c r="P809" s="34"/>
      <c r="Q809" s="31" t="str">
        <f t="shared" si="128"/>
        <v/>
      </c>
      <c r="R809" s="31" t="str">
        <f t="shared" si="129"/>
        <v/>
      </c>
      <c r="S809" s="31" t="str">
        <f t="shared" si="130"/>
        <v/>
      </c>
      <c r="T809" s="31" t="str">
        <f t="shared" si="131"/>
        <v/>
      </c>
    </row>
    <row r="810" spans="1:20">
      <c r="A810" s="34"/>
      <c r="B810" s="34"/>
      <c r="C810" s="1" t="str">
        <f t="shared" si="126"/>
        <v/>
      </c>
      <c r="D810" s="34"/>
      <c r="E810" s="35"/>
      <c r="F810" s="36"/>
      <c r="G810" s="33">
        <f t="shared" si="127"/>
        <v>0</v>
      </c>
      <c r="H810" s="106"/>
      <c r="I810" s="106"/>
      <c r="J810" s="32"/>
      <c r="K810" s="17"/>
      <c r="L810" s="31" t="str">
        <f t="shared" si="125"/>
        <v/>
      </c>
      <c r="M810" s="31" t="str">
        <f t="shared" si="132"/>
        <v/>
      </c>
      <c r="N810" s="31" t="str">
        <f t="shared" si="132"/>
        <v/>
      </c>
      <c r="O810" s="30"/>
      <c r="P810" s="34"/>
      <c r="Q810" s="31" t="str">
        <f t="shared" si="128"/>
        <v/>
      </c>
      <c r="R810" s="31" t="str">
        <f t="shared" si="129"/>
        <v/>
      </c>
      <c r="S810" s="31" t="str">
        <f t="shared" si="130"/>
        <v/>
      </c>
      <c r="T810" s="31" t="str">
        <f t="shared" si="131"/>
        <v/>
      </c>
    </row>
    <row r="811" spans="1:20">
      <c r="A811" s="34"/>
      <c r="B811" s="34"/>
      <c r="C811" s="1" t="str">
        <f t="shared" si="126"/>
        <v/>
      </c>
      <c r="D811" s="34"/>
      <c r="E811" s="35"/>
      <c r="F811" s="36"/>
      <c r="G811" s="33">
        <f t="shared" si="127"/>
        <v>0</v>
      </c>
      <c r="H811" s="106"/>
      <c r="I811" s="106"/>
      <c r="J811" s="32"/>
      <c r="K811" s="17"/>
      <c r="L811" s="31" t="str">
        <f t="shared" si="125"/>
        <v/>
      </c>
      <c r="M811" s="31" t="str">
        <f t="shared" si="132"/>
        <v/>
      </c>
      <c r="N811" s="31" t="str">
        <f t="shared" si="132"/>
        <v/>
      </c>
      <c r="O811" s="30"/>
      <c r="P811" s="34"/>
      <c r="Q811" s="31" t="str">
        <f t="shared" si="128"/>
        <v/>
      </c>
      <c r="R811" s="31" t="str">
        <f t="shared" si="129"/>
        <v/>
      </c>
      <c r="S811" s="31" t="str">
        <f t="shared" si="130"/>
        <v/>
      </c>
      <c r="T811" s="31" t="str">
        <f t="shared" si="131"/>
        <v/>
      </c>
    </row>
    <row r="812" spans="1:20">
      <c r="A812" s="34"/>
      <c r="B812" s="34"/>
      <c r="C812" s="1" t="str">
        <f t="shared" si="126"/>
        <v/>
      </c>
      <c r="D812" s="34"/>
      <c r="E812" s="35"/>
      <c r="F812" s="36"/>
      <c r="G812" s="33">
        <f t="shared" si="127"/>
        <v>0</v>
      </c>
      <c r="H812" s="106"/>
      <c r="I812" s="106"/>
      <c r="J812" s="32"/>
      <c r="K812" s="17"/>
      <c r="L812" s="31" t="str">
        <f t="shared" si="125"/>
        <v/>
      </c>
      <c r="M812" s="31" t="str">
        <f t="shared" si="132"/>
        <v/>
      </c>
      <c r="N812" s="31" t="str">
        <f t="shared" si="132"/>
        <v/>
      </c>
      <c r="O812" s="30"/>
      <c r="P812" s="34"/>
      <c r="Q812" s="31" t="str">
        <f t="shared" si="128"/>
        <v/>
      </c>
      <c r="R812" s="31" t="str">
        <f t="shared" si="129"/>
        <v/>
      </c>
      <c r="S812" s="31" t="str">
        <f t="shared" si="130"/>
        <v/>
      </c>
      <c r="T812" s="31" t="str">
        <f t="shared" si="131"/>
        <v/>
      </c>
    </row>
    <row r="813" spans="1:20">
      <c r="A813" s="34"/>
      <c r="B813" s="34"/>
      <c r="C813" s="1" t="str">
        <f t="shared" si="126"/>
        <v/>
      </c>
      <c r="D813" s="34"/>
      <c r="E813" s="35"/>
      <c r="F813" s="36"/>
      <c r="G813" s="33">
        <f t="shared" si="127"/>
        <v>0</v>
      </c>
      <c r="H813" s="106"/>
      <c r="I813" s="106"/>
      <c r="J813" s="32"/>
      <c r="K813" s="17"/>
      <c r="L813" s="31" t="str">
        <f t="shared" si="125"/>
        <v/>
      </c>
      <c r="M813" s="31" t="str">
        <f t="shared" si="132"/>
        <v/>
      </c>
      <c r="N813" s="31" t="str">
        <f t="shared" si="132"/>
        <v/>
      </c>
      <c r="O813" s="30"/>
      <c r="P813" s="34"/>
      <c r="Q813" s="31" t="str">
        <f t="shared" si="128"/>
        <v/>
      </c>
      <c r="R813" s="31" t="str">
        <f t="shared" si="129"/>
        <v/>
      </c>
      <c r="S813" s="31" t="str">
        <f t="shared" si="130"/>
        <v/>
      </c>
      <c r="T813" s="31" t="str">
        <f t="shared" si="131"/>
        <v/>
      </c>
    </row>
    <row r="814" spans="1:20">
      <c r="A814" s="34"/>
      <c r="B814" s="34"/>
      <c r="C814" s="1" t="str">
        <f t="shared" si="126"/>
        <v/>
      </c>
      <c r="D814" s="34"/>
      <c r="E814" s="35"/>
      <c r="F814" s="36"/>
      <c r="G814" s="33">
        <f t="shared" si="127"/>
        <v>0</v>
      </c>
      <c r="H814" s="106"/>
      <c r="I814" s="106"/>
      <c r="J814" s="32"/>
      <c r="K814" s="17"/>
      <c r="L814" s="31" t="str">
        <f t="shared" si="125"/>
        <v/>
      </c>
      <c r="M814" s="31" t="str">
        <f t="shared" si="132"/>
        <v/>
      </c>
      <c r="N814" s="31" t="str">
        <f t="shared" si="132"/>
        <v/>
      </c>
      <c r="O814" s="30"/>
      <c r="P814" s="34"/>
      <c r="Q814" s="31" t="str">
        <f t="shared" si="128"/>
        <v/>
      </c>
      <c r="R814" s="31" t="str">
        <f t="shared" si="129"/>
        <v/>
      </c>
      <c r="S814" s="31" t="str">
        <f t="shared" si="130"/>
        <v/>
      </c>
      <c r="T814" s="31" t="str">
        <f t="shared" si="131"/>
        <v/>
      </c>
    </row>
    <row r="815" spans="1:20">
      <c r="A815" s="34"/>
      <c r="B815" s="34"/>
      <c r="C815" s="1" t="str">
        <f t="shared" si="126"/>
        <v/>
      </c>
      <c r="D815" s="34"/>
      <c r="E815" s="35"/>
      <c r="F815" s="36"/>
      <c r="G815" s="33">
        <f t="shared" si="127"/>
        <v>0</v>
      </c>
      <c r="H815" s="106"/>
      <c r="I815" s="106"/>
      <c r="J815" s="32"/>
      <c r="K815" s="17"/>
      <c r="L815" s="31" t="str">
        <f t="shared" si="125"/>
        <v/>
      </c>
      <c r="M815" s="31" t="str">
        <f t="shared" si="132"/>
        <v/>
      </c>
      <c r="N815" s="31" t="str">
        <f t="shared" si="132"/>
        <v/>
      </c>
      <c r="O815" s="30"/>
      <c r="P815" s="34"/>
      <c r="Q815" s="31" t="str">
        <f t="shared" si="128"/>
        <v/>
      </c>
      <c r="R815" s="31" t="str">
        <f t="shared" si="129"/>
        <v/>
      </c>
      <c r="S815" s="31" t="str">
        <f t="shared" si="130"/>
        <v/>
      </c>
      <c r="T815" s="31" t="str">
        <f t="shared" si="131"/>
        <v/>
      </c>
    </row>
    <row r="816" spans="1:20">
      <c r="A816" s="34"/>
      <c r="B816" s="34"/>
      <c r="C816" s="1" t="str">
        <f t="shared" si="126"/>
        <v/>
      </c>
      <c r="D816" s="34"/>
      <c r="E816" s="35"/>
      <c r="F816" s="36"/>
      <c r="G816" s="33">
        <f t="shared" si="127"/>
        <v>0</v>
      </c>
      <c r="H816" s="106"/>
      <c r="I816" s="106"/>
      <c r="J816" s="32"/>
      <c r="K816" s="17"/>
      <c r="L816" s="31" t="str">
        <f t="shared" si="125"/>
        <v/>
      </c>
      <c r="M816" s="31" t="str">
        <f t="shared" si="132"/>
        <v/>
      </c>
      <c r="N816" s="31" t="str">
        <f t="shared" si="132"/>
        <v/>
      </c>
      <c r="O816" s="30"/>
      <c r="P816" s="34"/>
      <c r="Q816" s="31" t="str">
        <f t="shared" si="128"/>
        <v/>
      </c>
      <c r="R816" s="31" t="str">
        <f t="shared" si="129"/>
        <v/>
      </c>
      <c r="S816" s="31" t="str">
        <f t="shared" si="130"/>
        <v/>
      </c>
      <c r="T816" s="31" t="str">
        <f t="shared" si="131"/>
        <v/>
      </c>
    </row>
    <row r="817" spans="1:20">
      <c r="A817" s="34"/>
      <c r="B817" s="34"/>
      <c r="C817" s="1" t="str">
        <f t="shared" si="126"/>
        <v/>
      </c>
      <c r="D817" s="34"/>
      <c r="E817" s="35"/>
      <c r="F817" s="36"/>
      <c r="G817" s="33">
        <f t="shared" si="127"/>
        <v>0</v>
      </c>
      <c r="H817" s="106"/>
      <c r="I817" s="106"/>
      <c r="J817" s="32"/>
      <c r="K817" s="17"/>
      <c r="L817" s="31" t="str">
        <f t="shared" si="125"/>
        <v/>
      </c>
      <c r="M817" s="31" t="str">
        <f t="shared" si="132"/>
        <v/>
      </c>
      <c r="N817" s="31" t="str">
        <f t="shared" si="132"/>
        <v/>
      </c>
      <c r="O817" s="30"/>
      <c r="P817" s="34"/>
      <c r="Q817" s="31" t="str">
        <f t="shared" si="128"/>
        <v/>
      </c>
      <c r="R817" s="31" t="str">
        <f t="shared" si="129"/>
        <v/>
      </c>
      <c r="S817" s="31" t="str">
        <f t="shared" si="130"/>
        <v/>
      </c>
      <c r="T817" s="31" t="str">
        <f t="shared" si="131"/>
        <v/>
      </c>
    </row>
    <row r="818" spans="1:20">
      <c r="A818" s="34"/>
      <c r="B818" s="34"/>
      <c r="C818" s="1" t="str">
        <f t="shared" si="126"/>
        <v/>
      </c>
      <c r="D818" s="34"/>
      <c r="E818" s="35"/>
      <c r="F818" s="36"/>
      <c r="G818" s="33">
        <f t="shared" si="127"/>
        <v>0</v>
      </c>
      <c r="H818" s="106"/>
      <c r="I818" s="106"/>
      <c r="J818" s="32"/>
      <c r="K818" s="17"/>
      <c r="L818" s="31" t="str">
        <f t="shared" si="125"/>
        <v/>
      </c>
      <c r="M818" s="31" t="str">
        <f t="shared" si="132"/>
        <v/>
      </c>
      <c r="N818" s="31" t="str">
        <f t="shared" si="132"/>
        <v/>
      </c>
      <c r="O818" s="30"/>
      <c r="P818" s="34"/>
      <c r="Q818" s="31" t="str">
        <f t="shared" si="128"/>
        <v/>
      </c>
      <c r="R818" s="31" t="str">
        <f t="shared" si="129"/>
        <v/>
      </c>
      <c r="S818" s="31" t="str">
        <f t="shared" si="130"/>
        <v/>
      </c>
      <c r="T818" s="31" t="str">
        <f t="shared" si="131"/>
        <v/>
      </c>
    </row>
    <row r="819" spans="1:20">
      <c r="A819" s="34"/>
      <c r="B819" s="34"/>
      <c r="C819" s="1" t="str">
        <f t="shared" si="126"/>
        <v/>
      </c>
      <c r="D819" s="34"/>
      <c r="E819" s="35"/>
      <c r="F819" s="36"/>
      <c r="G819" s="33">
        <f t="shared" si="127"/>
        <v>0</v>
      </c>
      <c r="H819" s="106"/>
      <c r="I819" s="106"/>
      <c r="J819" s="32"/>
      <c r="K819" s="17"/>
      <c r="L819" s="31" t="str">
        <f t="shared" si="125"/>
        <v/>
      </c>
      <c r="M819" s="31" t="str">
        <f t="shared" si="132"/>
        <v/>
      </c>
      <c r="N819" s="31" t="str">
        <f t="shared" si="132"/>
        <v/>
      </c>
      <c r="O819" s="30"/>
      <c r="P819" s="34"/>
      <c r="Q819" s="31" t="str">
        <f t="shared" si="128"/>
        <v/>
      </c>
      <c r="R819" s="31" t="str">
        <f t="shared" si="129"/>
        <v/>
      </c>
      <c r="S819" s="31" t="str">
        <f t="shared" si="130"/>
        <v/>
      </c>
      <c r="T819" s="31" t="str">
        <f t="shared" si="131"/>
        <v/>
      </c>
    </row>
    <row r="820" spans="1:20">
      <c r="A820" s="34"/>
      <c r="B820" s="34"/>
      <c r="C820" s="1" t="str">
        <f t="shared" si="126"/>
        <v/>
      </c>
      <c r="D820" s="34"/>
      <c r="E820" s="35"/>
      <c r="F820" s="36"/>
      <c r="G820" s="33">
        <f t="shared" si="127"/>
        <v>0</v>
      </c>
      <c r="H820" s="106"/>
      <c r="I820" s="106"/>
      <c r="J820" s="32"/>
      <c r="K820" s="17"/>
      <c r="L820" s="31" t="str">
        <f t="shared" si="125"/>
        <v/>
      </c>
      <c r="M820" s="31" t="str">
        <f t="shared" ref="M820:N839" si="133">IF($A820&gt;0,IF((LEFT($A820,2)=LEFT(gstin,2)),($K820*($J820/2)),""),"")</f>
        <v/>
      </c>
      <c r="N820" s="31" t="str">
        <f t="shared" si="133"/>
        <v/>
      </c>
      <c r="O820" s="30"/>
      <c r="P820" s="34"/>
      <c r="Q820" s="31" t="str">
        <f t="shared" si="128"/>
        <v/>
      </c>
      <c r="R820" s="31" t="str">
        <f t="shared" si="129"/>
        <v/>
      </c>
      <c r="S820" s="31" t="str">
        <f t="shared" si="130"/>
        <v/>
      </c>
      <c r="T820" s="31" t="str">
        <f t="shared" si="131"/>
        <v/>
      </c>
    </row>
    <row r="821" spans="1:20">
      <c r="A821" s="34"/>
      <c r="B821" s="34"/>
      <c r="C821" s="1" t="str">
        <f t="shared" si="126"/>
        <v/>
      </c>
      <c r="D821" s="34"/>
      <c r="E821" s="35"/>
      <c r="F821" s="36"/>
      <c r="G821" s="33">
        <f t="shared" si="127"/>
        <v>0</v>
      </c>
      <c r="H821" s="106"/>
      <c r="I821" s="106"/>
      <c r="J821" s="32"/>
      <c r="K821" s="17"/>
      <c r="L821" s="31" t="str">
        <f t="shared" si="125"/>
        <v/>
      </c>
      <c r="M821" s="31" t="str">
        <f t="shared" si="133"/>
        <v/>
      </c>
      <c r="N821" s="31" t="str">
        <f t="shared" si="133"/>
        <v/>
      </c>
      <c r="O821" s="30"/>
      <c r="P821" s="34"/>
      <c r="Q821" s="31" t="str">
        <f t="shared" si="128"/>
        <v/>
      </c>
      <c r="R821" s="31" t="str">
        <f t="shared" si="129"/>
        <v/>
      </c>
      <c r="S821" s="31" t="str">
        <f t="shared" si="130"/>
        <v/>
      </c>
      <c r="T821" s="31" t="str">
        <f t="shared" si="131"/>
        <v/>
      </c>
    </row>
    <row r="822" spans="1:20">
      <c r="A822" s="34"/>
      <c r="B822" s="34"/>
      <c r="C822" s="1" t="str">
        <f t="shared" si="126"/>
        <v/>
      </c>
      <c r="D822" s="34"/>
      <c r="E822" s="35"/>
      <c r="F822" s="36"/>
      <c r="G822" s="33">
        <f t="shared" si="127"/>
        <v>0</v>
      </c>
      <c r="H822" s="106"/>
      <c r="I822" s="106"/>
      <c r="J822" s="32"/>
      <c r="K822" s="17"/>
      <c r="L822" s="31" t="str">
        <f t="shared" si="125"/>
        <v/>
      </c>
      <c r="M822" s="31" t="str">
        <f t="shared" si="133"/>
        <v/>
      </c>
      <c r="N822" s="31" t="str">
        <f t="shared" si="133"/>
        <v/>
      </c>
      <c r="O822" s="30"/>
      <c r="P822" s="34"/>
      <c r="Q822" s="31" t="str">
        <f t="shared" si="128"/>
        <v/>
      </c>
      <c r="R822" s="31" t="str">
        <f t="shared" si="129"/>
        <v/>
      </c>
      <c r="S822" s="31" t="str">
        <f t="shared" si="130"/>
        <v/>
      </c>
      <c r="T822" s="31" t="str">
        <f t="shared" si="131"/>
        <v/>
      </c>
    </row>
    <row r="823" spans="1:20">
      <c r="A823" s="34"/>
      <c r="B823" s="34"/>
      <c r="C823" s="1" t="str">
        <f t="shared" si="126"/>
        <v/>
      </c>
      <c r="D823" s="34"/>
      <c r="E823" s="35"/>
      <c r="F823" s="36"/>
      <c r="G823" s="33">
        <f t="shared" si="127"/>
        <v>0</v>
      </c>
      <c r="H823" s="106"/>
      <c r="I823" s="106"/>
      <c r="J823" s="32"/>
      <c r="K823" s="17"/>
      <c r="L823" s="31" t="str">
        <f t="shared" si="125"/>
        <v/>
      </c>
      <c r="M823" s="31" t="str">
        <f t="shared" si="133"/>
        <v/>
      </c>
      <c r="N823" s="31" t="str">
        <f t="shared" si="133"/>
        <v/>
      </c>
      <c r="O823" s="30"/>
      <c r="P823" s="34"/>
      <c r="Q823" s="31" t="str">
        <f t="shared" si="128"/>
        <v/>
      </c>
      <c r="R823" s="31" t="str">
        <f t="shared" si="129"/>
        <v/>
      </c>
      <c r="S823" s="31" t="str">
        <f t="shared" si="130"/>
        <v/>
      </c>
      <c r="T823" s="31" t="str">
        <f t="shared" si="131"/>
        <v/>
      </c>
    </row>
    <row r="824" spans="1:20">
      <c r="A824" s="34"/>
      <c r="B824" s="34"/>
      <c r="C824" s="1" t="str">
        <f t="shared" si="126"/>
        <v/>
      </c>
      <c r="D824" s="34"/>
      <c r="E824" s="35"/>
      <c r="F824" s="36"/>
      <c r="G824" s="33">
        <f t="shared" si="127"/>
        <v>0</v>
      </c>
      <c r="H824" s="106"/>
      <c r="I824" s="106"/>
      <c r="J824" s="32"/>
      <c r="K824" s="17"/>
      <c r="L824" s="31" t="str">
        <f t="shared" si="125"/>
        <v/>
      </c>
      <c r="M824" s="31" t="str">
        <f t="shared" si="133"/>
        <v/>
      </c>
      <c r="N824" s="31" t="str">
        <f t="shared" si="133"/>
        <v/>
      </c>
      <c r="O824" s="30"/>
      <c r="P824" s="34"/>
      <c r="Q824" s="31" t="str">
        <f t="shared" si="128"/>
        <v/>
      </c>
      <c r="R824" s="31" t="str">
        <f t="shared" si="129"/>
        <v/>
      </c>
      <c r="S824" s="31" t="str">
        <f t="shared" si="130"/>
        <v/>
      </c>
      <c r="T824" s="31" t="str">
        <f t="shared" si="131"/>
        <v/>
      </c>
    </row>
    <row r="825" spans="1:20">
      <c r="A825" s="34"/>
      <c r="B825" s="34"/>
      <c r="C825" s="1" t="str">
        <f t="shared" si="126"/>
        <v/>
      </c>
      <c r="D825" s="34"/>
      <c r="E825" s="35"/>
      <c r="F825" s="36"/>
      <c r="G825" s="33">
        <f t="shared" si="127"/>
        <v>0</v>
      </c>
      <c r="H825" s="106"/>
      <c r="I825" s="106"/>
      <c r="J825" s="32"/>
      <c r="K825" s="17"/>
      <c r="L825" s="31" t="str">
        <f t="shared" si="125"/>
        <v/>
      </c>
      <c r="M825" s="31" t="str">
        <f t="shared" si="133"/>
        <v/>
      </c>
      <c r="N825" s="31" t="str">
        <f t="shared" si="133"/>
        <v/>
      </c>
      <c r="O825" s="30"/>
      <c r="P825" s="34"/>
      <c r="Q825" s="31" t="str">
        <f t="shared" si="128"/>
        <v/>
      </c>
      <c r="R825" s="31" t="str">
        <f t="shared" si="129"/>
        <v/>
      </c>
      <c r="S825" s="31" t="str">
        <f t="shared" si="130"/>
        <v/>
      </c>
      <c r="T825" s="31" t="str">
        <f t="shared" si="131"/>
        <v/>
      </c>
    </row>
    <row r="826" spans="1:20">
      <c r="A826" s="34"/>
      <c r="B826" s="34"/>
      <c r="C826" s="1" t="str">
        <f t="shared" si="126"/>
        <v/>
      </c>
      <c r="D826" s="34"/>
      <c r="E826" s="35"/>
      <c r="F826" s="36"/>
      <c r="G826" s="33">
        <f t="shared" si="127"/>
        <v>0</v>
      </c>
      <c r="H826" s="106"/>
      <c r="I826" s="106"/>
      <c r="J826" s="32"/>
      <c r="K826" s="17"/>
      <c r="L826" s="31" t="str">
        <f t="shared" si="125"/>
        <v/>
      </c>
      <c r="M826" s="31" t="str">
        <f t="shared" si="133"/>
        <v/>
      </c>
      <c r="N826" s="31" t="str">
        <f t="shared" si="133"/>
        <v/>
      </c>
      <c r="O826" s="30"/>
      <c r="P826" s="34"/>
      <c r="Q826" s="31" t="str">
        <f t="shared" si="128"/>
        <v/>
      </c>
      <c r="R826" s="31" t="str">
        <f t="shared" si="129"/>
        <v/>
      </c>
      <c r="S826" s="31" t="str">
        <f t="shared" si="130"/>
        <v/>
      </c>
      <c r="T826" s="31" t="str">
        <f t="shared" si="131"/>
        <v/>
      </c>
    </row>
    <row r="827" spans="1:20">
      <c r="A827" s="34"/>
      <c r="B827" s="34"/>
      <c r="C827" s="1" t="str">
        <f t="shared" si="126"/>
        <v/>
      </c>
      <c r="D827" s="34"/>
      <c r="E827" s="35"/>
      <c r="F827" s="36"/>
      <c r="G827" s="33">
        <f t="shared" si="127"/>
        <v>0</v>
      </c>
      <c r="H827" s="106"/>
      <c r="I827" s="106"/>
      <c r="J827" s="32"/>
      <c r="K827" s="17"/>
      <c r="L827" s="31" t="str">
        <f t="shared" si="125"/>
        <v/>
      </c>
      <c r="M827" s="31" t="str">
        <f t="shared" si="133"/>
        <v/>
      </c>
      <c r="N827" s="31" t="str">
        <f t="shared" si="133"/>
        <v/>
      </c>
      <c r="O827" s="30"/>
      <c r="P827" s="34"/>
      <c r="Q827" s="31" t="str">
        <f t="shared" si="128"/>
        <v/>
      </c>
      <c r="R827" s="31" t="str">
        <f t="shared" si="129"/>
        <v/>
      </c>
      <c r="S827" s="31" t="str">
        <f t="shared" si="130"/>
        <v/>
      </c>
      <c r="T827" s="31" t="str">
        <f t="shared" si="131"/>
        <v/>
      </c>
    </row>
    <row r="828" spans="1:20">
      <c r="A828" s="34"/>
      <c r="B828" s="34"/>
      <c r="C828" s="1" t="str">
        <f t="shared" si="126"/>
        <v/>
      </c>
      <c r="D828" s="34"/>
      <c r="E828" s="35"/>
      <c r="F828" s="36"/>
      <c r="G828" s="33">
        <f t="shared" si="127"/>
        <v>0</v>
      </c>
      <c r="H828" s="106"/>
      <c r="I828" s="106"/>
      <c r="J828" s="32"/>
      <c r="K828" s="17"/>
      <c r="L828" s="31" t="str">
        <f t="shared" si="125"/>
        <v/>
      </c>
      <c r="M828" s="31" t="str">
        <f t="shared" si="133"/>
        <v/>
      </c>
      <c r="N828" s="31" t="str">
        <f t="shared" si="133"/>
        <v/>
      </c>
      <c r="O828" s="30"/>
      <c r="P828" s="34"/>
      <c r="Q828" s="31" t="str">
        <f t="shared" si="128"/>
        <v/>
      </c>
      <c r="R828" s="31" t="str">
        <f t="shared" si="129"/>
        <v/>
      </c>
      <c r="S828" s="31" t="str">
        <f t="shared" si="130"/>
        <v/>
      </c>
      <c r="T828" s="31" t="str">
        <f t="shared" si="131"/>
        <v/>
      </c>
    </row>
    <row r="829" spans="1:20">
      <c r="A829" s="34"/>
      <c r="B829" s="34"/>
      <c r="C829" s="1" t="str">
        <f t="shared" si="126"/>
        <v/>
      </c>
      <c r="D829" s="34"/>
      <c r="E829" s="35"/>
      <c r="F829" s="36"/>
      <c r="G829" s="33">
        <f t="shared" si="127"/>
        <v>0</v>
      </c>
      <c r="H829" s="106"/>
      <c r="I829" s="106"/>
      <c r="J829" s="32"/>
      <c r="K829" s="17"/>
      <c r="L829" s="31" t="str">
        <f t="shared" si="125"/>
        <v/>
      </c>
      <c r="M829" s="31" t="str">
        <f t="shared" si="133"/>
        <v/>
      </c>
      <c r="N829" s="31" t="str">
        <f t="shared" si="133"/>
        <v/>
      </c>
      <c r="O829" s="30"/>
      <c r="P829" s="34"/>
      <c r="Q829" s="31" t="str">
        <f t="shared" si="128"/>
        <v/>
      </c>
      <c r="R829" s="31" t="str">
        <f t="shared" si="129"/>
        <v/>
      </c>
      <c r="S829" s="31" t="str">
        <f t="shared" si="130"/>
        <v/>
      </c>
      <c r="T829" s="31" t="str">
        <f t="shared" si="131"/>
        <v/>
      </c>
    </row>
    <row r="830" spans="1:20">
      <c r="A830" s="34"/>
      <c r="B830" s="34"/>
      <c r="C830" s="1" t="str">
        <f t="shared" si="126"/>
        <v/>
      </c>
      <c r="D830" s="34"/>
      <c r="E830" s="35"/>
      <c r="F830" s="36"/>
      <c r="G830" s="33">
        <f t="shared" si="127"/>
        <v>0</v>
      </c>
      <c r="H830" s="106"/>
      <c r="I830" s="106"/>
      <c r="J830" s="32"/>
      <c r="K830" s="17"/>
      <c r="L830" s="31" t="str">
        <f t="shared" si="125"/>
        <v/>
      </c>
      <c r="M830" s="31" t="str">
        <f t="shared" si="133"/>
        <v/>
      </c>
      <c r="N830" s="31" t="str">
        <f t="shared" si="133"/>
        <v/>
      </c>
      <c r="O830" s="30"/>
      <c r="P830" s="34"/>
      <c r="Q830" s="31" t="str">
        <f t="shared" si="128"/>
        <v/>
      </c>
      <c r="R830" s="31" t="str">
        <f t="shared" si="129"/>
        <v/>
      </c>
      <c r="S830" s="31" t="str">
        <f t="shared" si="130"/>
        <v/>
      </c>
      <c r="T830" s="31" t="str">
        <f t="shared" si="131"/>
        <v/>
      </c>
    </row>
    <row r="831" spans="1:20">
      <c r="A831" s="34"/>
      <c r="B831" s="34"/>
      <c r="C831" s="1" t="str">
        <f t="shared" si="126"/>
        <v/>
      </c>
      <c r="D831" s="34"/>
      <c r="E831" s="35"/>
      <c r="F831" s="36"/>
      <c r="G831" s="33">
        <f t="shared" si="127"/>
        <v>0</v>
      </c>
      <c r="H831" s="106"/>
      <c r="I831" s="106"/>
      <c r="J831" s="32"/>
      <c r="K831" s="17"/>
      <c r="L831" s="31" t="str">
        <f t="shared" si="125"/>
        <v/>
      </c>
      <c r="M831" s="31" t="str">
        <f t="shared" si="133"/>
        <v/>
      </c>
      <c r="N831" s="31" t="str">
        <f t="shared" si="133"/>
        <v/>
      </c>
      <c r="O831" s="30"/>
      <c r="P831" s="34"/>
      <c r="Q831" s="31" t="str">
        <f t="shared" si="128"/>
        <v/>
      </c>
      <c r="R831" s="31" t="str">
        <f t="shared" si="129"/>
        <v/>
      </c>
      <c r="S831" s="31" t="str">
        <f t="shared" si="130"/>
        <v/>
      </c>
      <c r="T831" s="31" t="str">
        <f t="shared" si="131"/>
        <v/>
      </c>
    </row>
    <row r="832" spans="1:20">
      <c r="A832" s="34"/>
      <c r="B832" s="34"/>
      <c r="C832" s="1" t="str">
        <f t="shared" si="126"/>
        <v/>
      </c>
      <c r="D832" s="34"/>
      <c r="E832" s="35"/>
      <c r="F832" s="36"/>
      <c r="G832" s="33">
        <f t="shared" si="127"/>
        <v>0</v>
      </c>
      <c r="H832" s="106"/>
      <c r="I832" s="106"/>
      <c r="J832" s="32"/>
      <c r="K832" s="17"/>
      <c r="L832" s="31" t="str">
        <f t="shared" si="125"/>
        <v/>
      </c>
      <c r="M832" s="31" t="str">
        <f t="shared" si="133"/>
        <v/>
      </c>
      <c r="N832" s="31" t="str">
        <f t="shared" si="133"/>
        <v/>
      </c>
      <c r="O832" s="30"/>
      <c r="P832" s="34"/>
      <c r="Q832" s="31" t="str">
        <f t="shared" si="128"/>
        <v/>
      </c>
      <c r="R832" s="31" t="str">
        <f t="shared" si="129"/>
        <v/>
      </c>
      <c r="S832" s="31" t="str">
        <f t="shared" si="130"/>
        <v/>
      </c>
      <c r="T832" s="31" t="str">
        <f t="shared" si="131"/>
        <v/>
      </c>
    </row>
    <row r="833" spans="1:20">
      <c r="A833" s="34"/>
      <c r="B833" s="34"/>
      <c r="C833" s="1" t="str">
        <f t="shared" si="126"/>
        <v/>
      </c>
      <c r="D833" s="34"/>
      <c r="E833" s="35"/>
      <c r="F833" s="36"/>
      <c r="G833" s="33">
        <f t="shared" si="127"/>
        <v>0</v>
      </c>
      <c r="H833" s="106"/>
      <c r="I833" s="106"/>
      <c r="J833" s="32"/>
      <c r="K833" s="17"/>
      <c r="L833" s="31" t="str">
        <f t="shared" si="125"/>
        <v/>
      </c>
      <c r="M833" s="31" t="str">
        <f t="shared" si="133"/>
        <v/>
      </c>
      <c r="N833" s="31" t="str">
        <f t="shared" si="133"/>
        <v/>
      </c>
      <c r="O833" s="30"/>
      <c r="P833" s="34"/>
      <c r="Q833" s="31" t="str">
        <f t="shared" si="128"/>
        <v/>
      </c>
      <c r="R833" s="31" t="str">
        <f t="shared" si="129"/>
        <v/>
      </c>
      <c r="S833" s="31" t="str">
        <f t="shared" si="130"/>
        <v/>
      </c>
      <c r="T833" s="31" t="str">
        <f t="shared" si="131"/>
        <v/>
      </c>
    </row>
    <row r="834" spans="1:20">
      <c r="A834" s="34"/>
      <c r="B834" s="34"/>
      <c r="C834" s="1" t="str">
        <f t="shared" si="126"/>
        <v/>
      </c>
      <c r="D834" s="34"/>
      <c r="E834" s="35"/>
      <c r="F834" s="36"/>
      <c r="G834" s="33">
        <f t="shared" si="127"/>
        <v>0</v>
      </c>
      <c r="H834" s="106"/>
      <c r="I834" s="106"/>
      <c r="J834" s="32"/>
      <c r="K834" s="17"/>
      <c r="L834" s="31" t="str">
        <f t="shared" si="125"/>
        <v/>
      </c>
      <c r="M834" s="31" t="str">
        <f t="shared" si="133"/>
        <v/>
      </c>
      <c r="N834" s="31" t="str">
        <f t="shared" si="133"/>
        <v/>
      </c>
      <c r="O834" s="30"/>
      <c r="P834" s="34"/>
      <c r="Q834" s="31" t="str">
        <f t="shared" si="128"/>
        <v/>
      </c>
      <c r="R834" s="31" t="str">
        <f t="shared" si="129"/>
        <v/>
      </c>
      <c r="S834" s="31" t="str">
        <f t="shared" si="130"/>
        <v/>
      </c>
      <c r="T834" s="31" t="str">
        <f t="shared" si="131"/>
        <v/>
      </c>
    </row>
    <row r="835" spans="1:20">
      <c r="A835" s="34"/>
      <c r="B835" s="34"/>
      <c r="C835" s="1" t="str">
        <f t="shared" si="126"/>
        <v/>
      </c>
      <c r="D835" s="34"/>
      <c r="E835" s="35"/>
      <c r="F835" s="36"/>
      <c r="G835" s="33">
        <f t="shared" si="127"/>
        <v>0</v>
      </c>
      <c r="H835" s="106"/>
      <c r="I835" s="106"/>
      <c r="J835" s="32"/>
      <c r="K835" s="17"/>
      <c r="L835" s="31" t="str">
        <f t="shared" si="125"/>
        <v/>
      </c>
      <c r="M835" s="31" t="str">
        <f t="shared" si="133"/>
        <v/>
      </c>
      <c r="N835" s="31" t="str">
        <f t="shared" si="133"/>
        <v/>
      </c>
      <c r="O835" s="30"/>
      <c r="P835" s="34"/>
      <c r="Q835" s="31" t="str">
        <f t="shared" si="128"/>
        <v/>
      </c>
      <c r="R835" s="31" t="str">
        <f t="shared" si="129"/>
        <v/>
      </c>
      <c r="S835" s="31" t="str">
        <f t="shared" si="130"/>
        <v/>
      </c>
      <c r="T835" s="31" t="str">
        <f t="shared" si="131"/>
        <v/>
      </c>
    </row>
    <row r="836" spans="1:20">
      <c r="A836" s="34"/>
      <c r="B836" s="34"/>
      <c r="C836" s="1" t="str">
        <f t="shared" si="126"/>
        <v/>
      </c>
      <c r="D836" s="34"/>
      <c r="E836" s="35"/>
      <c r="F836" s="36"/>
      <c r="G836" s="33">
        <f t="shared" si="127"/>
        <v>0</v>
      </c>
      <c r="H836" s="106"/>
      <c r="I836" s="106"/>
      <c r="J836" s="32"/>
      <c r="K836" s="17"/>
      <c r="L836" s="31" t="str">
        <f t="shared" si="125"/>
        <v/>
      </c>
      <c r="M836" s="31" t="str">
        <f t="shared" si="133"/>
        <v/>
      </c>
      <c r="N836" s="31" t="str">
        <f t="shared" si="133"/>
        <v/>
      </c>
      <c r="O836" s="30"/>
      <c r="P836" s="34"/>
      <c r="Q836" s="31" t="str">
        <f t="shared" si="128"/>
        <v/>
      </c>
      <c r="R836" s="31" t="str">
        <f t="shared" si="129"/>
        <v/>
      </c>
      <c r="S836" s="31" t="str">
        <f t="shared" si="130"/>
        <v/>
      </c>
      <c r="T836" s="31" t="str">
        <f t="shared" si="131"/>
        <v/>
      </c>
    </row>
    <row r="837" spans="1:20">
      <c r="A837" s="34"/>
      <c r="B837" s="34"/>
      <c r="C837" s="1" t="str">
        <f t="shared" si="126"/>
        <v/>
      </c>
      <c r="D837" s="34"/>
      <c r="E837" s="35"/>
      <c r="F837" s="36"/>
      <c r="G837" s="33">
        <f t="shared" si="127"/>
        <v>0</v>
      </c>
      <c r="H837" s="106"/>
      <c r="I837" s="106"/>
      <c r="J837" s="32"/>
      <c r="K837" s="17"/>
      <c r="L837" s="31" t="str">
        <f t="shared" si="125"/>
        <v/>
      </c>
      <c r="M837" s="31" t="str">
        <f t="shared" si="133"/>
        <v/>
      </c>
      <c r="N837" s="31" t="str">
        <f t="shared" si="133"/>
        <v/>
      </c>
      <c r="O837" s="30"/>
      <c r="P837" s="34"/>
      <c r="Q837" s="31" t="str">
        <f t="shared" si="128"/>
        <v/>
      </c>
      <c r="R837" s="31" t="str">
        <f t="shared" si="129"/>
        <v/>
      </c>
      <c r="S837" s="31" t="str">
        <f t="shared" si="130"/>
        <v/>
      </c>
      <c r="T837" s="31" t="str">
        <f t="shared" si="131"/>
        <v/>
      </c>
    </row>
    <row r="838" spans="1:20">
      <c r="A838" s="34"/>
      <c r="B838" s="34"/>
      <c r="C838" s="1" t="str">
        <f t="shared" si="126"/>
        <v/>
      </c>
      <c r="D838" s="34"/>
      <c r="E838" s="35"/>
      <c r="F838" s="36"/>
      <c r="G838" s="33">
        <f t="shared" si="127"/>
        <v>0</v>
      </c>
      <c r="H838" s="106"/>
      <c r="I838" s="106"/>
      <c r="J838" s="32"/>
      <c r="K838" s="17"/>
      <c r="L838" s="31" t="str">
        <f t="shared" si="125"/>
        <v/>
      </c>
      <c r="M838" s="31" t="str">
        <f t="shared" si="133"/>
        <v/>
      </c>
      <c r="N838" s="31" t="str">
        <f t="shared" si="133"/>
        <v/>
      </c>
      <c r="O838" s="30"/>
      <c r="P838" s="34"/>
      <c r="Q838" s="31" t="str">
        <f t="shared" si="128"/>
        <v/>
      </c>
      <c r="R838" s="31" t="str">
        <f t="shared" si="129"/>
        <v/>
      </c>
      <c r="S838" s="31" t="str">
        <f t="shared" si="130"/>
        <v/>
      </c>
      <c r="T838" s="31" t="str">
        <f t="shared" si="131"/>
        <v/>
      </c>
    </row>
    <row r="839" spans="1:20">
      <c r="A839" s="34"/>
      <c r="B839" s="34"/>
      <c r="C839" s="1" t="str">
        <f t="shared" si="126"/>
        <v/>
      </c>
      <c r="D839" s="34"/>
      <c r="E839" s="35"/>
      <c r="F839" s="36"/>
      <c r="G839" s="33">
        <f t="shared" si="127"/>
        <v>0</v>
      </c>
      <c r="H839" s="106"/>
      <c r="I839" s="106"/>
      <c r="J839" s="32"/>
      <c r="K839" s="17"/>
      <c r="L839" s="31" t="str">
        <f t="shared" si="125"/>
        <v/>
      </c>
      <c r="M839" s="31" t="str">
        <f t="shared" si="133"/>
        <v/>
      </c>
      <c r="N839" s="31" t="str">
        <f t="shared" si="133"/>
        <v/>
      </c>
      <c r="O839" s="30"/>
      <c r="P839" s="34"/>
      <c r="Q839" s="31" t="str">
        <f t="shared" si="128"/>
        <v/>
      </c>
      <c r="R839" s="31" t="str">
        <f t="shared" si="129"/>
        <v/>
      </c>
      <c r="S839" s="31" t="str">
        <f t="shared" si="130"/>
        <v/>
      </c>
      <c r="T839" s="31" t="str">
        <f t="shared" si="131"/>
        <v/>
      </c>
    </row>
    <row r="840" spans="1:20">
      <c r="A840" s="34"/>
      <c r="B840" s="34"/>
      <c r="C840" s="1" t="str">
        <f t="shared" si="126"/>
        <v/>
      </c>
      <c r="D840" s="34"/>
      <c r="E840" s="35"/>
      <c r="F840" s="36"/>
      <c r="G840" s="33">
        <f t="shared" si="127"/>
        <v>0</v>
      </c>
      <c r="H840" s="106"/>
      <c r="I840" s="106"/>
      <c r="J840" s="32"/>
      <c r="K840" s="17"/>
      <c r="L840" s="31" t="str">
        <f t="shared" si="125"/>
        <v/>
      </c>
      <c r="M840" s="31" t="str">
        <f t="shared" ref="M840:N859" si="134">IF($A840&gt;0,IF((LEFT($A840,2)=LEFT(gstin,2)),($K840*($J840/2)),""),"")</f>
        <v/>
      </c>
      <c r="N840" s="31" t="str">
        <f t="shared" si="134"/>
        <v/>
      </c>
      <c r="O840" s="30"/>
      <c r="P840" s="34"/>
      <c r="Q840" s="31" t="str">
        <f t="shared" si="128"/>
        <v/>
      </c>
      <c r="R840" s="31" t="str">
        <f t="shared" si="129"/>
        <v/>
      </c>
      <c r="S840" s="31" t="str">
        <f t="shared" si="130"/>
        <v/>
      </c>
      <c r="T840" s="31" t="str">
        <f t="shared" si="131"/>
        <v/>
      </c>
    </row>
    <row r="841" spans="1:20">
      <c r="A841" s="34"/>
      <c r="B841" s="34"/>
      <c r="C841" s="1" t="str">
        <f t="shared" si="126"/>
        <v/>
      </c>
      <c r="D841" s="34"/>
      <c r="E841" s="35"/>
      <c r="F841" s="36"/>
      <c r="G841" s="33">
        <f t="shared" si="127"/>
        <v>0</v>
      </c>
      <c r="H841" s="106"/>
      <c r="I841" s="106"/>
      <c r="J841" s="32"/>
      <c r="K841" s="17"/>
      <c r="L841" s="31" t="str">
        <f t="shared" si="125"/>
        <v/>
      </c>
      <c r="M841" s="31" t="str">
        <f t="shared" si="134"/>
        <v/>
      </c>
      <c r="N841" s="31" t="str">
        <f t="shared" si="134"/>
        <v/>
      </c>
      <c r="O841" s="30"/>
      <c r="P841" s="34"/>
      <c r="Q841" s="31" t="str">
        <f t="shared" si="128"/>
        <v/>
      </c>
      <c r="R841" s="31" t="str">
        <f t="shared" si="129"/>
        <v/>
      </c>
      <c r="S841" s="31" t="str">
        <f t="shared" si="130"/>
        <v/>
      </c>
      <c r="T841" s="31" t="str">
        <f t="shared" si="131"/>
        <v/>
      </c>
    </row>
    <row r="842" spans="1:20">
      <c r="A842" s="34"/>
      <c r="B842" s="34"/>
      <c r="C842" s="1" t="str">
        <f t="shared" si="126"/>
        <v/>
      </c>
      <c r="D842" s="34"/>
      <c r="E842" s="35"/>
      <c r="F842" s="36"/>
      <c r="G842" s="33">
        <f t="shared" si="127"/>
        <v>0</v>
      </c>
      <c r="H842" s="106"/>
      <c r="I842" s="106"/>
      <c r="J842" s="32"/>
      <c r="K842" s="17"/>
      <c r="L842" s="31" t="str">
        <f t="shared" si="125"/>
        <v/>
      </c>
      <c r="M842" s="31" t="str">
        <f t="shared" si="134"/>
        <v/>
      </c>
      <c r="N842" s="31" t="str">
        <f t="shared" si="134"/>
        <v/>
      </c>
      <c r="O842" s="30"/>
      <c r="P842" s="34"/>
      <c r="Q842" s="31" t="str">
        <f t="shared" si="128"/>
        <v/>
      </c>
      <c r="R842" s="31" t="str">
        <f t="shared" si="129"/>
        <v/>
      </c>
      <c r="S842" s="31" t="str">
        <f t="shared" si="130"/>
        <v/>
      </c>
      <c r="T842" s="31" t="str">
        <f t="shared" si="131"/>
        <v/>
      </c>
    </row>
    <row r="843" spans="1:20">
      <c r="A843" s="34"/>
      <c r="B843" s="34"/>
      <c r="C843" s="1" t="str">
        <f t="shared" si="126"/>
        <v/>
      </c>
      <c r="D843" s="34"/>
      <c r="E843" s="35"/>
      <c r="F843" s="36"/>
      <c r="G843" s="33">
        <f t="shared" si="127"/>
        <v>0</v>
      </c>
      <c r="H843" s="106"/>
      <c r="I843" s="106"/>
      <c r="J843" s="32"/>
      <c r="K843" s="17"/>
      <c r="L843" s="31" t="str">
        <f t="shared" si="125"/>
        <v/>
      </c>
      <c r="M843" s="31" t="str">
        <f t="shared" si="134"/>
        <v/>
      </c>
      <c r="N843" s="31" t="str">
        <f t="shared" si="134"/>
        <v/>
      </c>
      <c r="O843" s="30"/>
      <c r="P843" s="34"/>
      <c r="Q843" s="31" t="str">
        <f t="shared" si="128"/>
        <v/>
      </c>
      <c r="R843" s="31" t="str">
        <f t="shared" si="129"/>
        <v/>
      </c>
      <c r="S843" s="31" t="str">
        <f t="shared" si="130"/>
        <v/>
      </c>
      <c r="T843" s="31" t="str">
        <f t="shared" si="131"/>
        <v/>
      </c>
    </row>
    <row r="844" spans="1:20">
      <c r="A844" s="34"/>
      <c r="B844" s="34"/>
      <c r="C844" s="1" t="str">
        <f t="shared" si="126"/>
        <v/>
      </c>
      <c r="D844" s="34"/>
      <c r="E844" s="35"/>
      <c r="F844" s="36"/>
      <c r="G844" s="33">
        <f t="shared" si="127"/>
        <v>0</v>
      </c>
      <c r="H844" s="106"/>
      <c r="I844" s="106"/>
      <c r="J844" s="32"/>
      <c r="K844" s="17"/>
      <c r="L844" s="31" t="str">
        <f t="shared" si="125"/>
        <v/>
      </c>
      <c r="M844" s="31" t="str">
        <f t="shared" si="134"/>
        <v/>
      </c>
      <c r="N844" s="31" t="str">
        <f t="shared" si="134"/>
        <v/>
      </c>
      <c r="O844" s="30"/>
      <c r="P844" s="34"/>
      <c r="Q844" s="31" t="str">
        <f t="shared" si="128"/>
        <v/>
      </c>
      <c r="R844" s="31" t="str">
        <f t="shared" si="129"/>
        <v/>
      </c>
      <c r="S844" s="31" t="str">
        <f t="shared" si="130"/>
        <v/>
      </c>
      <c r="T844" s="31" t="str">
        <f t="shared" si="131"/>
        <v/>
      </c>
    </row>
    <row r="845" spans="1:20">
      <c r="A845" s="34"/>
      <c r="B845" s="34"/>
      <c r="C845" s="1" t="str">
        <f t="shared" si="126"/>
        <v/>
      </c>
      <c r="D845" s="34"/>
      <c r="E845" s="35"/>
      <c r="F845" s="36"/>
      <c r="G845" s="33">
        <f t="shared" si="127"/>
        <v>0</v>
      </c>
      <c r="H845" s="106"/>
      <c r="I845" s="106"/>
      <c r="J845" s="32"/>
      <c r="K845" s="17"/>
      <c r="L845" s="31" t="str">
        <f t="shared" si="125"/>
        <v/>
      </c>
      <c r="M845" s="31" t="str">
        <f t="shared" si="134"/>
        <v/>
      </c>
      <c r="N845" s="31" t="str">
        <f t="shared" si="134"/>
        <v/>
      </c>
      <c r="O845" s="30"/>
      <c r="P845" s="34"/>
      <c r="Q845" s="31" t="str">
        <f t="shared" si="128"/>
        <v/>
      </c>
      <c r="R845" s="31" t="str">
        <f t="shared" si="129"/>
        <v/>
      </c>
      <c r="S845" s="31" t="str">
        <f t="shared" si="130"/>
        <v/>
      </c>
      <c r="T845" s="31" t="str">
        <f t="shared" si="131"/>
        <v/>
      </c>
    </row>
    <row r="846" spans="1:20">
      <c r="A846" s="34"/>
      <c r="B846" s="34"/>
      <c r="C846" s="1" t="str">
        <f t="shared" si="126"/>
        <v/>
      </c>
      <c r="D846" s="34"/>
      <c r="E846" s="35"/>
      <c r="F846" s="36"/>
      <c r="G846" s="33">
        <f t="shared" si="127"/>
        <v>0</v>
      </c>
      <c r="H846" s="106"/>
      <c r="I846" s="106"/>
      <c r="J846" s="32"/>
      <c r="K846" s="17"/>
      <c r="L846" s="31" t="str">
        <f t="shared" si="125"/>
        <v/>
      </c>
      <c r="M846" s="31" t="str">
        <f t="shared" si="134"/>
        <v/>
      </c>
      <c r="N846" s="31" t="str">
        <f t="shared" si="134"/>
        <v/>
      </c>
      <c r="O846" s="30"/>
      <c r="P846" s="34"/>
      <c r="Q846" s="31" t="str">
        <f t="shared" si="128"/>
        <v/>
      </c>
      <c r="R846" s="31" t="str">
        <f t="shared" si="129"/>
        <v/>
      </c>
      <c r="S846" s="31" t="str">
        <f t="shared" si="130"/>
        <v/>
      </c>
      <c r="T846" s="31" t="str">
        <f t="shared" si="131"/>
        <v/>
      </c>
    </row>
    <row r="847" spans="1:20">
      <c r="A847" s="34"/>
      <c r="B847" s="34"/>
      <c r="C847" s="1" t="str">
        <f t="shared" si="126"/>
        <v/>
      </c>
      <c r="D847" s="34"/>
      <c r="E847" s="35"/>
      <c r="F847" s="36"/>
      <c r="G847" s="33">
        <f t="shared" si="127"/>
        <v>0</v>
      </c>
      <c r="H847" s="106"/>
      <c r="I847" s="106"/>
      <c r="J847" s="32"/>
      <c r="K847" s="17"/>
      <c r="L847" s="31" t="str">
        <f t="shared" si="125"/>
        <v/>
      </c>
      <c r="M847" s="31" t="str">
        <f t="shared" si="134"/>
        <v/>
      </c>
      <c r="N847" s="31" t="str">
        <f t="shared" si="134"/>
        <v/>
      </c>
      <c r="O847" s="30"/>
      <c r="P847" s="34"/>
      <c r="Q847" s="31" t="str">
        <f t="shared" si="128"/>
        <v/>
      </c>
      <c r="R847" s="31" t="str">
        <f t="shared" si="129"/>
        <v/>
      </c>
      <c r="S847" s="31" t="str">
        <f t="shared" si="130"/>
        <v/>
      </c>
      <c r="T847" s="31" t="str">
        <f t="shared" si="131"/>
        <v/>
      </c>
    </row>
    <row r="848" spans="1:20">
      <c r="A848" s="34"/>
      <c r="B848" s="34"/>
      <c r="C848" s="1" t="str">
        <f t="shared" si="126"/>
        <v/>
      </c>
      <c r="D848" s="34"/>
      <c r="E848" s="35"/>
      <c r="F848" s="36"/>
      <c r="G848" s="33">
        <f t="shared" si="127"/>
        <v>0</v>
      </c>
      <c r="H848" s="106"/>
      <c r="I848" s="106"/>
      <c r="J848" s="32"/>
      <c r="K848" s="17"/>
      <c r="L848" s="31" t="str">
        <f t="shared" si="125"/>
        <v/>
      </c>
      <c r="M848" s="31" t="str">
        <f t="shared" si="134"/>
        <v/>
      </c>
      <c r="N848" s="31" t="str">
        <f t="shared" si="134"/>
        <v/>
      </c>
      <c r="O848" s="30"/>
      <c r="P848" s="34"/>
      <c r="Q848" s="31" t="str">
        <f t="shared" si="128"/>
        <v/>
      </c>
      <c r="R848" s="31" t="str">
        <f t="shared" si="129"/>
        <v/>
      </c>
      <c r="S848" s="31" t="str">
        <f t="shared" si="130"/>
        <v/>
      </c>
      <c r="T848" s="31" t="str">
        <f t="shared" si="131"/>
        <v/>
      </c>
    </row>
    <row r="849" spans="1:20">
      <c r="A849" s="34"/>
      <c r="B849" s="34"/>
      <c r="C849" s="1" t="str">
        <f t="shared" si="126"/>
        <v/>
      </c>
      <c r="D849" s="34"/>
      <c r="E849" s="35"/>
      <c r="F849" s="36"/>
      <c r="G849" s="33">
        <f t="shared" si="127"/>
        <v>0</v>
      </c>
      <c r="H849" s="106"/>
      <c r="I849" s="106"/>
      <c r="J849" s="32"/>
      <c r="K849" s="17"/>
      <c r="L849" s="31" t="str">
        <f t="shared" si="125"/>
        <v/>
      </c>
      <c r="M849" s="31" t="str">
        <f t="shared" si="134"/>
        <v/>
      </c>
      <c r="N849" s="31" t="str">
        <f t="shared" si="134"/>
        <v/>
      </c>
      <c r="O849" s="30"/>
      <c r="P849" s="34"/>
      <c r="Q849" s="31" t="str">
        <f t="shared" si="128"/>
        <v/>
      </c>
      <c r="R849" s="31" t="str">
        <f t="shared" si="129"/>
        <v/>
      </c>
      <c r="S849" s="31" t="str">
        <f t="shared" si="130"/>
        <v/>
      </c>
      <c r="T849" s="31" t="str">
        <f t="shared" si="131"/>
        <v/>
      </c>
    </row>
    <row r="850" spans="1:20">
      <c r="A850" s="34"/>
      <c r="B850" s="34"/>
      <c r="C850" s="1" t="str">
        <f t="shared" si="126"/>
        <v/>
      </c>
      <c r="D850" s="34"/>
      <c r="E850" s="35"/>
      <c r="F850" s="36"/>
      <c r="G850" s="33">
        <f t="shared" si="127"/>
        <v>0</v>
      </c>
      <c r="H850" s="106"/>
      <c r="I850" s="106"/>
      <c r="J850" s="32"/>
      <c r="K850" s="17"/>
      <c r="L850" s="31" t="str">
        <f t="shared" si="125"/>
        <v/>
      </c>
      <c r="M850" s="31" t="str">
        <f t="shared" si="134"/>
        <v/>
      </c>
      <c r="N850" s="31" t="str">
        <f t="shared" si="134"/>
        <v/>
      </c>
      <c r="O850" s="30"/>
      <c r="P850" s="34"/>
      <c r="Q850" s="31" t="str">
        <f t="shared" si="128"/>
        <v/>
      </c>
      <c r="R850" s="31" t="str">
        <f t="shared" si="129"/>
        <v/>
      </c>
      <c r="S850" s="31" t="str">
        <f t="shared" si="130"/>
        <v/>
      </c>
      <c r="T850" s="31" t="str">
        <f t="shared" si="131"/>
        <v/>
      </c>
    </row>
    <row r="851" spans="1:20">
      <c r="A851" s="34"/>
      <c r="B851" s="34"/>
      <c r="C851" s="1" t="str">
        <f t="shared" si="126"/>
        <v/>
      </c>
      <c r="D851" s="34"/>
      <c r="E851" s="35"/>
      <c r="F851" s="36"/>
      <c r="G851" s="33">
        <f t="shared" si="127"/>
        <v>0</v>
      </c>
      <c r="H851" s="106"/>
      <c r="I851" s="106"/>
      <c r="J851" s="32"/>
      <c r="K851" s="17"/>
      <c r="L851" s="31" t="str">
        <f t="shared" si="125"/>
        <v/>
      </c>
      <c r="M851" s="31" t="str">
        <f t="shared" si="134"/>
        <v/>
      </c>
      <c r="N851" s="31" t="str">
        <f t="shared" si="134"/>
        <v/>
      </c>
      <c r="O851" s="30"/>
      <c r="P851" s="34"/>
      <c r="Q851" s="31" t="str">
        <f t="shared" si="128"/>
        <v/>
      </c>
      <c r="R851" s="31" t="str">
        <f t="shared" si="129"/>
        <v/>
      </c>
      <c r="S851" s="31" t="str">
        <f t="shared" si="130"/>
        <v/>
      </c>
      <c r="T851" s="31" t="str">
        <f t="shared" si="131"/>
        <v/>
      </c>
    </row>
    <row r="852" spans="1:20">
      <c r="A852" s="34"/>
      <c r="B852" s="34"/>
      <c r="C852" s="1" t="str">
        <f t="shared" si="126"/>
        <v/>
      </c>
      <c r="D852" s="34"/>
      <c r="E852" s="35"/>
      <c r="F852" s="36"/>
      <c r="G852" s="33">
        <f t="shared" si="127"/>
        <v>0</v>
      </c>
      <c r="H852" s="106"/>
      <c r="I852" s="106"/>
      <c r="J852" s="32"/>
      <c r="K852" s="17"/>
      <c r="L852" s="31" t="str">
        <f t="shared" ref="L852:L915" si="135">IF($A852&gt;0,IF((LEFT($A852,2)&lt;&gt;LEFT(gstin,2)),($K852*$J852),""),"")</f>
        <v/>
      </c>
      <c r="M852" s="31" t="str">
        <f t="shared" si="134"/>
        <v/>
      </c>
      <c r="N852" s="31" t="str">
        <f t="shared" si="134"/>
        <v/>
      </c>
      <c r="O852" s="30"/>
      <c r="P852" s="34"/>
      <c r="Q852" s="31" t="str">
        <f t="shared" si="128"/>
        <v/>
      </c>
      <c r="R852" s="31" t="str">
        <f t="shared" si="129"/>
        <v/>
      </c>
      <c r="S852" s="31" t="str">
        <f t="shared" si="130"/>
        <v/>
      </c>
      <c r="T852" s="31" t="str">
        <f t="shared" si="131"/>
        <v/>
      </c>
    </row>
    <row r="853" spans="1:20">
      <c r="A853" s="34"/>
      <c r="B853" s="34"/>
      <c r="C853" s="1" t="str">
        <f t="shared" ref="C853:C916" si="136">IF($A853&lt;&gt;"",(VLOOKUP(LEFT($A853,2),$A$5000:$C$5037,3,TRUE)),(""))</f>
        <v/>
      </c>
      <c r="D853" s="34"/>
      <c r="E853" s="35"/>
      <c r="F853" s="36"/>
      <c r="G853" s="33">
        <f t="shared" ref="G853:G916" si="137">ROUND(SUM(K853:O853),0)</f>
        <v>0</v>
      </c>
      <c r="H853" s="106"/>
      <c r="I853" s="106"/>
      <c r="J853" s="32"/>
      <c r="K853" s="17"/>
      <c r="L853" s="31" t="str">
        <f t="shared" si="135"/>
        <v/>
      </c>
      <c r="M853" s="31" t="str">
        <f t="shared" si="134"/>
        <v/>
      </c>
      <c r="N853" s="31" t="str">
        <f t="shared" si="134"/>
        <v/>
      </c>
      <c r="O853" s="30"/>
      <c r="P853" s="34"/>
      <c r="Q853" s="31" t="str">
        <f t="shared" ref="Q853:Q916" si="138">IF(P853="Accept",L853,"")</f>
        <v/>
      </c>
      <c r="R853" s="31" t="str">
        <f t="shared" ref="R853:R916" si="139">IF(P853="Accept",M853,"")</f>
        <v/>
      </c>
      <c r="S853" s="31" t="str">
        <f t="shared" ref="S853:S916" si="140">IF(P853="Accept",N853,"")</f>
        <v/>
      </c>
      <c r="T853" s="31" t="str">
        <f t="shared" ref="T853:T916" si="141">IF(P853="Accept",O853,"")</f>
        <v/>
      </c>
    </row>
    <row r="854" spans="1:20">
      <c r="A854" s="34"/>
      <c r="B854" s="34"/>
      <c r="C854" s="1" t="str">
        <f t="shared" si="136"/>
        <v/>
      </c>
      <c r="D854" s="34"/>
      <c r="E854" s="35"/>
      <c r="F854" s="36"/>
      <c r="G854" s="33">
        <f t="shared" si="137"/>
        <v>0</v>
      </c>
      <c r="H854" s="106"/>
      <c r="I854" s="106"/>
      <c r="J854" s="32"/>
      <c r="K854" s="17"/>
      <c r="L854" s="31" t="str">
        <f t="shared" si="135"/>
        <v/>
      </c>
      <c r="M854" s="31" t="str">
        <f t="shared" si="134"/>
        <v/>
      </c>
      <c r="N854" s="31" t="str">
        <f t="shared" si="134"/>
        <v/>
      </c>
      <c r="O854" s="30"/>
      <c r="P854" s="34"/>
      <c r="Q854" s="31" t="str">
        <f t="shared" si="138"/>
        <v/>
      </c>
      <c r="R854" s="31" t="str">
        <f t="shared" si="139"/>
        <v/>
      </c>
      <c r="S854" s="31" t="str">
        <f t="shared" si="140"/>
        <v/>
      </c>
      <c r="T854" s="31" t="str">
        <f t="shared" si="141"/>
        <v/>
      </c>
    </row>
    <row r="855" spans="1:20">
      <c r="A855" s="34"/>
      <c r="B855" s="34"/>
      <c r="C855" s="1" t="str">
        <f t="shared" si="136"/>
        <v/>
      </c>
      <c r="D855" s="34"/>
      <c r="E855" s="35"/>
      <c r="F855" s="36"/>
      <c r="G855" s="33">
        <f t="shared" si="137"/>
        <v>0</v>
      </c>
      <c r="H855" s="106"/>
      <c r="I855" s="106"/>
      <c r="J855" s="32"/>
      <c r="K855" s="17"/>
      <c r="L855" s="31" t="str">
        <f t="shared" si="135"/>
        <v/>
      </c>
      <c r="M855" s="31" t="str">
        <f t="shared" si="134"/>
        <v/>
      </c>
      <c r="N855" s="31" t="str">
        <f t="shared" si="134"/>
        <v/>
      </c>
      <c r="O855" s="30"/>
      <c r="P855" s="34"/>
      <c r="Q855" s="31" t="str">
        <f t="shared" si="138"/>
        <v/>
      </c>
      <c r="R855" s="31" t="str">
        <f t="shared" si="139"/>
        <v/>
      </c>
      <c r="S855" s="31" t="str">
        <f t="shared" si="140"/>
        <v/>
      </c>
      <c r="T855" s="31" t="str">
        <f t="shared" si="141"/>
        <v/>
      </c>
    </row>
    <row r="856" spans="1:20">
      <c r="A856" s="34"/>
      <c r="B856" s="34"/>
      <c r="C856" s="1" t="str">
        <f t="shared" si="136"/>
        <v/>
      </c>
      <c r="D856" s="34"/>
      <c r="E856" s="35"/>
      <c r="F856" s="36"/>
      <c r="G856" s="33">
        <f t="shared" si="137"/>
        <v>0</v>
      </c>
      <c r="H856" s="106"/>
      <c r="I856" s="106"/>
      <c r="J856" s="32"/>
      <c r="K856" s="17"/>
      <c r="L856" s="31" t="str">
        <f t="shared" si="135"/>
        <v/>
      </c>
      <c r="M856" s="31" t="str">
        <f t="shared" si="134"/>
        <v/>
      </c>
      <c r="N856" s="31" t="str">
        <f t="shared" si="134"/>
        <v/>
      </c>
      <c r="O856" s="30"/>
      <c r="P856" s="34"/>
      <c r="Q856" s="31" t="str">
        <f t="shared" si="138"/>
        <v/>
      </c>
      <c r="R856" s="31" t="str">
        <f t="shared" si="139"/>
        <v/>
      </c>
      <c r="S856" s="31" t="str">
        <f t="shared" si="140"/>
        <v/>
      </c>
      <c r="T856" s="31" t="str">
        <f t="shared" si="141"/>
        <v/>
      </c>
    </row>
    <row r="857" spans="1:20">
      <c r="A857" s="34"/>
      <c r="B857" s="34"/>
      <c r="C857" s="1" t="str">
        <f t="shared" si="136"/>
        <v/>
      </c>
      <c r="D857" s="34"/>
      <c r="E857" s="35"/>
      <c r="F857" s="36"/>
      <c r="G857" s="33">
        <f t="shared" si="137"/>
        <v>0</v>
      </c>
      <c r="H857" s="106"/>
      <c r="I857" s="106"/>
      <c r="J857" s="32"/>
      <c r="K857" s="17"/>
      <c r="L857" s="31" t="str">
        <f t="shared" si="135"/>
        <v/>
      </c>
      <c r="M857" s="31" t="str">
        <f t="shared" si="134"/>
        <v/>
      </c>
      <c r="N857" s="31" t="str">
        <f t="shared" si="134"/>
        <v/>
      </c>
      <c r="O857" s="30"/>
      <c r="P857" s="34"/>
      <c r="Q857" s="31" t="str">
        <f t="shared" si="138"/>
        <v/>
      </c>
      <c r="R857" s="31" t="str">
        <f t="shared" si="139"/>
        <v/>
      </c>
      <c r="S857" s="31" t="str">
        <f t="shared" si="140"/>
        <v/>
      </c>
      <c r="T857" s="31" t="str">
        <f t="shared" si="141"/>
        <v/>
      </c>
    </row>
    <row r="858" spans="1:20">
      <c r="A858" s="34"/>
      <c r="B858" s="34"/>
      <c r="C858" s="1" t="str">
        <f t="shared" si="136"/>
        <v/>
      </c>
      <c r="D858" s="34"/>
      <c r="E858" s="35"/>
      <c r="F858" s="36"/>
      <c r="G858" s="33">
        <f t="shared" si="137"/>
        <v>0</v>
      </c>
      <c r="H858" s="106"/>
      <c r="I858" s="106"/>
      <c r="J858" s="32"/>
      <c r="K858" s="17"/>
      <c r="L858" s="31" t="str">
        <f t="shared" si="135"/>
        <v/>
      </c>
      <c r="M858" s="31" t="str">
        <f t="shared" si="134"/>
        <v/>
      </c>
      <c r="N858" s="31" t="str">
        <f t="shared" si="134"/>
        <v/>
      </c>
      <c r="O858" s="30"/>
      <c r="P858" s="34"/>
      <c r="Q858" s="31" t="str">
        <f t="shared" si="138"/>
        <v/>
      </c>
      <c r="R858" s="31" t="str">
        <f t="shared" si="139"/>
        <v/>
      </c>
      <c r="S858" s="31" t="str">
        <f t="shared" si="140"/>
        <v/>
      </c>
      <c r="T858" s="31" t="str">
        <f t="shared" si="141"/>
        <v/>
      </c>
    </row>
    <row r="859" spans="1:20">
      <c r="A859" s="34"/>
      <c r="B859" s="34"/>
      <c r="C859" s="1" t="str">
        <f t="shared" si="136"/>
        <v/>
      </c>
      <c r="D859" s="34"/>
      <c r="E859" s="35"/>
      <c r="F859" s="36"/>
      <c r="G859" s="33">
        <f t="shared" si="137"/>
        <v>0</v>
      </c>
      <c r="H859" s="106"/>
      <c r="I859" s="106"/>
      <c r="J859" s="32"/>
      <c r="K859" s="17"/>
      <c r="L859" s="31" t="str">
        <f t="shared" si="135"/>
        <v/>
      </c>
      <c r="M859" s="31" t="str">
        <f t="shared" si="134"/>
        <v/>
      </c>
      <c r="N859" s="31" t="str">
        <f t="shared" si="134"/>
        <v/>
      </c>
      <c r="O859" s="30"/>
      <c r="P859" s="34"/>
      <c r="Q859" s="31" t="str">
        <f t="shared" si="138"/>
        <v/>
      </c>
      <c r="R859" s="31" t="str">
        <f t="shared" si="139"/>
        <v/>
      </c>
      <c r="S859" s="31" t="str">
        <f t="shared" si="140"/>
        <v/>
      </c>
      <c r="T859" s="31" t="str">
        <f t="shared" si="141"/>
        <v/>
      </c>
    </row>
    <row r="860" spans="1:20">
      <c r="A860" s="34"/>
      <c r="B860" s="34"/>
      <c r="C860" s="1" t="str">
        <f t="shared" si="136"/>
        <v/>
      </c>
      <c r="D860" s="34"/>
      <c r="E860" s="35"/>
      <c r="F860" s="36"/>
      <c r="G860" s="33">
        <f t="shared" si="137"/>
        <v>0</v>
      </c>
      <c r="H860" s="106"/>
      <c r="I860" s="106"/>
      <c r="J860" s="32"/>
      <c r="K860" s="17"/>
      <c r="L860" s="31" t="str">
        <f t="shared" si="135"/>
        <v/>
      </c>
      <c r="M860" s="31" t="str">
        <f t="shared" ref="M860:N879" si="142">IF($A860&gt;0,IF((LEFT($A860,2)=LEFT(gstin,2)),($K860*($J860/2)),""),"")</f>
        <v/>
      </c>
      <c r="N860" s="31" t="str">
        <f t="shared" si="142"/>
        <v/>
      </c>
      <c r="O860" s="30"/>
      <c r="P860" s="34"/>
      <c r="Q860" s="31" t="str">
        <f t="shared" si="138"/>
        <v/>
      </c>
      <c r="R860" s="31" t="str">
        <f t="shared" si="139"/>
        <v/>
      </c>
      <c r="S860" s="31" t="str">
        <f t="shared" si="140"/>
        <v/>
      </c>
      <c r="T860" s="31" t="str">
        <f t="shared" si="141"/>
        <v/>
      </c>
    </row>
    <row r="861" spans="1:20">
      <c r="A861" s="34"/>
      <c r="B861" s="34"/>
      <c r="C861" s="1" t="str">
        <f t="shared" si="136"/>
        <v/>
      </c>
      <c r="D861" s="34"/>
      <c r="E861" s="35"/>
      <c r="F861" s="36"/>
      <c r="G861" s="33">
        <f t="shared" si="137"/>
        <v>0</v>
      </c>
      <c r="H861" s="106"/>
      <c r="I861" s="106"/>
      <c r="J861" s="32"/>
      <c r="K861" s="17"/>
      <c r="L861" s="31" t="str">
        <f t="shared" si="135"/>
        <v/>
      </c>
      <c r="M861" s="31" t="str">
        <f t="shared" si="142"/>
        <v/>
      </c>
      <c r="N861" s="31" t="str">
        <f t="shared" si="142"/>
        <v/>
      </c>
      <c r="O861" s="30"/>
      <c r="P861" s="34"/>
      <c r="Q861" s="31" t="str">
        <f t="shared" si="138"/>
        <v/>
      </c>
      <c r="R861" s="31" t="str">
        <f t="shared" si="139"/>
        <v/>
      </c>
      <c r="S861" s="31" t="str">
        <f t="shared" si="140"/>
        <v/>
      </c>
      <c r="T861" s="31" t="str">
        <f t="shared" si="141"/>
        <v/>
      </c>
    </row>
    <row r="862" spans="1:20">
      <c r="A862" s="34"/>
      <c r="B862" s="34"/>
      <c r="C862" s="1" t="str">
        <f t="shared" si="136"/>
        <v/>
      </c>
      <c r="D862" s="34"/>
      <c r="E862" s="35"/>
      <c r="F862" s="36"/>
      <c r="G862" s="33">
        <f t="shared" si="137"/>
        <v>0</v>
      </c>
      <c r="H862" s="106"/>
      <c r="I862" s="106"/>
      <c r="J862" s="32"/>
      <c r="K862" s="17"/>
      <c r="L862" s="31" t="str">
        <f t="shared" si="135"/>
        <v/>
      </c>
      <c r="M862" s="31" t="str">
        <f t="shared" si="142"/>
        <v/>
      </c>
      <c r="N862" s="31" t="str">
        <f t="shared" si="142"/>
        <v/>
      </c>
      <c r="O862" s="30"/>
      <c r="P862" s="34"/>
      <c r="Q862" s="31" t="str">
        <f t="shared" si="138"/>
        <v/>
      </c>
      <c r="R862" s="31" t="str">
        <f t="shared" si="139"/>
        <v/>
      </c>
      <c r="S862" s="31" t="str">
        <f t="shared" si="140"/>
        <v/>
      </c>
      <c r="T862" s="31" t="str">
        <f t="shared" si="141"/>
        <v/>
      </c>
    </row>
    <row r="863" spans="1:20">
      <c r="A863" s="34"/>
      <c r="B863" s="34"/>
      <c r="C863" s="1" t="str">
        <f t="shared" si="136"/>
        <v/>
      </c>
      <c r="D863" s="34"/>
      <c r="E863" s="35"/>
      <c r="F863" s="36"/>
      <c r="G863" s="33">
        <f t="shared" si="137"/>
        <v>0</v>
      </c>
      <c r="H863" s="106"/>
      <c r="I863" s="106"/>
      <c r="J863" s="32"/>
      <c r="K863" s="17"/>
      <c r="L863" s="31" t="str">
        <f t="shared" si="135"/>
        <v/>
      </c>
      <c r="M863" s="31" t="str">
        <f t="shared" si="142"/>
        <v/>
      </c>
      <c r="N863" s="31" t="str">
        <f t="shared" si="142"/>
        <v/>
      </c>
      <c r="O863" s="30"/>
      <c r="P863" s="34"/>
      <c r="Q863" s="31" t="str">
        <f t="shared" si="138"/>
        <v/>
      </c>
      <c r="R863" s="31" t="str">
        <f t="shared" si="139"/>
        <v/>
      </c>
      <c r="S863" s="31" t="str">
        <f t="shared" si="140"/>
        <v/>
      </c>
      <c r="T863" s="31" t="str">
        <f t="shared" si="141"/>
        <v/>
      </c>
    </row>
    <row r="864" spans="1:20">
      <c r="A864" s="34"/>
      <c r="B864" s="34"/>
      <c r="C864" s="1" t="str">
        <f t="shared" si="136"/>
        <v/>
      </c>
      <c r="D864" s="34"/>
      <c r="E864" s="35"/>
      <c r="F864" s="36"/>
      <c r="G864" s="33">
        <f t="shared" si="137"/>
        <v>0</v>
      </c>
      <c r="H864" s="106"/>
      <c r="I864" s="106"/>
      <c r="J864" s="32"/>
      <c r="K864" s="17"/>
      <c r="L864" s="31" t="str">
        <f t="shared" si="135"/>
        <v/>
      </c>
      <c r="M864" s="31" t="str">
        <f t="shared" si="142"/>
        <v/>
      </c>
      <c r="N864" s="31" t="str">
        <f t="shared" si="142"/>
        <v/>
      </c>
      <c r="O864" s="30"/>
      <c r="P864" s="34"/>
      <c r="Q864" s="31" t="str">
        <f t="shared" si="138"/>
        <v/>
      </c>
      <c r="R864" s="31" t="str">
        <f t="shared" si="139"/>
        <v/>
      </c>
      <c r="S864" s="31" t="str">
        <f t="shared" si="140"/>
        <v/>
      </c>
      <c r="T864" s="31" t="str">
        <f t="shared" si="141"/>
        <v/>
      </c>
    </row>
    <row r="865" spans="1:20">
      <c r="A865" s="34"/>
      <c r="B865" s="34"/>
      <c r="C865" s="1" t="str">
        <f t="shared" si="136"/>
        <v/>
      </c>
      <c r="D865" s="34"/>
      <c r="E865" s="35"/>
      <c r="F865" s="36"/>
      <c r="G865" s="33">
        <f t="shared" si="137"/>
        <v>0</v>
      </c>
      <c r="H865" s="106"/>
      <c r="I865" s="106"/>
      <c r="J865" s="32"/>
      <c r="K865" s="17"/>
      <c r="L865" s="31" t="str">
        <f t="shared" si="135"/>
        <v/>
      </c>
      <c r="M865" s="31" t="str">
        <f t="shared" si="142"/>
        <v/>
      </c>
      <c r="N865" s="31" t="str">
        <f t="shared" si="142"/>
        <v/>
      </c>
      <c r="O865" s="30"/>
      <c r="P865" s="34"/>
      <c r="Q865" s="31" t="str">
        <f t="shared" si="138"/>
        <v/>
      </c>
      <c r="R865" s="31" t="str">
        <f t="shared" si="139"/>
        <v/>
      </c>
      <c r="S865" s="31" t="str">
        <f t="shared" si="140"/>
        <v/>
      </c>
      <c r="T865" s="31" t="str">
        <f t="shared" si="141"/>
        <v/>
      </c>
    </row>
    <row r="866" spans="1:20">
      <c r="A866" s="34"/>
      <c r="B866" s="34"/>
      <c r="C866" s="1" t="str">
        <f t="shared" si="136"/>
        <v/>
      </c>
      <c r="D866" s="34"/>
      <c r="E866" s="35"/>
      <c r="F866" s="36"/>
      <c r="G866" s="33">
        <f t="shared" si="137"/>
        <v>0</v>
      </c>
      <c r="H866" s="106"/>
      <c r="I866" s="106"/>
      <c r="J866" s="32"/>
      <c r="K866" s="17"/>
      <c r="L866" s="31" t="str">
        <f t="shared" si="135"/>
        <v/>
      </c>
      <c r="M866" s="31" t="str">
        <f t="shared" si="142"/>
        <v/>
      </c>
      <c r="N866" s="31" t="str">
        <f t="shared" si="142"/>
        <v/>
      </c>
      <c r="O866" s="30"/>
      <c r="P866" s="34"/>
      <c r="Q866" s="31" t="str">
        <f t="shared" si="138"/>
        <v/>
      </c>
      <c r="R866" s="31" t="str">
        <f t="shared" si="139"/>
        <v/>
      </c>
      <c r="S866" s="31" t="str">
        <f t="shared" si="140"/>
        <v/>
      </c>
      <c r="T866" s="31" t="str">
        <f t="shared" si="141"/>
        <v/>
      </c>
    </row>
    <row r="867" spans="1:20">
      <c r="A867" s="34"/>
      <c r="B867" s="34"/>
      <c r="C867" s="1" t="str">
        <f t="shared" si="136"/>
        <v/>
      </c>
      <c r="D867" s="34"/>
      <c r="E867" s="35"/>
      <c r="F867" s="36"/>
      <c r="G867" s="33">
        <f t="shared" si="137"/>
        <v>0</v>
      </c>
      <c r="H867" s="106"/>
      <c r="I867" s="106"/>
      <c r="J867" s="32"/>
      <c r="K867" s="17"/>
      <c r="L867" s="31" t="str">
        <f t="shared" si="135"/>
        <v/>
      </c>
      <c r="M867" s="31" t="str">
        <f t="shared" si="142"/>
        <v/>
      </c>
      <c r="N867" s="31" t="str">
        <f t="shared" si="142"/>
        <v/>
      </c>
      <c r="O867" s="30"/>
      <c r="P867" s="34"/>
      <c r="Q867" s="31" t="str">
        <f t="shared" si="138"/>
        <v/>
      </c>
      <c r="R867" s="31" t="str">
        <f t="shared" si="139"/>
        <v/>
      </c>
      <c r="S867" s="31" t="str">
        <f t="shared" si="140"/>
        <v/>
      </c>
      <c r="T867" s="31" t="str">
        <f t="shared" si="141"/>
        <v/>
      </c>
    </row>
    <row r="868" spans="1:20">
      <c r="A868" s="34"/>
      <c r="B868" s="34"/>
      <c r="C868" s="1" t="str">
        <f t="shared" si="136"/>
        <v/>
      </c>
      <c r="D868" s="34"/>
      <c r="E868" s="35"/>
      <c r="F868" s="36"/>
      <c r="G868" s="33">
        <f t="shared" si="137"/>
        <v>0</v>
      </c>
      <c r="H868" s="106"/>
      <c r="I868" s="106"/>
      <c r="J868" s="32"/>
      <c r="K868" s="17"/>
      <c r="L868" s="31" t="str">
        <f t="shared" si="135"/>
        <v/>
      </c>
      <c r="M868" s="31" t="str">
        <f t="shared" si="142"/>
        <v/>
      </c>
      <c r="N868" s="31" t="str">
        <f t="shared" si="142"/>
        <v/>
      </c>
      <c r="O868" s="30"/>
      <c r="P868" s="34"/>
      <c r="Q868" s="31" t="str">
        <f t="shared" si="138"/>
        <v/>
      </c>
      <c r="R868" s="31" t="str">
        <f t="shared" si="139"/>
        <v/>
      </c>
      <c r="S868" s="31" t="str">
        <f t="shared" si="140"/>
        <v/>
      </c>
      <c r="T868" s="31" t="str">
        <f t="shared" si="141"/>
        <v/>
      </c>
    </row>
    <row r="869" spans="1:20">
      <c r="A869" s="34"/>
      <c r="B869" s="34"/>
      <c r="C869" s="1" t="str">
        <f t="shared" si="136"/>
        <v/>
      </c>
      <c r="D869" s="34"/>
      <c r="E869" s="35"/>
      <c r="F869" s="36"/>
      <c r="G869" s="33">
        <f t="shared" si="137"/>
        <v>0</v>
      </c>
      <c r="H869" s="106"/>
      <c r="I869" s="106"/>
      <c r="J869" s="32"/>
      <c r="K869" s="17"/>
      <c r="L869" s="31" t="str">
        <f t="shared" si="135"/>
        <v/>
      </c>
      <c r="M869" s="31" t="str">
        <f t="shared" si="142"/>
        <v/>
      </c>
      <c r="N869" s="31" t="str">
        <f t="shared" si="142"/>
        <v/>
      </c>
      <c r="O869" s="30"/>
      <c r="P869" s="34"/>
      <c r="Q869" s="31" t="str">
        <f t="shared" si="138"/>
        <v/>
      </c>
      <c r="R869" s="31" t="str">
        <f t="shared" si="139"/>
        <v/>
      </c>
      <c r="S869" s="31" t="str">
        <f t="shared" si="140"/>
        <v/>
      </c>
      <c r="T869" s="31" t="str">
        <f t="shared" si="141"/>
        <v/>
      </c>
    </row>
    <row r="870" spans="1:20">
      <c r="A870" s="34"/>
      <c r="B870" s="34"/>
      <c r="C870" s="1" t="str">
        <f t="shared" si="136"/>
        <v/>
      </c>
      <c r="D870" s="34"/>
      <c r="E870" s="35"/>
      <c r="F870" s="36"/>
      <c r="G870" s="33">
        <f t="shared" si="137"/>
        <v>0</v>
      </c>
      <c r="H870" s="106"/>
      <c r="I870" s="106"/>
      <c r="J870" s="32"/>
      <c r="K870" s="17"/>
      <c r="L870" s="31" t="str">
        <f t="shared" si="135"/>
        <v/>
      </c>
      <c r="M870" s="31" t="str">
        <f t="shared" si="142"/>
        <v/>
      </c>
      <c r="N870" s="31" t="str">
        <f t="shared" si="142"/>
        <v/>
      </c>
      <c r="O870" s="30"/>
      <c r="P870" s="34"/>
      <c r="Q870" s="31" t="str">
        <f t="shared" si="138"/>
        <v/>
      </c>
      <c r="R870" s="31" t="str">
        <f t="shared" si="139"/>
        <v/>
      </c>
      <c r="S870" s="31" t="str">
        <f t="shared" si="140"/>
        <v/>
      </c>
      <c r="T870" s="31" t="str">
        <f t="shared" si="141"/>
        <v/>
      </c>
    </row>
    <row r="871" spans="1:20">
      <c r="A871" s="34"/>
      <c r="B871" s="34"/>
      <c r="C871" s="1" t="str">
        <f t="shared" si="136"/>
        <v/>
      </c>
      <c r="D871" s="34"/>
      <c r="E871" s="35"/>
      <c r="F871" s="36"/>
      <c r="G871" s="33">
        <f t="shared" si="137"/>
        <v>0</v>
      </c>
      <c r="H871" s="106"/>
      <c r="I871" s="106"/>
      <c r="J871" s="32"/>
      <c r="K871" s="17"/>
      <c r="L871" s="31" t="str">
        <f t="shared" si="135"/>
        <v/>
      </c>
      <c r="M871" s="31" t="str">
        <f t="shared" si="142"/>
        <v/>
      </c>
      <c r="N871" s="31" t="str">
        <f t="shared" si="142"/>
        <v/>
      </c>
      <c r="O871" s="30"/>
      <c r="P871" s="34"/>
      <c r="Q871" s="31" t="str">
        <f t="shared" si="138"/>
        <v/>
      </c>
      <c r="R871" s="31" t="str">
        <f t="shared" si="139"/>
        <v/>
      </c>
      <c r="S871" s="31" t="str">
        <f t="shared" si="140"/>
        <v/>
      </c>
      <c r="T871" s="31" t="str">
        <f t="shared" si="141"/>
        <v/>
      </c>
    </row>
    <row r="872" spans="1:20">
      <c r="A872" s="34"/>
      <c r="B872" s="34"/>
      <c r="C872" s="1" t="str">
        <f t="shared" si="136"/>
        <v/>
      </c>
      <c r="D872" s="34"/>
      <c r="E872" s="35"/>
      <c r="F872" s="36"/>
      <c r="G872" s="33">
        <f t="shared" si="137"/>
        <v>0</v>
      </c>
      <c r="H872" s="106"/>
      <c r="I872" s="106"/>
      <c r="J872" s="32"/>
      <c r="K872" s="17"/>
      <c r="L872" s="31" t="str">
        <f t="shared" si="135"/>
        <v/>
      </c>
      <c r="M872" s="31" t="str">
        <f t="shared" si="142"/>
        <v/>
      </c>
      <c r="N872" s="31" t="str">
        <f t="shared" si="142"/>
        <v/>
      </c>
      <c r="O872" s="30"/>
      <c r="P872" s="34"/>
      <c r="Q872" s="31" t="str">
        <f t="shared" si="138"/>
        <v/>
      </c>
      <c r="R872" s="31" t="str">
        <f t="shared" si="139"/>
        <v/>
      </c>
      <c r="S872" s="31" t="str">
        <f t="shared" si="140"/>
        <v/>
      </c>
      <c r="T872" s="31" t="str">
        <f t="shared" si="141"/>
        <v/>
      </c>
    </row>
    <row r="873" spans="1:20">
      <c r="A873" s="34"/>
      <c r="B873" s="34"/>
      <c r="C873" s="1" t="str">
        <f t="shared" si="136"/>
        <v/>
      </c>
      <c r="D873" s="34"/>
      <c r="E873" s="35"/>
      <c r="F873" s="36"/>
      <c r="G873" s="33">
        <f t="shared" si="137"/>
        <v>0</v>
      </c>
      <c r="H873" s="106"/>
      <c r="I873" s="106"/>
      <c r="J873" s="32"/>
      <c r="K873" s="17"/>
      <c r="L873" s="31" t="str">
        <f t="shared" si="135"/>
        <v/>
      </c>
      <c r="M873" s="31" t="str">
        <f t="shared" si="142"/>
        <v/>
      </c>
      <c r="N873" s="31" t="str">
        <f t="shared" si="142"/>
        <v/>
      </c>
      <c r="O873" s="30"/>
      <c r="P873" s="34"/>
      <c r="Q873" s="31" t="str">
        <f t="shared" si="138"/>
        <v/>
      </c>
      <c r="R873" s="31" t="str">
        <f t="shared" si="139"/>
        <v/>
      </c>
      <c r="S873" s="31" t="str">
        <f t="shared" si="140"/>
        <v/>
      </c>
      <c r="T873" s="31" t="str">
        <f t="shared" si="141"/>
        <v/>
      </c>
    </row>
    <row r="874" spans="1:20">
      <c r="A874" s="34"/>
      <c r="B874" s="34"/>
      <c r="C874" s="1" t="str">
        <f t="shared" si="136"/>
        <v/>
      </c>
      <c r="D874" s="34"/>
      <c r="E874" s="35"/>
      <c r="F874" s="36"/>
      <c r="G874" s="33">
        <f t="shared" si="137"/>
        <v>0</v>
      </c>
      <c r="H874" s="106"/>
      <c r="I874" s="106"/>
      <c r="J874" s="32"/>
      <c r="K874" s="17"/>
      <c r="L874" s="31" t="str">
        <f t="shared" si="135"/>
        <v/>
      </c>
      <c r="M874" s="31" t="str">
        <f t="shared" si="142"/>
        <v/>
      </c>
      <c r="N874" s="31" t="str">
        <f t="shared" si="142"/>
        <v/>
      </c>
      <c r="O874" s="30"/>
      <c r="P874" s="34"/>
      <c r="Q874" s="31" t="str">
        <f t="shared" si="138"/>
        <v/>
      </c>
      <c r="R874" s="31" t="str">
        <f t="shared" si="139"/>
        <v/>
      </c>
      <c r="S874" s="31" t="str">
        <f t="shared" si="140"/>
        <v/>
      </c>
      <c r="T874" s="31" t="str">
        <f t="shared" si="141"/>
        <v/>
      </c>
    </row>
    <row r="875" spans="1:20">
      <c r="A875" s="34"/>
      <c r="B875" s="34"/>
      <c r="C875" s="1" t="str">
        <f t="shared" si="136"/>
        <v/>
      </c>
      <c r="D875" s="34"/>
      <c r="E875" s="35"/>
      <c r="F875" s="36"/>
      <c r="G875" s="33">
        <f t="shared" si="137"/>
        <v>0</v>
      </c>
      <c r="H875" s="106"/>
      <c r="I875" s="106"/>
      <c r="J875" s="32"/>
      <c r="K875" s="17"/>
      <c r="L875" s="31" t="str">
        <f t="shared" si="135"/>
        <v/>
      </c>
      <c r="M875" s="31" t="str">
        <f t="shared" si="142"/>
        <v/>
      </c>
      <c r="N875" s="31" t="str">
        <f t="shared" si="142"/>
        <v/>
      </c>
      <c r="O875" s="30"/>
      <c r="P875" s="34"/>
      <c r="Q875" s="31" t="str">
        <f t="shared" si="138"/>
        <v/>
      </c>
      <c r="R875" s="31" t="str">
        <f t="shared" si="139"/>
        <v/>
      </c>
      <c r="S875" s="31" t="str">
        <f t="shared" si="140"/>
        <v/>
      </c>
      <c r="T875" s="31" t="str">
        <f t="shared" si="141"/>
        <v/>
      </c>
    </row>
    <row r="876" spans="1:20">
      <c r="A876" s="34"/>
      <c r="B876" s="34"/>
      <c r="C876" s="1" t="str">
        <f t="shared" si="136"/>
        <v/>
      </c>
      <c r="D876" s="34"/>
      <c r="E876" s="35"/>
      <c r="F876" s="36"/>
      <c r="G876" s="33">
        <f t="shared" si="137"/>
        <v>0</v>
      </c>
      <c r="H876" s="106"/>
      <c r="I876" s="106"/>
      <c r="J876" s="32"/>
      <c r="K876" s="17"/>
      <c r="L876" s="31" t="str">
        <f t="shared" si="135"/>
        <v/>
      </c>
      <c r="M876" s="31" t="str">
        <f t="shared" si="142"/>
        <v/>
      </c>
      <c r="N876" s="31" t="str">
        <f t="shared" si="142"/>
        <v/>
      </c>
      <c r="O876" s="30"/>
      <c r="P876" s="34"/>
      <c r="Q876" s="31" t="str">
        <f t="shared" si="138"/>
        <v/>
      </c>
      <c r="R876" s="31" t="str">
        <f t="shared" si="139"/>
        <v/>
      </c>
      <c r="S876" s="31" t="str">
        <f t="shared" si="140"/>
        <v/>
      </c>
      <c r="T876" s="31" t="str">
        <f t="shared" si="141"/>
        <v/>
      </c>
    </row>
    <row r="877" spans="1:20">
      <c r="A877" s="34"/>
      <c r="B877" s="34"/>
      <c r="C877" s="1" t="str">
        <f t="shared" si="136"/>
        <v/>
      </c>
      <c r="D877" s="34"/>
      <c r="E877" s="35"/>
      <c r="F877" s="36"/>
      <c r="G877" s="33">
        <f t="shared" si="137"/>
        <v>0</v>
      </c>
      <c r="H877" s="106"/>
      <c r="I877" s="106"/>
      <c r="J877" s="32"/>
      <c r="K877" s="17"/>
      <c r="L877" s="31" t="str">
        <f t="shared" si="135"/>
        <v/>
      </c>
      <c r="M877" s="31" t="str">
        <f t="shared" si="142"/>
        <v/>
      </c>
      <c r="N877" s="31" t="str">
        <f t="shared" si="142"/>
        <v/>
      </c>
      <c r="O877" s="30"/>
      <c r="P877" s="34"/>
      <c r="Q877" s="31" t="str">
        <f t="shared" si="138"/>
        <v/>
      </c>
      <c r="R877" s="31" t="str">
        <f t="shared" si="139"/>
        <v/>
      </c>
      <c r="S877" s="31" t="str">
        <f t="shared" si="140"/>
        <v/>
      </c>
      <c r="T877" s="31" t="str">
        <f t="shared" si="141"/>
        <v/>
      </c>
    </row>
    <row r="878" spans="1:20">
      <c r="A878" s="34"/>
      <c r="B878" s="34"/>
      <c r="C878" s="1" t="str">
        <f t="shared" si="136"/>
        <v/>
      </c>
      <c r="D878" s="34"/>
      <c r="E878" s="35"/>
      <c r="F878" s="36"/>
      <c r="G878" s="33">
        <f t="shared" si="137"/>
        <v>0</v>
      </c>
      <c r="H878" s="106"/>
      <c r="I878" s="106"/>
      <c r="J878" s="32"/>
      <c r="K878" s="17"/>
      <c r="L878" s="31" t="str">
        <f t="shared" si="135"/>
        <v/>
      </c>
      <c r="M878" s="31" t="str">
        <f t="shared" si="142"/>
        <v/>
      </c>
      <c r="N878" s="31" t="str">
        <f t="shared" si="142"/>
        <v/>
      </c>
      <c r="O878" s="30"/>
      <c r="P878" s="34"/>
      <c r="Q878" s="31" t="str">
        <f t="shared" si="138"/>
        <v/>
      </c>
      <c r="R878" s="31" t="str">
        <f t="shared" si="139"/>
        <v/>
      </c>
      <c r="S878" s="31" t="str">
        <f t="shared" si="140"/>
        <v/>
      </c>
      <c r="T878" s="31" t="str">
        <f t="shared" si="141"/>
        <v/>
      </c>
    </row>
    <row r="879" spans="1:20">
      <c r="A879" s="34"/>
      <c r="B879" s="34"/>
      <c r="C879" s="1" t="str">
        <f t="shared" si="136"/>
        <v/>
      </c>
      <c r="D879" s="34"/>
      <c r="E879" s="35"/>
      <c r="F879" s="36"/>
      <c r="G879" s="33">
        <f t="shared" si="137"/>
        <v>0</v>
      </c>
      <c r="H879" s="106"/>
      <c r="I879" s="106"/>
      <c r="J879" s="32"/>
      <c r="K879" s="17"/>
      <c r="L879" s="31" t="str">
        <f t="shared" si="135"/>
        <v/>
      </c>
      <c r="M879" s="31" t="str">
        <f t="shared" si="142"/>
        <v/>
      </c>
      <c r="N879" s="31" t="str">
        <f t="shared" si="142"/>
        <v/>
      </c>
      <c r="O879" s="30"/>
      <c r="P879" s="34"/>
      <c r="Q879" s="31" t="str">
        <f t="shared" si="138"/>
        <v/>
      </c>
      <c r="R879" s="31" t="str">
        <f t="shared" si="139"/>
        <v/>
      </c>
      <c r="S879" s="31" t="str">
        <f t="shared" si="140"/>
        <v/>
      </c>
      <c r="T879" s="31" t="str">
        <f t="shared" si="141"/>
        <v/>
      </c>
    </row>
    <row r="880" spans="1:20">
      <c r="A880" s="34"/>
      <c r="B880" s="34"/>
      <c r="C880" s="1" t="str">
        <f t="shared" si="136"/>
        <v/>
      </c>
      <c r="D880" s="34"/>
      <c r="E880" s="35"/>
      <c r="F880" s="36"/>
      <c r="G880" s="33">
        <f t="shared" si="137"/>
        <v>0</v>
      </c>
      <c r="H880" s="106"/>
      <c r="I880" s="106"/>
      <c r="J880" s="32"/>
      <c r="K880" s="17"/>
      <c r="L880" s="31" t="str">
        <f t="shared" si="135"/>
        <v/>
      </c>
      <c r="M880" s="31" t="str">
        <f t="shared" ref="M880:N899" si="143">IF($A880&gt;0,IF((LEFT($A880,2)=LEFT(gstin,2)),($K880*($J880/2)),""),"")</f>
        <v/>
      </c>
      <c r="N880" s="31" t="str">
        <f t="shared" si="143"/>
        <v/>
      </c>
      <c r="O880" s="30"/>
      <c r="P880" s="34"/>
      <c r="Q880" s="31" t="str">
        <f t="shared" si="138"/>
        <v/>
      </c>
      <c r="R880" s="31" t="str">
        <f t="shared" si="139"/>
        <v/>
      </c>
      <c r="S880" s="31" t="str">
        <f t="shared" si="140"/>
        <v/>
      </c>
      <c r="T880" s="31" t="str">
        <f t="shared" si="141"/>
        <v/>
      </c>
    </row>
    <row r="881" spans="1:20">
      <c r="A881" s="34"/>
      <c r="B881" s="34"/>
      <c r="C881" s="1" t="str">
        <f t="shared" si="136"/>
        <v/>
      </c>
      <c r="D881" s="34"/>
      <c r="E881" s="35"/>
      <c r="F881" s="36"/>
      <c r="G881" s="33">
        <f t="shared" si="137"/>
        <v>0</v>
      </c>
      <c r="H881" s="106"/>
      <c r="I881" s="106"/>
      <c r="J881" s="32"/>
      <c r="K881" s="17"/>
      <c r="L881" s="31" t="str">
        <f t="shared" si="135"/>
        <v/>
      </c>
      <c r="M881" s="31" t="str">
        <f t="shared" si="143"/>
        <v/>
      </c>
      <c r="N881" s="31" t="str">
        <f t="shared" si="143"/>
        <v/>
      </c>
      <c r="O881" s="30"/>
      <c r="P881" s="34"/>
      <c r="Q881" s="31" t="str">
        <f t="shared" si="138"/>
        <v/>
      </c>
      <c r="R881" s="31" t="str">
        <f t="shared" si="139"/>
        <v/>
      </c>
      <c r="S881" s="31" t="str">
        <f t="shared" si="140"/>
        <v/>
      </c>
      <c r="T881" s="31" t="str">
        <f t="shared" si="141"/>
        <v/>
      </c>
    </row>
    <row r="882" spans="1:20">
      <c r="A882" s="34"/>
      <c r="B882" s="34"/>
      <c r="C882" s="1" t="str">
        <f t="shared" si="136"/>
        <v/>
      </c>
      <c r="D882" s="34"/>
      <c r="E882" s="35"/>
      <c r="F882" s="36"/>
      <c r="G882" s="33">
        <f t="shared" si="137"/>
        <v>0</v>
      </c>
      <c r="H882" s="106"/>
      <c r="I882" s="106"/>
      <c r="J882" s="32"/>
      <c r="K882" s="17"/>
      <c r="L882" s="31" t="str">
        <f t="shared" si="135"/>
        <v/>
      </c>
      <c r="M882" s="31" t="str">
        <f t="shared" si="143"/>
        <v/>
      </c>
      <c r="N882" s="31" t="str">
        <f t="shared" si="143"/>
        <v/>
      </c>
      <c r="O882" s="30"/>
      <c r="P882" s="34"/>
      <c r="Q882" s="31" t="str">
        <f t="shared" si="138"/>
        <v/>
      </c>
      <c r="R882" s="31" t="str">
        <f t="shared" si="139"/>
        <v/>
      </c>
      <c r="S882" s="31" t="str">
        <f t="shared" si="140"/>
        <v/>
      </c>
      <c r="T882" s="31" t="str">
        <f t="shared" si="141"/>
        <v/>
      </c>
    </row>
    <row r="883" spans="1:20">
      <c r="A883" s="34"/>
      <c r="B883" s="34"/>
      <c r="C883" s="1" t="str">
        <f t="shared" si="136"/>
        <v/>
      </c>
      <c r="D883" s="34"/>
      <c r="E883" s="35"/>
      <c r="F883" s="36"/>
      <c r="G883" s="33">
        <f t="shared" si="137"/>
        <v>0</v>
      </c>
      <c r="H883" s="106"/>
      <c r="I883" s="106"/>
      <c r="J883" s="32"/>
      <c r="K883" s="17"/>
      <c r="L883" s="31" t="str">
        <f t="shared" si="135"/>
        <v/>
      </c>
      <c r="M883" s="31" t="str">
        <f t="shared" si="143"/>
        <v/>
      </c>
      <c r="N883" s="31" t="str">
        <f t="shared" si="143"/>
        <v/>
      </c>
      <c r="O883" s="30"/>
      <c r="P883" s="34"/>
      <c r="Q883" s="31" t="str">
        <f t="shared" si="138"/>
        <v/>
      </c>
      <c r="R883" s="31" t="str">
        <f t="shared" si="139"/>
        <v/>
      </c>
      <c r="S883" s="31" t="str">
        <f t="shared" si="140"/>
        <v/>
      </c>
      <c r="T883" s="31" t="str">
        <f t="shared" si="141"/>
        <v/>
      </c>
    </row>
    <row r="884" spans="1:20">
      <c r="A884" s="34"/>
      <c r="B884" s="34"/>
      <c r="C884" s="1" t="str">
        <f t="shared" si="136"/>
        <v/>
      </c>
      <c r="D884" s="34"/>
      <c r="E884" s="35"/>
      <c r="F884" s="36"/>
      <c r="G884" s="33">
        <f t="shared" si="137"/>
        <v>0</v>
      </c>
      <c r="H884" s="106"/>
      <c r="I884" s="106"/>
      <c r="J884" s="32"/>
      <c r="K884" s="17"/>
      <c r="L884" s="31" t="str">
        <f t="shared" si="135"/>
        <v/>
      </c>
      <c r="M884" s="31" t="str">
        <f t="shared" si="143"/>
        <v/>
      </c>
      <c r="N884" s="31" t="str">
        <f t="shared" si="143"/>
        <v/>
      </c>
      <c r="O884" s="30"/>
      <c r="P884" s="34"/>
      <c r="Q884" s="31" t="str">
        <f t="shared" si="138"/>
        <v/>
      </c>
      <c r="R884" s="31" t="str">
        <f t="shared" si="139"/>
        <v/>
      </c>
      <c r="S884" s="31" t="str">
        <f t="shared" si="140"/>
        <v/>
      </c>
      <c r="T884" s="31" t="str">
        <f t="shared" si="141"/>
        <v/>
      </c>
    </row>
    <row r="885" spans="1:20">
      <c r="A885" s="34"/>
      <c r="B885" s="34"/>
      <c r="C885" s="1" t="str">
        <f t="shared" si="136"/>
        <v/>
      </c>
      <c r="D885" s="34"/>
      <c r="E885" s="35"/>
      <c r="F885" s="36"/>
      <c r="G885" s="33">
        <f t="shared" si="137"/>
        <v>0</v>
      </c>
      <c r="H885" s="106"/>
      <c r="I885" s="106"/>
      <c r="J885" s="32"/>
      <c r="K885" s="17"/>
      <c r="L885" s="31" t="str">
        <f t="shared" si="135"/>
        <v/>
      </c>
      <c r="M885" s="31" t="str">
        <f t="shared" si="143"/>
        <v/>
      </c>
      <c r="N885" s="31" t="str">
        <f t="shared" si="143"/>
        <v/>
      </c>
      <c r="O885" s="30"/>
      <c r="P885" s="34"/>
      <c r="Q885" s="31" t="str">
        <f t="shared" si="138"/>
        <v/>
      </c>
      <c r="R885" s="31" t="str">
        <f t="shared" si="139"/>
        <v/>
      </c>
      <c r="S885" s="31" t="str">
        <f t="shared" si="140"/>
        <v/>
      </c>
      <c r="T885" s="31" t="str">
        <f t="shared" si="141"/>
        <v/>
      </c>
    </row>
    <row r="886" spans="1:20">
      <c r="A886" s="34"/>
      <c r="B886" s="34"/>
      <c r="C886" s="1" t="str">
        <f t="shared" si="136"/>
        <v/>
      </c>
      <c r="D886" s="34"/>
      <c r="E886" s="35"/>
      <c r="F886" s="36"/>
      <c r="G886" s="33">
        <f t="shared" si="137"/>
        <v>0</v>
      </c>
      <c r="H886" s="106"/>
      <c r="I886" s="106"/>
      <c r="J886" s="32"/>
      <c r="K886" s="17"/>
      <c r="L886" s="31" t="str">
        <f t="shared" si="135"/>
        <v/>
      </c>
      <c r="M886" s="31" t="str">
        <f t="shared" si="143"/>
        <v/>
      </c>
      <c r="N886" s="31" t="str">
        <f t="shared" si="143"/>
        <v/>
      </c>
      <c r="O886" s="30"/>
      <c r="P886" s="34"/>
      <c r="Q886" s="31" t="str">
        <f t="shared" si="138"/>
        <v/>
      </c>
      <c r="R886" s="31" t="str">
        <f t="shared" si="139"/>
        <v/>
      </c>
      <c r="S886" s="31" t="str">
        <f t="shared" si="140"/>
        <v/>
      </c>
      <c r="T886" s="31" t="str">
        <f t="shared" si="141"/>
        <v/>
      </c>
    </row>
    <row r="887" spans="1:20">
      <c r="A887" s="34"/>
      <c r="B887" s="34"/>
      <c r="C887" s="1" t="str">
        <f t="shared" si="136"/>
        <v/>
      </c>
      <c r="D887" s="34"/>
      <c r="E887" s="35"/>
      <c r="F887" s="36"/>
      <c r="G887" s="33">
        <f t="shared" si="137"/>
        <v>0</v>
      </c>
      <c r="H887" s="106"/>
      <c r="I887" s="106"/>
      <c r="J887" s="32"/>
      <c r="K887" s="17"/>
      <c r="L887" s="31" t="str">
        <f t="shared" si="135"/>
        <v/>
      </c>
      <c r="M887" s="31" t="str">
        <f t="shared" si="143"/>
        <v/>
      </c>
      <c r="N887" s="31" t="str">
        <f t="shared" si="143"/>
        <v/>
      </c>
      <c r="O887" s="30"/>
      <c r="P887" s="34"/>
      <c r="Q887" s="31" t="str">
        <f t="shared" si="138"/>
        <v/>
      </c>
      <c r="R887" s="31" t="str">
        <f t="shared" si="139"/>
        <v/>
      </c>
      <c r="S887" s="31" t="str">
        <f t="shared" si="140"/>
        <v/>
      </c>
      <c r="T887" s="31" t="str">
        <f t="shared" si="141"/>
        <v/>
      </c>
    </row>
    <row r="888" spans="1:20">
      <c r="A888" s="34"/>
      <c r="B888" s="34"/>
      <c r="C888" s="1" t="str">
        <f t="shared" si="136"/>
        <v/>
      </c>
      <c r="D888" s="34"/>
      <c r="E888" s="35"/>
      <c r="F888" s="36"/>
      <c r="G888" s="33">
        <f t="shared" si="137"/>
        <v>0</v>
      </c>
      <c r="H888" s="106"/>
      <c r="I888" s="106"/>
      <c r="J888" s="32"/>
      <c r="K888" s="17"/>
      <c r="L888" s="31" t="str">
        <f t="shared" si="135"/>
        <v/>
      </c>
      <c r="M888" s="31" t="str">
        <f t="shared" si="143"/>
        <v/>
      </c>
      <c r="N888" s="31" t="str">
        <f t="shared" si="143"/>
        <v/>
      </c>
      <c r="O888" s="30"/>
      <c r="P888" s="34"/>
      <c r="Q888" s="31" t="str">
        <f t="shared" si="138"/>
        <v/>
      </c>
      <c r="R888" s="31" t="str">
        <f t="shared" si="139"/>
        <v/>
      </c>
      <c r="S888" s="31" t="str">
        <f t="shared" si="140"/>
        <v/>
      </c>
      <c r="T888" s="31" t="str">
        <f t="shared" si="141"/>
        <v/>
      </c>
    </row>
    <row r="889" spans="1:20">
      <c r="A889" s="34"/>
      <c r="B889" s="34"/>
      <c r="C889" s="1" t="str">
        <f t="shared" si="136"/>
        <v/>
      </c>
      <c r="D889" s="34"/>
      <c r="E889" s="35"/>
      <c r="F889" s="36"/>
      <c r="G889" s="33">
        <f t="shared" si="137"/>
        <v>0</v>
      </c>
      <c r="H889" s="106"/>
      <c r="I889" s="106"/>
      <c r="J889" s="32"/>
      <c r="K889" s="17"/>
      <c r="L889" s="31" t="str">
        <f t="shared" si="135"/>
        <v/>
      </c>
      <c r="M889" s="31" t="str">
        <f t="shared" si="143"/>
        <v/>
      </c>
      <c r="N889" s="31" t="str">
        <f t="shared" si="143"/>
        <v/>
      </c>
      <c r="O889" s="30"/>
      <c r="P889" s="34"/>
      <c r="Q889" s="31" t="str">
        <f t="shared" si="138"/>
        <v/>
      </c>
      <c r="R889" s="31" t="str">
        <f t="shared" si="139"/>
        <v/>
      </c>
      <c r="S889" s="31" t="str">
        <f t="shared" si="140"/>
        <v/>
      </c>
      <c r="T889" s="31" t="str">
        <f t="shared" si="141"/>
        <v/>
      </c>
    </row>
    <row r="890" spans="1:20">
      <c r="A890" s="34"/>
      <c r="B890" s="34"/>
      <c r="C890" s="1" t="str">
        <f t="shared" si="136"/>
        <v/>
      </c>
      <c r="D890" s="34"/>
      <c r="E890" s="35"/>
      <c r="F890" s="36"/>
      <c r="G890" s="33">
        <f t="shared" si="137"/>
        <v>0</v>
      </c>
      <c r="H890" s="106"/>
      <c r="I890" s="106"/>
      <c r="J890" s="32"/>
      <c r="K890" s="17"/>
      <c r="L890" s="31" t="str">
        <f t="shared" si="135"/>
        <v/>
      </c>
      <c r="M890" s="31" t="str">
        <f t="shared" si="143"/>
        <v/>
      </c>
      <c r="N890" s="31" t="str">
        <f t="shared" si="143"/>
        <v/>
      </c>
      <c r="O890" s="30"/>
      <c r="P890" s="34"/>
      <c r="Q890" s="31" t="str">
        <f t="shared" si="138"/>
        <v/>
      </c>
      <c r="R890" s="31" t="str">
        <f t="shared" si="139"/>
        <v/>
      </c>
      <c r="S890" s="31" t="str">
        <f t="shared" si="140"/>
        <v/>
      </c>
      <c r="T890" s="31" t="str">
        <f t="shared" si="141"/>
        <v/>
      </c>
    </row>
    <row r="891" spans="1:20">
      <c r="A891" s="34"/>
      <c r="B891" s="34"/>
      <c r="C891" s="1" t="str">
        <f t="shared" si="136"/>
        <v/>
      </c>
      <c r="D891" s="34"/>
      <c r="E891" s="35"/>
      <c r="F891" s="36"/>
      <c r="G891" s="33">
        <f t="shared" si="137"/>
        <v>0</v>
      </c>
      <c r="H891" s="106"/>
      <c r="I891" s="106"/>
      <c r="J891" s="32"/>
      <c r="K891" s="17"/>
      <c r="L891" s="31" t="str">
        <f t="shared" si="135"/>
        <v/>
      </c>
      <c r="M891" s="31" t="str">
        <f t="shared" si="143"/>
        <v/>
      </c>
      <c r="N891" s="31" t="str">
        <f t="shared" si="143"/>
        <v/>
      </c>
      <c r="O891" s="30"/>
      <c r="P891" s="34"/>
      <c r="Q891" s="31" t="str">
        <f t="shared" si="138"/>
        <v/>
      </c>
      <c r="R891" s="31" t="str">
        <f t="shared" si="139"/>
        <v/>
      </c>
      <c r="S891" s="31" t="str">
        <f t="shared" si="140"/>
        <v/>
      </c>
      <c r="T891" s="31" t="str">
        <f t="shared" si="141"/>
        <v/>
      </c>
    </row>
    <row r="892" spans="1:20">
      <c r="A892" s="34"/>
      <c r="B892" s="34"/>
      <c r="C892" s="1" t="str">
        <f t="shared" si="136"/>
        <v/>
      </c>
      <c r="D892" s="34"/>
      <c r="E892" s="35"/>
      <c r="F892" s="36"/>
      <c r="G892" s="33">
        <f t="shared" si="137"/>
        <v>0</v>
      </c>
      <c r="H892" s="106"/>
      <c r="I892" s="106"/>
      <c r="J892" s="32"/>
      <c r="K892" s="17"/>
      <c r="L892" s="31" t="str">
        <f t="shared" si="135"/>
        <v/>
      </c>
      <c r="M892" s="31" t="str">
        <f t="shared" si="143"/>
        <v/>
      </c>
      <c r="N892" s="31" t="str">
        <f t="shared" si="143"/>
        <v/>
      </c>
      <c r="O892" s="30"/>
      <c r="P892" s="34"/>
      <c r="Q892" s="31" t="str">
        <f t="shared" si="138"/>
        <v/>
      </c>
      <c r="R892" s="31" t="str">
        <f t="shared" si="139"/>
        <v/>
      </c>
      <c r="S892" s="31" t="str">
        <f t="shared" si="140"/>
        <v/>
      </c>
      <c r="T892" s="31" t="str">
        <f t="shared" si="141"/>
        <v/>
      </c>
    </row>
    <row r="893" spans="1:20">
      <c r="A893" s="34"/>
      <c r="B893" s="34"/>
      <c r="C893" s="1" t="str">
        <f t="shared" si="136"/>
        <v/>
      </c>
      <c r="D893" s="34"/>
      <c r="E893" s="35"/>
      <c r="F893" s="36"/>
      <c r="G893" s="33">
        <f t="shared" si="137"/>
        <v>0</v>
      </c>
      <c r="H893" s="106"/>
      <c r="I893" s="106"/>
      <c r="J893" s="32"/>
      <c r="K893" s="17"/>
      <c r="L893" s="31" t="str">
        <f t="shared" si="135"/>
        <v/>
      </c>
      <c r="M893" s="31" t="str">
        <f t="shared" si="143"/>
        <v/>
      </c>
      <c r="N893" s="31" t="str">
        <f t="shared" si="143"/>
        <v/>
      </c>
      <c r="O893" s="30"/>
      <c r="P893" s="34"/>
      <c r="Q893" s="31" t="str">
        <f t="shared" si="138"/>
        <v/>
      </c>
      <c r="R893" s="31" t="str">
        <f t="shared" si="139"/>
        <v/>
      </c>
      <c r="S893" s="31" t="str">
        <f t="shared" si="140"/>
        <v/>
      </c>
      <c r="T893" s="31" t="str">
        <f t="shared" si="141"/>
        <v/>
      </c>
    </row>
    <row r="894" spans="1:20">
      <c r="A894" s="34"/>
      <c r="B894" s="34"/>
      <c r="C894" s="1" t="str">
        <f t="shared" si="136"/>
        <v/>
      </c>
      <c r="D894" s="34"/>
      <c r="E894" s="35"/>
      <c r="F894" s="36"/>
      <c r="G894" s="33">
        <f t="shared" si="137"/>
        <v>0</v>
      </c>
      <c r="H894" s="106"/>
      <c r="I894" s="106"/>
      <c r="J894" s="32"/>
      <c r="K894" s="17"/>
      <c r="L894" s="31" t="str">
        <f t="shared" si="135"/>
        <v/>
      </c>
      <c r="M894" s="31" t="str">
        <f t="shared" si="143"/>
        <v/>
      </c>
      <c r="N894" s="31" t="str">
        <f t="shared" si="143"/>
        <v/>
      </c>
      <c r="O894" s="30"/>
      <c r="P894" s="34"/>
      <c r="Q894" s="31" t="str">
        <f t="shared" si="138"/>
        <v/>
      </c>
      <c r="R894" s="31" t="str">
        <f t="shared" si="139"/>
        <v/>
      </c>
      <c r="S894" s="31" t="str">
        <f t="shared" si="140"/>
        <v/>
      </c>
      <c r="T894" s="31" t="str">
        <f t="shared" si="141"/>
        <v/>
      </c>
    </row>
    <row r="895" spans="1:20">
      <c r="A895" s="34"/>
      <c r="B895" s="34"/>
      <c r="C895" s="1" t="str">
        <f t="shared" si="136"/>
        <v/>
      </c>
      <c r="D895" s="34"/>
      <c r="E895" s="35"/>
      <c r="F895" s="36"/>
      <c r="G895" s="33">
        <f t="shared" si="137"/>
        <v>0</v>
      </c>
      <c r="H895" s="106"/>
      <c r="I895" s="106"/>
      <c r="J895" s="32"/>
      <c r="K895" s="17"/>
      <c r="L895" s="31" t="str">
        <f t="shared" si="135"/>
        <v/>
      </c>
      <c r="M895" s="31" t="str">
        <f t="shared" si="143"/>
        <v/>
      </c>
      <c r="N895" s="31" t="str">
        <f t="shared" si="143"/>
        <v/>
      </c>
      <c r="O895" s="30"/>
      <c r="P895" s="34"/>
      <c r="Q895" s="31" t="str">
        <f t="shared" si="138"/>
        <v/>
      </c>
      <c r="R895" s="31" t="str">
        <f t="shared" si="139"/>
        <v/>
      </c>
      <c r="S895" s="31" t="str">
        <f t="shared" si="140"/>
        <v/>
      </c>
      <c r="T895" s="31" t="str">
        <f t="shared" si="141"/>
        <v/>
      </c>
    </row>
    <row r="896" spans="1:20">
      <c r="A896" s="34"/>
      <c r="B896" s="34"/>
      <c r="C896" s="1" t="str">
        <f t="shared" si="136"/>
        <v/>
      </c>
      <c r="D896" s="34"/>
      <c r="E896" s="35"/>
      <c r="F896" s="36"/>
      <c r="G896" s="33">
        <f t="shared" si="137"/>
        <v>0</v>
      </c>
      <c r="H896" s="106"/>
      <c r="I896" s="106"/>
      <c r="J896" s="32"/>
      <c r="K896" s="17"/>
      <c r="L896" s="31" t="str">
        <f t="shared" si="135"/>
        <v/>
      </c>
      <c r="M896" s="31" t="str">
        <f t="shared" si="143"/>
        <v/>
      </c>
      <c r="N896" s="31" t="str">
        <f t="shared" si="143"/>
        <v/>
      </c>
      <c r="O896" s="30"/>
      <c r="P896" s="34"/>
      <c r="Q896" s="31" t="str">
        <f t="shared" si="138"/>
        <v/>
      </c>
      <c r="R896" s="31" t="str">
        <f t="shared" si="139"/>
        <v/>
      </c>
      <c r="S896" s="31" t="str">
        <f t="shared" si="140"/>
        <v/>
      </c>
      <c r="T896" s="31" t="str">
        <f t="shared" si="141"/>
        <v/>
      </c>
    </row>
    <row r="897" spans="1:20">
      <c r="A897" s="34"/>
      <c r="B897" s="34"/>
      <c r="C897" s="1" t="str">
        <f t="shared" si="136"/>
        <v/>
      </c>
      <c r="D897" s="34"/>
      <c r="E897" s="35"/>
      <c r="F897" s="36"/>
      <c r="G897" s="33">
        <f t="shared" si="137"/>
        <v>0</v>
      </c>
      <c r="H897" s="106"/>
      <c r="I897" s="106"/>
      <c r="J897" s="32"/>
      <c r="K897" s="17"/>
      <c r="L897" s="31" t="str">
        <f t="shared" si="135"/>
        <v/>
      </c>
      <c r="M897" s="31" t="str">
        <f t="shared" si="143"/>
        <v/>
      </c>
      <c r="N897" s="31" t="str">
        <f t="shared" si="143"/>
        <v/>
      </c>
      <c r="O897" s="30"/>
      <c r="P897" s="34"/>
      <c r="Q897" s="31" t="str">
        <f t="shared" si="138"/>
        <v/>
      </c>
      <c r="R897" s="31" t="str">
        <f t="shared" si="139"/>
        <v/>
      </c>
      <c r="S897" s="31" t="str">
        <f t="shared" si="140"/>
        <v/>
      </c>
      <c r="T897" s="31" t="str">
        <f t="shared" si="141"/>
        <v/>
      </c>
    </row>
    <row r="898" spans="1:20">
      <c r="A898" s="34"/>
      <c r="B898" s="34"/>
      <c r="C898" s="1" t="str">
        <f t="shared" si="136"/>
        <v/>
      </c>
      <c r="D898" s="34"/>
      <c r="E898" s="35"/>
      <c r="F898" s="36"/>
      <c r="G898" s="33">
        <f t="shared" si="137"/>
        <v>0</v>
      </c>
      <c r="H898" s="106"/>
      <c r="I898" s="106"/>
      <c r="J898" s="32"/>
      <c r="K898" s="17"/>
      <c r="L898" s="31" t="str">
        <f t="shared" si="135"/>
        <v/>
      </c>
      <c r="M898" s="31" t="str">
        <f t="shared" si="143"/>
        <v/>
      </c>
      <c r="N898" s="31" t="str">
        <f t="shared" si="143"/>
        <v/>
      </c>
      <c r="O898" s="30"/>
      <c r="P898" s="34"/>
      <c r="Q898" s="31" t="str">
        <f t="shared" si="138"/>
        <v/>
      </c>
      <c r="R898" s="31" t="str">
        <f t="shared" si="139"/>
        <v/>
      </c>
      <c r="S898" s="31" t="str">
        <f t="shared" si="140"/>
        <v/>
      </c>
      <c r="T898" s="31" t="str">
        <f t="shared" si="141"/>
        <v/>
      </c>
    </row>
    <row r="899" spans="1:20">
      <c r="A899" s="34"/>
      <c r="B899" s="34"/>
      <c r="C899" s="1" t="str">
        <f t="shared" si="136"/>
        <v/>
      </c>
      <c r="D899" s="34"/>
      <c r="E899" s="35"/>
      <c r="F899" s="36"/>
      <c r="G899" s="33">
        <f t="shared" si="137"/>
        <v>0</v>
      </c>
      <c r="H899" s="106"/>
      <c r="I899" s="106"/>
      <c r="J899" s="32"/>
      <c r="K899" s="17"/>
      <c r="L899" s="31" t="str">
        <f t="shared" si="135"/>
        <v/>
      </c>
      <c r="M899" s="31" t="str">
        <f t="shared" si="143"/>
        <v/>
      </c>
      <c r="N899" s="31" t="str">
        <f t="shared" si="143"/>
        <v/>
      </c>
      <c r="O899" s="30"/>
      <c r="P899" s="34"/>
      <c r="Q899" s="31" t="str">
        <f t="shared" si="138"/>
        <v/>
      </c>
      <c r="R899" s="31" t="str">
        <f t="shared" si="139"/>
        <v/>
      </c>
      <c r="S899" s="31" t="str">
        <f t="shared" si="140"/>
        <v/>
      </c>
      <c r="T899" s="31" t="str">
        <f t="shared" si="141"/>
        <v/>
      </c>
    </row>
    <row r="900" spans="1:20">
      <c r="A900" s="34"/>
      <c r="B900" s="34"/>
      <c r="C900" s="1" t="str">
        <f t="shared" si="136"/>
        <v/>
      </c>
      <c r="D900" s="34"/>
      <c r="E900" s="35"/>
      <c r="F900" s="36"/>
      <c r="G900" s="33">
        <f t="shared" si="137"/>
        <v>0</v>
      </c>
      <c r="H900" s="106"/>
      <c r="I900" s="106"/>
      <c r="J900" s="32"/>
      <c r="K900" s="17"/>
      <c r="L900" s="31" t="str">
        <f t="shared" si="135"/>
        <v/>
      </c>
      <c r="M900" s="31" t="str">
        <f t="shared" ref="M900:N919" si="144">IF($A900&gt;0,IF((LEFT($A900,2)=LEFT(gstin,2)),($K900*($J900/2)),""),"")</f>
        <v/>
      </c>
      <c r="N900" s="31" t="str">
        <f t="shared" si="144"/>
        <v/>
      </c>
      <c r="O900" s="30"/>
      <c r="P900" s="34"/>
      <c r="Q900" s="31" t="str">
        <f t="shared" si="138"/>
        <v/>
      </c>
      <c r="R900" s="31" t="str">
        <f t="shared" si="139"/>
        <v/>
      </c>
      <c r="S900" s="31" t="str">
        <f t="shared" si="140"/>
        <v/>
      </c>
      <c r="T900" s="31" t="str">
        <f t="shared" si="141"/>
        <v/>
      </c>
    </row>
    <row r="901" spans="1:20">
      <c r="A901" s="34"/>
      <c r="B901" s="34"/>
      <c r="C901" s="1" t="str">
        <f t="shared" si="136"/>
        <v/>
      </c>
      <c r="D901" s="34"/>
      <c r="E901" s="35"/>
      <c r="F901" s="36"/>
      <c r="G901" s="33">
        <f t="shared" si="137"/>
        <v>0</v>
      </c>
      <c r="H901" s="106"/>
      <c r="I901" s="106"/>
      <c r="J901" s="32"/>
      <c r="K901" s="17"/>
      <c r="L901" s="31" t="str">
        <f t="shared" si="135"/>
        <v/>
      </c>
      <c r="M901" s="31" t="str">
        <f t="shared" si="144"/>
        <v/>
      </c>
      <c r="N901" s="31" t="str">
        <f t="shared" si="144"/>
        <v/>
      </c>
      <c r="O901" s="30"/>
      <c r="P901" s="34"/>
      <c r="Q901" s="31" t="str">
        <f t="shared" si="138"/>
        <v/>
      </c>
      <c r="R901" s="31" t="str">
        <f t="shared" si="139"/>
        <v/>
      </c>
      <c r="S901" s="31" t="str">
        <f t="shared" si="140"/>
        <v/>
      </c>
      <c r="T901" s="31" t="str">
        <f t="shared" si="141"/>
        <v/>
      </c>
    </row>
    <row r="902" spans="1:20">
      <c r="A902" s="34"/>
      <c r="B902" s="34"/>
      <c r="C902" s="1" t="str">
        <f t="shared" si="136"/>
        <v/>
      </c>
      <c r="D902" s="34"/>
      <c r="E902" s="35"/>
      <c r="F902" s="36"/>
      <c r="G902" s="33">
        <f t="shared" si="137"/>
        <v>0</v>
      </c>
      <c r="H902" s="106"/>
      <c r="I902" s="106"/>
      <c r="J902" s="32"/>
      <c r="K902" s="17"/>
      <c r="L902" s="31" t="str">
        <f t="shared" si="135"/>
        <v/>
      </c>
      <c r="M902" s="31" t="str">
        <f t="shared" si="144"/>
        <v/>
      </c>
      <c r="N902" s="31" t="str">
        <f t="shared" si="144"/>
        <v/>
      </c>
      <c r="O902" s="30"/>
      <c r="P902" s="34"/>
      <c r="Q902" s="31" t="str">
        <f t="shared" si="138"/>
        <v/>
      </c>
      <c r="R902" s="31" t="str">
        <f t="shared" si="139"/>
        <v/>
      </c>
      <c r="S902" s="31" t="str">
        <f t="shared" si="140"/>
        <v/>
      </c>
      <c r="T902" s="31" t="str">
        <f t="shared" si="141"/>
        <v/>
      </c>
    </row>
    <row r="903" spans="1:20">
      <c r="A903" s="34"/>
      <c r="B903" s="34"/>
      <c r="C903" s="1" t="str">
        <f t="shared" si="136"/>
        <v/>
      </c>
      <c r="D903" s="34"/>
      <c r="E903" s="35"/>
      <c r="F903" s="36"/>
      <c r="G903" s="33">
        <f t="shared" si="137"/>
        <v>0</v>
      </c>
      <c r="H903" s="106"/>
      <c r="I903" s="106"/>
      <c r="J903" s="32"/>
      <c r="K903" s="17"/>
      <c r="L903" s="31" t="str">
        <f t="shared" si="135"/>
        <v/>
      </c>
      <c r="M903" s="31" t="str">
        <f t="shared" si="144"/>
        <v/>
      </c>
      <c r="N903" s="31" t="str">
        <f t="shared" si="144"/>
        <v/>
      </c>
      <c r="O903" s="30"/>
      <c r="P903" s="34"/>
      <c r="Q903" s="31" t="str">
        <f t="shared" si="138"/>
        <v/>
      </c>
      <c r="R903" s="31" t="str">
        <f t="shared" si="139"/>
        <v/>
      </c>
      <c r="S903" s="31" t="str">
        <f t="shared" si="140"/>
        <v/>
      </c>
      <c r="T903" s="31" t="str">
        <f t="shared" si="141"/>
        <v/>
      </c>
    </row>
    <row r="904" spans="1:20">
      <c r="A904" s="34"/>
      <c r="B904" s="34"/>
      <c r="C904" s="1" t="str">
        <f t="shared" si="136"/>
        <v/>
      </c>
      <c r="D904" s="34"/>
      <c r="E904" s="35"/>
      <c r="F904" s="36"/>
      <c r="G904" s="33">
        <f t="shared" si="137"/>
        <v>0</v>
      </c>
      <c r="H904" s="106"/>
      <c r="I904" s="106"/>
      <c r="J904" s="32"/>
      <c r="K904" s="17"/>
      <c r="L904" s="31" t="str">
        <f t="shared" si="135"/>
        <v/>
      </c>
      <c r="M904" s="31" t="str">
        <f t="shared" si="144"/>
        <v/>
      </c>
      <c r="N904" s="31" t="str">
        <f t="shared" si="144"/>
        <v/>
      </c>
      <c r="O904" s="30"/>
      <c r="P904" s="34"/>
      <c r="Q904" s="31" t="str">
        <f t="shared" si="138"/>
        <v/>
      </c>
      <c r="R904" s="31" t="str">
        <f t="shared" si="139"/>
        <v/>
      </c>
      <c r="S904" s="31" t="str">
        <f t="shared" si="140"/>
        <v/>
      </c>
      <c r="T904" s="31" t="str">
        <f t="shared" si="141"/>
        <v/>
      </c>
    </row>
    <row r="905" spans="1:20">
      <c r="A905" s="34"/>
      <c r="B905" s="34"/>
      <c r="C905" s="1" t="str">
        <f t="shared" si="136"/>
        <v/>
      </c>
      <c r="D905" s="34"/>
      <c r="E905" s="35"/>
      <c r="F905" s="36"/>
      <c r="G905" s="33">
        <f t="shared" si="137"/>
        <v>0</v>
      </c>
      <c r="H905" s="106"/>
      <c r="I905" s="106"/>
      <c r="J905" s="32"/>
      <c r="K905" s="17"/>
      <c r="L905" s="31" t="str">
        <f t="shared" si="135"/>
        <v/>
      </c>
      <c r="M905" s="31" t="str">
        <f t="shared" si="144"/>
        <v/>
      </c>
      <c r="N905" s="31" t="str">
        <f t="shared" si="144"/>
        <v/>
      </c>
      <c r="O905" s="30"/>
      <c r="P905" s="34"/>
      <c r="Q905" s="31" t="str">
        <f t="shared" si="138"/>
        <v/>
      </c>
      <c r="R905" s="31" t="str">
        <f t="shared" si="139"/>
        <v/>
      </c>
      <c r="S905" s="31" t="str">
        <f t="shared" si="140"/>
        <v/>
      </c>
      <c r="T905" s="31" t="str">
        <f t="shared" si="141"/>
        <v/>
      </c>
    </row>
    <row r="906" spans="1:20">
      <c r="A906" s="34"/>
      <c r="B906" s="34"/>
      <c r="C906" s="1" t="str">
        <f t="shared" si="136"/>
        <v/>
      </c>
      <c r="D906" s="34"/>
      <c r="E906" s="35"/>
      <c r="F906" s="36"/>
      <c r="G906" s="33">
        <f t="shared" si="137"/>
        <v>0</v>
      </c>
      <c r="H906" s="106"/>
      <c r="I906" s="106"/>
      <c r="J906" s="32"/>
      <c r="K906" s="17"/>
      <c r="L906" s="31" t="str">
        <f t="shared" si="135"/>
        <v/>
      </c>
      <c r="M906" s="31" t="str">
        <f t="shared" si="144"/>
        <v/>
      </c>
      <c r="N906" s="31" t="str">
        <f t="shared" si="144"/>
        <v/>
      </c>
      <c r="O906" s="30"/>
      <c r="P906" s="34"/>
      <c r="Q906" s="31" t="str">
        <f t="shared" si="138"/>
        <v/>
      </c>
      <c r="R906" s="31" t="str">
        <f t="shared" si="139"/>
        <v/>
      </c>
      <c r="S906" s="31" t="str">
        <f t="shared" si="140"/>
        <v/>
      </c>
      <c r="T906" s="31" t="str">
        <f t="shared" si="141"/>
        <v/>
      </c>
    </row>
    <row r="907" spans="1:20">
      <c r="A907" s="34"/>
      <c r="B907" s="34"/>
      <c r="C907" s="1" t="str">
        <f t="shared" si="136"/>
        <v/>
      </c>
      <c r="D907" s="34"/>
      <c r="E907" s="35"/>
      <c r="F907" s="36"/>
      <c r="G907" s="33">
        <f t="shared" si="137"/>
        <v>0</v>
      </c>
      <c r="H907" s="106"/>
      <c r="I907" s="106"/>
      <c r="J907" s="32"/>
      <c r="K907" s="17"/>
      <c r="L907" s="31" t="str">
        <f t="shared" si="135"/>
        <v/>
      </c>
      <c r="M907" s="31" t="str">
        <f t="shared" si="144"/>
        <v/>
      </c>
      <c r="N907" s="31" t="str">
        <f t="shared" si="144"/>
        <v/>
      </c>
      <c r="O907" s="30"/>
      <c r="P907" s="34"/>
      <c r="Q907" s="31" t="str">
        <f t="shared" si="138"/>
        <v/>
      </c>
      <c r="R907" s="31" t="str">
        <f t="shared" si="139"/>
        <v/>
      </c>
      <c r="S907" s="31" t="str">
        <f t="shared" si="140"/>
        <v/>
      </c>
      <c r="T907" s="31" t="str">
        <f t="shared" si="141"/>
        <v/>
      </c>
    </row>
    <row r="908" spans="1:20">
      <c r="A908" s="34"/>
      <c r="B908" s="34"/>
      <c r="C908" s="1" t="str">
        <f t="shared" si="136"/>
        <v/>
      </c>
      <c r="D908" s="34"/>
      <c r="E908" s="35"/>
      <c r="F908" s="36"/>
      <c r="G908" s="33">
        <f t="shared" si="137"/>
        <v>0</v>
      </c>
      <c r="H908" s="106"/>
      <c r="I908" s="106"/>
      <c r="J908" s="32"/>
      <c r="K908" s="17"/>
      <c r="L908" s="31" t="str">
        <f t="shared" si="135"/>
        <v/>
      </c>
      <c r="M908" s="31" t="str">
        <f t="shared" si="144"/>
        <v/>
      </c>
      <c r="N908" s="31" t="str">
        <f t="shared" si="144"/>
        <v/>
      </c>
      <c r="O908" s="30"/>
      <c r="P908" s="34"/>
      <c r="Q908" s="31" t="str">
        <f t="shared" si="138"/>
        <v/>
      </c>
      <c r="R908" s="31" t="str">
        <f t="shared" si="139"/>
        <v/>
      </c>
      <c r="S908" s="31" t="str">
        <f t="shared" si="140"/>
        <v/>
      </c>
      <c r="T908" s="31" t="str">
        <f t="shared" si="141"/>
        <v/>
      </c>
    </row>
    <row r="909" spans="1:20">
      <c r="A909" s="34"/>
      <c r="B909" s="34"/>
      <c r="C909" s="1" t="str">
        <f t="shared" si="136"/>
        <v/>
      </c>
      <c r="D909" s="34"/>
      <c r="E909" s="35"/>
      <c r="F909" s="36"/>
      <c r="G909" s="33">
        <f t="shared" si="137"/>
        <v>0</v>
      </c>
      <c r="H909" s="106"/>
      <c r="I909" s="106"/>
      <c r="J909" s="32"/>
      <c r="K909" s="17"/>
      <c r="L909" s="31" t="str">
        <f t="shared" si="135"/>
        <v/>
      </c>
      <c r="M909" s="31" t="str">
        <f t="shared" si="144"/>
        <v/>
      </c>
      <c r="N909" s="31" t="str">
        <f t="shared" si="144"/>
        <v/>
      </c>
      <c r="O909" s="30"/>
      <c r="P909" s="34"/>
      <c r="Q909" s="31" t="str">
        <f t="shared" si="138"/>
        <v/>
      </c>
      <c r="R909" s="31" t="str">
        <f t="shared" si="139"/>
        <v/>
      </c>
      <c r="S909" s="31" t="str">
        <f t="shared" si="140"/>
        <v/>
      </c>
      <c r="T909" s="31" t="str">
        <f t="shared" si="141"/>
        <v/>
      </c>
    </row>
    <row r="910" spans="1:20">
      <c r="A910" s="34"/>
      <c r="B910" s="34"/>
      <c r="C910" s="1" t="str">
        <f t="shared" si="136"/>
        <v/>
      </c>
      <c r="D910" s="34"/>
      <c r="E910" s="35"/>
      <c r="F910" s="36"/>
      <c r="G910" s="33">
        <f t="shared" si="137"/>
        <v>0</v>
      </c>
      <c r="H910" s="106"/>
      <c r="I910" s="106"/>
      <c r="J910" s="32"/>
      <c r="K910" s="17"/>
      <c r="L910" s="31" t="str">
        <f t="shared" si="135"/>
        <v/>
      </c>
      <c r="M910" s="31" t="str">
        <f t="shared" si="144"/>
        <v/>
      </c>
      <c r="N910" s="31" t="str">
        <f t="shared" si="144"/>
        <v/>
      </c>
      <c r="O910" s="30"/>
      <c r="P910" s="34"/>
      <c r="Q910" s="31" t="str">
        <f t="shared" si="138"/>
        <v/>
      </c>
      <c r="R910" s="31" t="str">
        <f t="shared" si="139"/>
        <v/>
      </c>
      <c r="S910" s="31" t="str">
        <f t="shared" si="140"/>
        <v/>
      </c>
      <c r="T910" s="31" t="str">
        <f t="shared" si="141"/>
        <v/>
      </c>
    </row>
    <row r="911" spans="1:20">
      <c r="A911" s="34"/>
      <c r="B911" s="34"/>
      <c r="C911" s="1" t="str">
        <f t="shared" si="136"/>
        <v/>
      </c>
      <c r="D911" s="34"/>
      <c r="E911" s="35"/>
      <c r="F911" s="36"/>
      <c r="G911" s="33">
        <f t="shared" si="137"/>
        <v>0</v>
      </c>
      <c r="H911" s="106"/>
      <c r="I911" s="106"/>
      <c r="J911" s="32"/>
      <c r="K911" s="17"/>
      <c r="L911" s="31" t="str">
        <f t="shared" si="135"/>
        <v/>
      </c>
      <c r="M911" s="31" t="str">
        <f t="shared" si="144"/>
        <v/>
      </c>
      <c r="N911" s="31" t="str">
        <f t="shared" si="144"/>
        <v/>
      </c>
      <c r="O911" s="30"/>
      <c r="P911" s="34"/>
      <c r="Q911" s="31" t="str">
        <f t="shared" si="138"/>
        <v/>
      </c>
      <c r="R911" s="31" t="str">
        <f t="shared" si="139"/>
        <v/>
      </c>
      <c r="S911" s="31" t="str">
        <f t="shared" si="140"/>
        <v/>
      </c>
      <c r="T911" s="31" t="str">
        <f t="shared" si="141"/>
        <v/>
      </c>
    </row>
    <row r="912" spans="1:20">
      <c r="A912" s="34"/>
      <c r="B912" s="34"/>
      <c r="C912" s="1" t="str">
        <f t="shared" si="136"/>
        <v/>
      </c>
      <c r="D912" s="34"/>
      <c r="E912" s="35"/>
      <c r="F912" s="36"/>
      <c r="G912" s="33">
        <f t="shared" si="137"/>
        <v>0</v>
      </c>
      <c r="H912" s="106"/>
      <c r="I912" s="106"/>
      <c r="J912" s="32"/>
      <c r="K912" s="17"/>
      <c r="L912" s="31" t="str">
        <f t="shared" si="135"/>
        <v/>
      </c>
      <c r="M912" s="31" t="str">
        <f t="shared" si="144"/>
        <v/>
      </c>
      <c r="N912" s="31" t="str">
        <f t="shared" si="144"/>
        <v/>
      </c>
      <c r="O912" s="30"/>
      <c r="P912" s="34"/>
      <c r="Q912" s="31" t="str">
        <f t="shared" si="138"/>
        <v/>
      </c>
      <c r="R912" s="31" t="str">
        <f t="shared" si="139"/>
        <v/>
      </c>
      <c r="S912" s="31" t="str">
        <f t="shared" si="140"/>
        <v/>
      </c>
      <c r="T912" s="31" t="str">
        <f t="shared" si="141"/>
        <v/>
      </c>
    </row>
    <row r="913" spans="1:20">
      <c r="A913" s="34"/>
      <c r="B913" s="34"/>
      <c r="C913" s="1" t="str">
        <f t="shared" si="136"/>
        <v/>
      </c>
      <c r="D913" s="34"/>
      <c r="E913" s="35"/>
      <c r="F913" s="36"/>
      <c r="G913" s="33">
        <f t="shared" si="137"/>
        <v>0</v>
      </c>
      <c r="H913" s="106"/>
      <c r="I913" s="106"/>
      <c r="J913" s="32"/>
      <c r="K913" s="17"/>
      <c r="L913" s="31" t="str">
        <f t="shared" si="135"/>
        <v/>
      </c>
      <c r="M913" s="31" t="str">
        <f t="shared" si="144"/>
        <v/>
      </c>
      <c r="N913" s="31" t="str">
        <f t="shared" si="144"/>
        <v/>
      </c>
      <c r="O913" s="30"/>
      <c r="P913" s="34"/>
      <c r="Q913" s="31" t="str">
        <f t="shared" si="138"/>
        <v/>
      </c>
      <c r="R913" s="31" t="str">
        <f t="shared" si="139"/>
        <v/>
      </c>
      <c r="S913" s="31" t="str">
        <f t="shared" si="140"/>
        <v/>
      </c>
      <c r="T913" s="31" t="str">
        <f t="shared" si="141"/>
        <v/>
      </c>
    </row>
    <row r="914" spans="1:20">
      <c r="A914" s="34"/>
      <c r="B914" s="34"/>
      <c r="C914" s="1" t="str">
        <f t="shared" si="136"/>
        <v/>
      </c>
      <c r="D914" s="34"/>
      <c r="E914" s="35"/>
      <c r="F914" s="36"/>
      <c r="G914" s="33">
        <f t="shared" si="137"/>
        <v>0</v>
      </c>
      <c r="H914" s="106"/>
      <c r="I914" s="106"/>
      <c r="J914" s="32"/>
      <c r="K914" s="17"/>
      <c r="L914" s="31" t="str">
        <f t="shared" si="135"/>
        <v/>
      </c>
      <c r="M914" s="31" t="str">
        <f t="shared" si="144"/>
        <v/>
      </c>
      <c r="N914" s="31" t="str">
        <f t="shared" si="144"/>
        <v/>
      </c>
      <c r="O914" s="30"/>
      <c r="P914" s="34"/>
      <c r="Q914" s="31" t="str">
        <f t="shared" si="138"/>
        <v/>
      </c>
      <c r="R914" s="31" t="str">
        <f t="shared" si="139"/>
        <v/>
      </c>
      <c r="S914" s="31" t="str">
        <f t="shared" si="140"/>
        <v/>
      </c>
      <c r="T914" s="31" t="str">
        <f t="shared" si="141"/>
        <v/>
      </c>
    </row>
    <row r="915" spans="1:20">
      <c r="A915" s="34"/>
      <c r="B915" s="34"/>
      <c r="C915" s="1" t="str">
        <f t="shared" si="136"/>
        <v/>
      </c>
      <c r="D915" s="34"/>
      <c r="E915" s="35"/>
      <c r="F915" s="36"/>
      <c r="G915" s="33">
        <f t="shared" si="137"/>
        <v>0</v>
      </c>
      <c r="H915" s="106"/>
      <c r="I915" s="106"/>
      <c r="J915" s="32"/>
      <c r="K915" s="17"/>
      <c r="L915" s="31" t="str">
        <f t="shared" si="135"/>
        <v/>
      </c>
      <c r="M915" s="31" t="str">
        <f t="shared" si="144"/>
        <v/>
      </c>
      <c r="N915" s="31" t="str">
        <f t="shared" si="144"/>
        <v/>
      </c>
      <c r="O915" s="30"/>
      <c r="P915" s="34"/>
      <c r="Q915" s="31" t="str">
        <f t="shared" si="138"/>
        <v/>
      </c>
      <c r="R915" s="31" t="str">
        <f t="shared" si="139"/>
        <v/>
      </c>
      <c r="S915" s="31" t="str">
        <f t="shared" si="140"/>
        <v/>
      </c>
      <c r="T915" s="31" t="str">
        <f t="shared" si="141"/>
        <v/>
      </c>
    </row>
    <row r="916" spans="1:20">
      <c r="A916" s="34"/>
      <c r="B916" s="34"/>
      <c r="C916" s="1" t="str">
        <f t="shared" si="136"/>
        <v/>
      </c>
      <c r="D916" s="34"/>
      <c r="E916" s="35"/>
      <c r="F916" s="36"/>
      <c r="G916" s="33">
        <f t="shared" si="137"/>
        <v>0</v>
      </c>
      <c r="H916" s="106"/>
      <c r="I916" s="106"/>
      <c r="J916" s="32"/>
      <c r="K916" s="17"/>
      <c r="L916" s="31" t="str">
        <f t="shared" ref="L916:L979" si="145">IF($A916&gt;0,IF((LEFT($A916,2)&lt;&gt;LEFT(gstin,2)),($K916*$J916),""),"")</f>
        <v/>
      </c>
      <c r="M916" s="31" t="str">
        <f t="shared" si="144"/>
        <v/>
      </c>
      <c r="N916" s="31" t="str">
        <f t="shared" si="144"/>
        <v/>
      </c>
      <c r="O916" s="30"/>
      <c r="P916" s="34"/>
      <c r="Q916" s="31" t="str">
        <f t="shared" si="138"/>
        <v/>
      </c>
      <c r="R916" s="31" t="str">
        <f t="shared" si="139"/>
        <v/>
      </c>
      <c r="S916" s="31" t="str">
        <f t="shared" si="140"/>
        <v/>
      </c>
      <c r="T916" s="31" t="str">
        <f t="shared" si="141"/>
        <v/>
      </c>
    </row>
    <row r="917" spans="1:20">
      <c r="A917" s="34"/>
      <c r="B917" s="34"/>
      <c r="C917" s="1" t="str">
        <f t="shared" ref="C917:C980" si="146">IF($A917&lt;&gt;"",(VLOOKUP(LEFT($A917,2),$A$5000:$C$5037,3,TRUE)),(""))</f>
        <v/>
      </c>
      <c r="D917" s="34"/>
      <c r="E917" s="35"/>
      <c r="F917" s="36"/>
      <c r="G917" s="33">
        <f t="shared" ref="G917:G980" si="147">ROUND(SUM(K917:O917),0)</f>
        <v>0</v>
      </c>
      <c r="H917" s="106"/>
      <c r="I917" s="106"/>
      <c r="J917" s="32"/>
      <c r="K917" s="17"/>
      <c r="L917" s="31" t="str">
        <f t="shared" si="145"/>
        <v/>
      </c>
      <c r="M917" s="31" t="str">
        <f t="shared" si="144"/>
        <v/>
      </c>
      <c r="N917" s="31" t="str">
        <f t="shared" si="144"/>
        <v/>
      </c>
      <c r="O917" s="30"/>
      <c r="P917" s="34"/>
      <c r="Q917" s="31" t="str">
        <f t="shared" ref="Q917:Q980" si="148">IF(P917="Accept",L917,"")</f>
        <v/>
      </c>
      <c r="R917" s="31" t="str">
        <f t="shared" ref="R917:R980" si="149">IF(P917="Accept",M917,"")</f>
        <v/>
      </c>
      <c r="S917" s="31" t="str">
        <f t="shared" ref="S917:S980" si="150">IF(P917="Accept",N917,"")</f>
        <v/>
      </c>
      <c r="T917" s="31" t="str">
        <f t="shared" ref="T917:T980" si="151">IF(P917="Accept",O917,"")</f>
        <v/>
      </c>
    </row>
    <row r="918" spans="1:20">
      <c r="A918" s="34"/>
      <c r="B918" s="34"/>
      <c r="C918" s="1" t="str">
        <f t="shared" si="146"/>
        <v/>
      </c>
      <c r="D918" s="34"/>
      <c r="E918" s="35"/>
      <c r="F918" s="36"/>
      <c r="G918" s="33">
        <f t="shared" si="147"/>
        <v>0</v>
      </c>
      <c r="H918" s="106"/>
      <c r="I918" s="106"/>
      <c r="J918" s="32"/>
      <c r="K918" s="17"/>
      <c r="L918" s="31" t="str">
        <f t="shared" si="145"/>
        <v/>
      </c>
      <c r="M918" s="31" t="str">
        <f t="shared" si="144"/>
        <v/>
      </c>
      <c r="N918" s="31" t="str">
        <f t="shared" si="144"/>
        <v/>
      </c>
      <c r="O918" s="30"/>
      <c r="P918" s="34"/>
      <c r="Q918" s="31" t="str">
        <f t="shared" si="148"/>
        <v/>
      </c>
      <c r="R918" s="31" t="str">
        <f t="shared" si="149"/>
        <v/>
      </c>
      <c r="S918" s="31" t="str">
        <f t="shared" si="150"/>
        <v/>
      </c>
      <c r="T918" s="31" t="str">
        <f t="shared" si="151"/>
        <v/>
      </c>
    </row>
    <row r="919" spans="1:20">
      <c r="A919" s="34"/>
      <c r="B919" s="34"/>
      <c r="C919" s="1" t="str">
        <f t="shared" si="146"/>
        <v/>
      </c>
      <c r="D919" s="34"/>
      <c r="E919" s="35"/>
      <c r="F919" s="36"/>
      <c r="G919" s="33">
        <f t="shared" si="147"/>
        <v>0</v>
      </c>
      <c r="H919" s="106"/>
      <c r="I919" s="106"/>
      <c r="J919" s="32"/>
      <c r="K919" s="17"/>
      <c r="L919" s="31" t="str">
        <f t="shared" si="145"/>
        <v/>
      </c>
      <c r="M919" s="31" t="str">
        <f t="shared" si="144"/>
        <v/>
      </c>
      <c r="N919" s="31" t="str">
        <f t="shared" si="144"/>
        <v/>
      </c>
      <c r="O919" s="30"/>
      <c r="P919" s="34"/>
      <c r="Q919" s="31" t="str">
        <f t="shared" si="148"/>
        <v/>
      </c>
      <c r="R919" s="31" t="str">
        <f t="shared" si="149"/>
        <v/>
      </c>
      <c r="S919" s="31" t="str">
        <f t="shared" si="150"/>
        <v/>
      </c>
      <c r="T919" s="31" t="str">
        <f t="shared" si="151"/>
        <v/>
      </c>
    </row>
    <row r="920" spans="1:20">
      <c r="A920" s="34"/>
      <c r="B920" s="34"/>
      <c r="C920" s="1" t="str">
        <f t="shared" si="146"/>
        <v/>
      </c>
      <c r="D920" s="34"/>
      <c r="E920" s="35"/>
      <c r="F920" s="36"/>
      <c r="G920" s="33">
        <f t="shared" si="147"/>
        <v>0</v>
      </c>
      <c r="H920" s="106"/>
      <c r="I920" s="106"/>
      <c r="J920" s="32"/>
      <c r="K920" s="17"/>
      <c r="L920" s="31" t="str">
        <f t="shared" si="145"/>
        <v/>
      </c>
      <c r="M920" s="31" t="str">
        <f t="shared" ref="M920:N939" si="152">IF($A920&gt;0,IF((LEFT($A920,2)=LEFT(gstin,2)),($K920*($J920/2)),""),"")</f>
        <v/>
      </c>
      <c r="N920" s="31" t="str">
        <f t="shared" si="152"/>
        <v/>
      </c>
      <c r="O920" s="30"/>
      <c r="P920" s="34"/>
      <c r="Q920" s="31" t="str">
        <f t="shared" si="148"/>
        <v/>
      </c>
      <c r="R920" s="31" t="str">
        <f t="shared" si="149"/>
        <v/>
      </c>
      <c r="S920" s="31" t="str">
        <f t="shared" si="150"/>
        <v/>
      </c>
      <c r="T920" s="31" t="str">
        <f t="shared" si="151"/>
        <v/>
      </c>
    </row>
    <row r="921" spans="1:20">
      <c r="A921" s="34"/>
      <c r="B921" s="34"/>
      <c r="C921" s="1" t="str">
        <f t="shared" si="146"/>
        <v/>
      </c>
      <c r="D921" s="34"/>
      <c r="E921" s="35"/>
      <c r="F921" s="36"/>
      <c r="G921" s="33">
        <f t="shared" si="147"/>
        <v>0</v>
      </c>
      <c r="H921" s="106"/>
      <c r="I921" s="106"/>
      <c r="J921" s="32"/>
      <c r="K921" s="17"/>
      <c r="L921" s="31" t="str">
        <f t="shared" si="145"/>
        <v/>
      </c>
      <c r="M921" s="31" t="str">
        <f t="shared" si="152"/>
        <v/>
      </c>
      <c r="N921" s="31" t="str">
        <f t="shared" si="152"/>
        <v/>
      </c>
      <c r="O921" s="30"/>
      <c r="P921" s="34"/>
      <c r="Q921" s="31" t="str">
        <f t="shared" si="148"/>
        <v/>
      </c>
      <c r="R921" s="31" t="str">
        <f t="shared" si="149"/>
        <v/>
      </c>
      <c r="S921" s="31" t="str">
        <f t="shared" si="150"/>
        <v/>
      </c>
      <c r="T921" s="31" t="str">
        <f t="shared" si="151"/>
        <v/>
      </c>
    </row>
    <row r="922" spans="1:20">
      <c r="A922" s="34"/>
      <c r="B922" s="34"/>
      <c r="C922" s="1" t="str">
        <f t="shared" si="146"/>
        <v/>
      </c>
      <c r="D922" s="34"/>
      <c r="E922" s="35"/>
      <c r="F922" s="36"/>
      <c r="G922" s="33">
        <f t="shared" si="147"/>
        <v>0</v>
      </c>
      <c r="H922" s="106"/>
      <c r="I922" s="106"/>
      <c r="J922" s="32"/>
      <c r="K922" s="17"/>
      <c r="L922" s="31" t="str">
        <f t="shared" si="145"/>
        <v/>
      </c>
      <c r="M922" s="31" t="str">
        <f t="shared" si="152"/>
        <v/>
      </c>
      <c r="N922" s="31" t="str">
        <f t="shared" si="152"/>
        <v/>
      </c>
      <c r="O922" s="30"/>
      <c r="P922" s="34"/>
      <c r="Q922" s="31" t="str">
        <f t="shared" si="148"/>
        <v/>
      </c>
      <c r="R922" s="31" t="str">
        <f t="shared" si="149"/>
        <v/>
      </c>
      <c r="S922" s="31" t="str">
        <f t="shared" si="150"/>
        <v/>
      </c>
      <c r="T922" s="31" t="str">
        <f t="shared" si="151"/>
        <v/>
      </c>
    </row>
    <row r="923" spans="1:20">
      <c r="A923" s="34"/>
      <c r="B923" s="34"/>
      <c r="C923" s="1" t="str">
        <f t="shared" si="146"/>
        <v/>
      </c>
      <c r="D923" s="34"/>
      <c r="E923" s="35"/>
      <c r="F923" s="36"/>
      <c r="G923" s="33">
        <f t="shared" si="147"/>
        <v>0</v>
      </c>
      <c r="H923" s="106"/>
      <c r="I923" s="106"/>
      <c r="J923" s="32"/>
      <c r="K923" s="17"/>
      <c r="L923" s="31" t="str">
        <f t="shared" si="145"/>
        <v/>
      </c>
      <c r="M923" s="31" t="str">
        <f t="shared" si="152"/>
        <v/>
      </c>
      <c r="N923" s="31" t="str">
        <f t="shared" si="152"/>
        <v/>
      </c>
      <c r="O923" s="30"/>
      <c r="P923" s="34"/>
      <c r="Q923" s="31" t="str">
        <f t="shared" si="148"/>
        <v/>
      </c>
      <c r="R923" s="31" t="str">
        <f t="shared" si="149"/>
        <v/>
      </c>
      <c r="S923" s="31" t="str">
        <f t="shared" si="150"/>
        <v/>
      </c>
      <c r="T923" s="31" t="str">
        <f t="shared" si="151"/>
        <v/>
      </c>
    </row>
    <row r="924" spans="1:20">
      <c r="A924" s="34"/>
      <c r="B924" s="34"/>
      <c r="C924" s="1" t="str">
        <f t="shared" si="146"/>
        <v/>
      </c>
      <c r="D924" s="34"/>
      <c r="E924" s="35"/>
      <c r="F924" s="36"/>
      <c r="G924" s="33">
        <f t="shared" si="147"/>
        <v>0</v>
      </c>
      <c r="H924" s="106"/>
      <c r="I924" s="106"/>
      <c r="J924" s="32"/>
      <c r="K924" s="17"/>
      <c r="L924" s="31" t="str">
        <f t="shared" si="145"/>
        <v/>
      </c>
      <c r="M924" s="31" t="str">
        <f t="shared" si="152"/>
        <v/>
      </c>
      <c r="N924" s="31" t="str">
        <f t="shared" si="152"/>
        <v/>
      </c>
      <c r="O924" s="30"/>
      <c r="P924" s="34"/>
      <c r="Q924" s="31" t="str">
        <f t="shared" si="148"/>
        <v/>
      </c>
      <c r="R924" s="31" t="str">
        <f t="shared" si="149"/>
        <v/>
      </c>
      <c r="S924" s="31" t="str">
        <f t="shared" si="150"/>
        <v/>
      </c>
      <c r="T924" s="31" t="str">
        <f t="shared" si="151"/>
        <v/>
      </c>
    </row>
    <row r="925" spans="1:20">
      <c r="A925" s="34"/>
      <c r="B925" s="34"/>
      <c r="C925" s="1" t="str">
        <f t="shared" si="146"/>
        <v/>
      </c>
      <c r="D925" s="34"/>
      <c r="E925" s="35"/>
      <c r="F925" s="36"/>
      <c r="G925" s="33">
        <f t="shared" si="147"/>
        <v>0</v>
      </c>
      <c r="H925" s="106"/>
      <c r="I925" s="106"/>
      <c r="J925" s="32"/>
      <c r="K925" s="17"/>
      <c r="L925" s="31" t="str">
        <f t="shared" si="145"/>
        <v/>
      </c>
      <c r="M925" s="31" t="str">
        <f t="shared" si="152"/>
        <v/>
      </c>
      <c r="N925" s="31" t="str">
        <f t="shared" si="152"/>
        <v/>
      </c>
      <c r="O925" s="30"/>
      <c r="P925" s="34"/>
      <c r="Q925" s="31" t="str">
        <f t="shared" si="148"/>
        <v/>
      </c>
      <c r="R925" s="31" t="str">
        <f t="shared" si="149"/>
        <v/>
      </c>
      <c r="S925" s="31" t="str">
        <f t="shared" si="150"/>
        <v/>
      </c>
      <c r="T925" s="31" t="str">
        <f t="shared" si="151"/>
        <v/>
      </c>
    </row>
    <row r="926" spans="1:20">
      <c r="A926" s="34"/>
      <c r="B926" s="34"/>
      <c r="C926" s="1" t="str">
        <f t="shared" si="146"/>
        <v/>
      </c>
      <c r="D926" s="34"/>
      <c r="E926" s="35"/>
      <c r="F926" s="36"/>
      <c r="G926" s="33">
        <f t="shared" si="147"/>
        <v>0</v>
      </c>
      <c r="H926" s="106"/>
      <c r="I926" s="106"/>
      <c r="J926" s="32"/>
      <c r="K926" s="17"/>
      <c r="L926" s="31" t="str">
        <f t="shared" si="145"/>
        <v/>
      </c>
      <c r="M926" s="31" t="str">
        <f t="shared" si="152"/>
        <v/>
      </c>
      <c r="N926" s="31" t="str">
        <f t="shared" si="152"/>
        <v/>
      </c>
      <c r="O926" s="30"/>
      <c r="P926" s="34"/>
      <c r="Q926" s="31" t="str">
        <f t="shared" si="148"/>
        <v/>
      </c>
      <c r="R926" s="31" t="str">
        <f t="shared" si="149"/>
        <v/>
      </c>
      <c r="S926" s="31" t="str">
        <f t="shared" si="150"/>
        <v/>
      </c>
      <c r="T926" s="31" t="str">
        <f t="shared" si="151"/>
        <v/>
      </c>
    </row>
    <row r="927" spans="1:20">
      <c r="A927" s="34"/>
      <c r="B927" s="34"/>
      <c r="C927" s="1" t="str">
        <f t="shared" si="146"/>
        <v/>
      </c>
      <c r="D927" s="34"/>
      <c r="E927" s="35"/>
      <c r="F927" s="36"/>
      <c r="G927" s="33">
        <f t="shared" si="147"/>
        <v>0</v>
      </c>
      <c r="H927" s="106"/>
      <c r="I927" s="106"/>
      <c r="J927" s="32"/>
      <c r="K927" s="17"/>
      <c r="L927" s="31" t="str">
        <f t="shared" si="145"/>
        <v/>
      </c>
      <c r="M927" s="31" t="str">
        <f t="shared" si="152"/>
        <v/>
      </c>
      <c r="N927" s="31" t="str">
        <f t="shared" si="152"/>
        <v/>
      </c>
      <c r="O927" s="30"/>
      <c r="P927" s="34"/>
      <c r="Q927" s="31" t="str">
        <f t="shared" si="148"/>
        <v/>
      </c>
      <c r="R927" s="31" t="str">
        <f t="shared" si="149"/>
        <v/>
      </c>
      <c r="S927" s="31" t="str">
        <f t="shared" si="150"/>
        <v/>
      </c>
      <c r="T927" s="31" t="str">
        <f t="shared" si="151"/>
        <v/>
      </c>
    </row>
    <row r="928" spans="1:20">
      <c r="A928" s="34"/>
      <c r="B928" s="34"/>
      <c r="C928" s="1" t="str">
        <f t="shared" si="146"/>
        <v/>
      </c>
      <c r="D928" s="34"/>
      <c r="E928" s="35"/>
      <c r="F928" s="36"/>
      <c r="G928" s="33">
        <f t="shared" si="147"/>
        <v>0</v>
      </c>
      <c r="H928" s="106"/>
      <c r="I928" s="106"/>
      <c r="J928" s="32"/>
      <c r="K928" s="17"/>
      <c r="L928" s="31" t="str">
        <f t="shared" si="145"/>
        <v/>
      </c>
      <c r="M928" s="31" t="str">
        <f t="shared" si="152"/>
        <v/>
      </c>
      <c r="N928" s="31" t="str">
        <f t="shared" si="152"/>
        <v/>
      </c>
      <c r="O928" s="30"/>
      <c r="P928" s="34"/>
      <c r="Q928" s="31" t="str">
        <f t="shared" si="148"/>
        <v/>
      </c>
      <c r="R928" s="31" t="str">
        <f t="shared" si="149"/>
        <v/>
      </c>
      <c r="S928" s="31" t="str">
        <f t="shared" si="150"/>
        <v/>
      </c>
      <c r="T928" s="31" t="str">
        <f t="shared" si="151"/>
        <v/>
      </c>
    </row>
    <row r="929" spans="1:20">
      <c r="A929" s="34"/>
      <c r="B929" s="34"/>
      <c r="C929" s="1" t="str">
        <f t="shared" si="146"/>
        <v/>
      </c>
      <c r="D929" s="34"/>
      <c r="E929" s="35"/>
      <c r="F929" s="36"/>
      <c r="G929" s="33">
        <f t="shared" si="147"/>
        <v>0</v>
      </c>
      <c r="H929" s="106"/>
      <c r="I929" s="106"/>
      <c r="J929" s="32"/>
      <c r="K929" s="17"/>
      <c r="L929" s="31" t="str">
        <f t="shared" si="145"/>
        <v/>
      </c>
      <c r="M929" s="31" t="str">
        <f t="shared" si="152"/>
        <v/>
      </c>
      <c r="N929" s="31" t="str">
        <f t="shared" si="152"/>
        <v/>
      </c>
      <c r="O929" s="30"/>
      <c r="P929" s="34"/>
      <c r="Q929" s="31" t="str">
        <f t="shared" si="148"/>
        <v/>
      </c>
      <c r="R929" s="31" t="str">
        <f t="shared" si="149"/>
        <v/>
      </c>
      <c r="S929" s="31" t="str">
        <f t="shared" si="150"/>
        <v/>
      </c>
      <c r="T929" s="31" t="str">
        <f t="shared" si="151"/>
        <v/>
      </c>
    </row>
    <row r="930" spans="1:20">
      <c r="A930" s="34"/>
      <c r="B930" s="34"/>
      <c r="C930" s="1" t="str">
        <f t="shared" si="146"/>
        <v/>
      </c>
      <c r="D930" s="34"/>
      <c r="E930" s="35"/>
      <c r="F930" s="36"/>
      <c r="G930" s="33">
        <f t="shared" si="147"/>
        <v>0</v>
      </c>
      <c r="H930" s="106"/>
      <c r="I930" s="106"/>
      <c r="J930" s="32"/>
      <c r="K930" s="17"/>
      <c r="L930" s="31" t="str">
        <f t="shared" si="145"/>
        <v/>
      </c>
      <c r="M930" s="31" t="str">
        <f t="shared" si="152"/>
        <v/>
      </c>
      <c r="N930" s="31" t="str">
        <f t="shared" si="152"/>
        <v/>
      </c>
      <c r="O930" s="30"/>
      <c r="P930" s="34"/>
      <c r="Q930" s="31" t="str">
        <f t="shared" si="148"/>
        <v/>
      </c>
      <c r="R930" s="31" t="str">
        <f t="shared" si="149"/>
        <v/>
      </c>
      <c r="S930" s="31" t="str">
        <f t="shared" si="150"/>
        <v/>
      </c>
      <c r="T930" s="31" t="str">
        <f t="shared" si="151"/>
        <v/>
      </c>
    </row>
    <row r="931" spans="1:20">
      <c r="A931" s="34"/>
      <c r="B931" s="34"/>
      <c r="C931" s="1" t="str">
        <f t="shared" si="146"/>
        <v/>
      </c>
      <c r="D931" s="34"/>
      <c r="E931" s="35"/>
      <c r="F931" s="36"/>
      <c r="G931" s="33">
        <f t="shared" si="147"/>
        <v>0</v>
      </c>
      <c r="H931" s="106"/>
      <c r="I931" s="106"/>
      <c r="J931" s="32"/>
      <c r="K931" s="17"/>
      <c r="L931" s="31" t="str">
        <f t="shared" si="145"/>
        <v/>
      </c>
      <c r="M931" s="31" t="str">
        <f t="shared" si="152"/>
        <v/>
      </c>
      <c r="N931" s="31" t="str">
        <f t="shared" si="152"/>
        <v/>
      </c>
      <c r="O931" s="30"/>
      <c r="P931" s="34"/>
      <c r="Q931" s="31" t="str">
        <f t="shared" si="148"/>
        <v/>
      </c>
      <c r="R931" s="31" t="str">
        <f t="shared" si="149"/>
        <v/>
      </c>
      <c r="S931" s="31" t="str">
        <f t="shared" si="150"/>
        <v/>
      </c>
      <c r="T931" s="31" t="str">
        <f t="shared" si="151"/>
        <v/>
      </c>
    </row>
    <row r="932" spans="1:20">
      <c r="A932" s="34"/>
      <c r="B932" s="34"/>
      <c r="C932" s="1" t="str">
        <f t="shared" si="146"/>
        <v/>
      </c>
      <c r="D932" s="34"/>
      <c r="E932" s="35"/>
      <c r="F932" s="36"/>
      <c r="G932" s="33">
        <f t="shared" si="147"/>
        <v>0</v>
      </c>
      <c r="H932" s="106"/>
      <c r="I932" s="106"/>
      <c r="J932" s="32"/>
      <c r="K932" s="17"/>
      <c r="L932" s="31" t="str">
        <f t="shared" si="145"/>
        <v/>
      </c>
      <c r="M932" s="31" t="str">
        <f t="shared" si="152"/>
        <v/>
      </c>
      <c r="N932" s="31" t="str">
        <f t="shared" si="152"/>
        <v/>
      </c>
      <c r="O932" s="30"/>
      <c r="P932" s="34"/>
      <c r="Q932" s="31" t="str">
        <f t="shared" si="148"/>
        <v/>
      </c>
      <c r="R932" s="31" t="str">
        <f t="shared" si="149"/>
        <v/>
      </c>
      <c r="S932" s="31" t="str">
        <f t="shared" si="150"/>
        <v/>
      </c>
      <c r="T932" s="31" t="str">
        <f t="shared" si="151"/>
        <v/>
      </c>
    </row>
    <row r="933" spans="1:20">
      <c r="A933" s="34"/>
      <c r="B933" s="34"/>
      <c r="C933" s="1" t="str">
        <f t="shared" si="146"/>
        <v/>
      </c>
      <c r="D933" s="34"/>
      <c r="E933" s="35"/>
      <c r="F933" s="36"/>
      <c r="G933" s="33">
        <f t="shared" si="147"/>
        <v>0</v>
      </c>
      <c r="H933" s="106"/>
      <c r="I933" s="106"/>
      <c r="J933" s="32"/>
      <c r="K933" s="17"/>
      <c r="L933" s="31" t="str">
        <f t="shared" si="145"/>
        <v/>
      </c>
      <c r="M933" s="31" t="str">
        <f t="shared" si="152"/>
        <v/>
      </c>
      <c r="N933" s="31" t="str">
        <f t="shared" si="152"/>
        <v/>
      </c>
      <c r="O933" s="30"/>
      <c r="P933" s="34"/>
      <c r="Q933" s="31" t="str">
        <f t="shared" si="148"/>
        <v/>
      </c>
      <c r="R933" s="31" t="str">
        <f t="shared" si="149"/>
        <v/>
      </c>
      <c r="S933" s="31" t="str">
        <f t="shared" si="150"/>
        <v/>
      </c>
      <c r="T933" s="31" t="str">
        <f t="shared" si="151"/>
        <v/>
      </c>
    </row>
    <row r="934" spans="1:20">
      <c r="A934" s="34"/>
      <c r="B934" s="34"/>
      <c r="C934" s="1" t="str">
        <f t="shared" si="146"/>
        <v/>
      </c>
      <c r="D934" s="34"/>
      <c r="E934" s="35"/>
      <c r="F934" s="36"/>
      <c r="G934" s="33">
        <f t="shared" si="147"/>
        <v>0</v>
      </c>
      <c r="H934" s="106"/>
      <c r="I934" s="106"/>
      <c r="J934" s="32"/>
      <c r="K934" s="17"/>
      <c r="L934" s="31" t="str">
        <f t="shared" si="145"/>
        <v/>
      </c>
      <c r="M934" s="31" t="str">
        <f t="shared" si="152"/>
        <v/>
      </c>
      <c r="N934" s="31" t="str">
        <f t="shared" si="152"/>
        <v/>
      </c>
      <c r="O934" s="30"/>
      <c r="P934" s="34"/>
      <c r="Q934" s="31" t="str">
        <f t="shared" si="148"/>
        <v/>
      </c>
      <c r="R934" s="31" t="str">
        <f t="shared" si="149"/>
        <v/>
      </c>
      <c r="S934" s="31" t="str">
        <f t="shared" si="150"/>
        <v/>
      </c>
      <c r="T934" s="31" t="str">
        <f t="shared" si="151"/>
        <v/>
      </c>
    </row>
    <row r="935" spans="1:20">
      <c r="A935" s="34"/>
      <c r="B935" s="34"/>
      <c r="C935" s="1" t="str">
        <f t="shared" si="146"/>
        <v/>
      </c>
      <c r="D935" s="34"/>
      <c r="E935" s="35"/>
      <c r="F935" s="36"/>
      <c r="G935" s="33">
        <f t="shared" si="147"/>
        <v>0</v>
      </c>
      <c r="H935" s="106"/>
      <c r="I935" s="106"/>
      <c r="J935" s="32"/>
      <c r="K935" s="17"/>
      <c r="L935" s="31" t="str">
        <f t="shared" si="145"/>
        <v/>
      </c>
      <c r="M935" s="31" t="str">
        <f t="shared" si="152"/>
        <v/>
      </c>
      <c r="N935" s="31" t="str">
        <f t="shared" si="152"/>
        <v/>
      </c>
      <c r="O935" s="30"/>
      <c r="P935" s="34"/>
      <c r="Q935" s="31" t="str">
        <f t="shared" si="148"/>
        <v/>
      </c>
      <c r="R935" s="31" t="str">
        <f t="shared" si="149"/>
        <v/>
      </c>
      <c r="S935" s="31" t="str">
        <f t="shared" si="150"/>
        <v/>
      </c>
      <c r="T935" s="31" t="str">
        <f t="shared" si="151"/>
        <v/>
      </c>
    </row>
    <row r="936" spans="1:20">
      <c r="A936" s="34"/>
      <c r="B936" s="34"/>
      <c r="C936" s="1" t="str">
        <f t="shared" si="146"/>
        <v/>
      </c>
      <c r="D936" s="34"/>
      <c r="E936" s="35"/>
      <c r="F936" s="36"/>
      <c r="G936" s="33">
        <f t="shared" si="147"/>
        <v>0</v>
      </c>
      <c r="H936" s="106"/>
      <c r="I936" s="106"/>
      <c r="J936" s="32"/>
      <c r="K936" s="17"/>
      <c r="L936" s="31" t="str">
        <f t="shared" si="145"/>
        <v/>
      </c>
      <c r="M936" s="31" t="str">
        <f t="shared" si="152"/>
        <v/>
      </c>
      <c r="N936" s="31" t="str">
        <f t="shared" si="152"/>
        <v/>
      </c>
      <c r="O936" s="30"/>
      <c r="P936" s="34"/>
      <c r="Q936" s="31" t="str">
        <f t="shared" si="148"/>
        <v/>
      </c>
      <c r="R936" s="31" t="str">
        <f t="shared" si="149"/>
        <v/>
      </c>
      <c r="S936" s="31" t="str">
        <f t="shared" si="150"/>
        <v/>
      </c>
      <c r="T936" s="31" t="str">
        <f t="shared" si="151"/>
        <v/>
      </c>
    </row>
    <row r="937" spans="1:20">
      <c r="A937" s="34"/>
      <c r="B937" s="34"/>
      <c r="C937" s="1" t="str">
        <f t="shared" si="146"/>
        <v/>
      </c>
      <c r="D937" s="34"/>
      <c r="E937" s="35"/>
      <c r="F937" s="36"/>
      <c r="G937" s="33">
        <f t="shared" si="147"/>
        <v>0</v>
      </c>
      <c r="H937" s="106"/>
      <c r="I937" s="106"/>
      <c r="J937" s="32"/>
      <c r="K937" s="17"/>
      <c r="L937" s="31" t="str">
        <f t="shared" si="145"/>
        <v/>
      </c>
      <c r="M937" s="31" t="str">
        <f t="shared" si="152"/>
        <v/>
      </c>
      <c r="N937" s="31" t="str">
        <f t="shared" si="152"/>
        <v/>
      </c>
      <c r="O937" s="30"/>
      <c r="P937" s="34"/>
      <c r="Q937" s="31" t="str">
        <f t="shared" si="148"/>
        <v/>
      </c>
      <c r="R937" s="31" t="str">
        <f t="shared" si="149"/>
        <v/>
      </c>
      <c r="S937" s="31" t="str">
        <f t="shared" si="150"/>
        <v/>
      </c>
      <c r="T937" s="31" t="str">
        <f t="shared" si="151"/>
        <v/>
      </c>
    </row>
    <row r="938" spans="1:20">
      <c r="A938" s="34"/>
      <c r="B938" s="34"/>
      <c r="C938" s="1" t="str">
        <f t="shared" si="146"/>
        <v/>
      </c>
      <c r="D938" s="34"/>
      <c r="E938" s="35"/>
      <c r="F938" s="36"/>
      <c r="G938" s="33">
        <f t="shared" si="147"/>
        <v>0</v>
      </c>
      <c r="H938" s="106"/>
      <c r="I938" s="106"/>
      <c r="J938" s="32"/>
      <c r="K938" s="17"/>
      <c r="L938" s="31" t="str">
        <f t="shared" si="145"/>
        <v/>
      </c>
      <c r="M938" s="31" t="str">
        <f t="shared" si="152"/>
        <v/>
      </c>
      <c r="N938" s="31" t="str">
        <f t="shared" si="152"/>
        <v/>
      </c>
      <c r="O938" s="30"/>
      <c r="P938" s="34"/>
      <c r="Q938" s="31" t="str">
        <f t="shared" si="148"/>
        <v/>
      </c>
      <c r="R938" s="31" t="str">
        <f t="shared" si="149"/>
        <v/>
      </c>
      <c r="S938" s="31" t="str">
        <f t="shared" si="150"/>
        <v/>
      </c>
      <c r="T938" s="31" t="str">
        <f t="shared" si="151"/>
        <v/>
      </c>
    </row>
    <row r="939" spans="1:20">
      <c r="A939" s="34"/>
      <c r="B939" s="34"/>
      <c r="C939" s="1" t="str">
        <f t="shared" si="146"/>
        <v/>
      </c>
      <c r="D939" s="34"/>
      <c r="E939" s="35"/>
      <c r="F939" s="36"/>
      <c r="G939" s="33">
        <f t="shared" si="147"/>
        <v>0</v>
      </c>
      <c r="H939" s="106"/>
      <c r="I939" s="106"/>
      <c r="J939" s="32"/>
      <c r="K939" s="17"/>
      <c r="L939" s="31" t="str">
        <f t="shared" si="145"/>
        <v/>
      </c>
      <c r="M939" s="31" t="str">
        <f t="shared" si="152"/>
        <v/>
      </c>
      <c r="N939" s="31" t="str">
        <f t="shared" si="152"/>
        <v/>
      </c>
      <c r="O939" s="30"/>
      <c r="P939" s="34"/>
      <c r="Q939" s="31" t="str">
        <f t="shared" si="148"/>
        <v/>
      </c>
      <c r="R939" s="31" t="str">
        <f t="shared" si="149"/>
        <v/>
      </c>
      <c r="S939" s="31" t="str">
        <f t="shared" si="150"/>
        <v/>
      </c>
      <c r="T939" s="31" t="str">
        <f t="shared" si="151"/>
        <v/>
      </c>
    </row>
    <row r="940" spans="1:20">
      <c r="A940" s="34"/>
      <c r="B940" s="34"/>
      <c r="C940" s="1" t="str">
        <f t="shared" si="146"/>
        <v/>
      </c>
      <c r="D940" s="34"/>
      <c r="E940" s="35"/>
      <c r="F940" s="36"/>
      <c r="G940" s="33">
        <f t="shared" si="147"/>
        <v>0</v>
      </c>
      <c r="H940" s="106"/>
      <c r="I940" s="106"/>
      <c r="J940" s="32"/>
      <c r="K940" s="17"/>
      <c r="L940" s="31" t="str">
        <f t="shared" si="145"/>
        <v/>
      </c>
      <c r="M940" s="31" t="str">
        <f t="shared" ref="M940:N959" si="153">IF($A940&gt;0,IF((LEFT($A940,2)=LEFT(gstin,2)),($K940*($J940/2)),""),"")</f>
        <v/>
      </c>
      <c r="N940" s="31" t="str">
        <f t="shared" si="153"/>
        <v/>
      </c>
      <c r="O940" s="30"/>
      <c r="P940" s="34"/>
      <c r="Q940" s="31" t="str">
        <f t="shared" si="148"/>
        <v/>
      </c>
      <c r="R940" s="31" t="str">
        <f t="shared" si="149"/>
        <v/>
      </c>
      <c r="S940" s="31" t="str">
        <f t="shared" si="150"/>
        <v/>
      </c>
      <c r="T940" s="31" t="str">
        <f t="shared" si="151"/>
        <v/>
      </c>
    </row>
    <row r="941" spans="1:20">
      <c r="A941" s="34"/>
      <c r="B941" s="34"/>
      <c r="C941" s="1" t="str">
        <f t="shared" si="146"/>
        <v/>
      </c>
      <c r="D941" s="34"/>
      <c r="E941" s="35"/>
      <c r="F941" s="36"/>
      <c r="G941" s="33">
        <f t="shared" si="147"/>
        <v>0</v>
      </c>
      <c r="H941" s="106"/>
      <c r="I941" s="106"/>
      <c r="J941" s="32"/>
      <c r="K941" s="17"/>
      <c r="L941" s="31" t="str">
        <f t="shared" si="145"/>
        <v/>
      </c>
      <c r="M941" s="31" t="str">
        <f t="shared" si="153"/>
        <v/>
      </c>
      <c r="N941" s="31" t="str">
        <f t="shared" si="153"/>
        <v/>
      </c>
      <c r="O941" s="30"/>
      <c r="P941" s="34"/>
      <c r="Q941" s="31" t="str">
        <f t="shared" si="148"/>
        <v/>
      </c>
      <c r="R941" s="31" t="str">
        <f t="shared" si="149"/>
        <v/>
      </c>
      <c r="S941" s="31" t="str">
        <f t="shared" si="150"/>
        <v/>
      </c>
      <c r="T941" s="31" t="str">
        <f t="shared" si="151"/>
        <v/>
      </c>
    </row>
    <row r="942" spans="1:20">
      <c r="A942" s="34"/>
      <c r="B942" s="34"/>
      <c r="C942" s="1" t="str">
        <f t="shared" si="146"/>
        <v/>
      </c>
      <c r="D942" s="34"/>
      <c r="E942" s="35"/>
      <c r="F942" s="36"/>
      <c r="G942" s="33">
        <f t="shared" si="147"/>
        <v>0</v>
      </c>
      <c r="H942" s="106"/>
      <c r="I942" s="106"/>
      <c r="J942" s="32"/>
      <c r="K942" s="17"/>
      <c r="L942" s="31" t="str">
        <f t="shared" si="145"/>
        <v/>
      </c>
      <c r="M942" s="31" t="str">
        <f t="shared" si="153"/>
        <v/>
      </c>
      <c r="N942" s="31" t="str">
        <f t="shared" si="153"/>
        <v/>
      </c>
      <c r="O942" s="30"/>
      <c r="P942" s="34"/>
      <c r="Q942" s="31" t="str">
        <f t="shared" si="148"/>
        <v/>
      </c>
      <c r="R942" s="31" t="str">
        <f t="shared" si="149"/>
        <v/>
      </c>
      <c r="S942" s="31" t="str">
        <f t="shared" si="150"/>
        <v/>
      </c>
      <c r="T942" s="31" t="str">
        <f t="shared" si="151"/>
        <v/>
      </c>
    </row>
    <row r="943" spans="1:20">
      <c r="A943" s="34"/>
      <c r="B943" s="34"/>
      <c r="C943" s="1" t="str">
        <f t="shared" si="146"/>
        <v/>
      </c>
      <c r="D943" s="34"/>
      <c r="E943" s="35"/>
      <c r="F943" s="36"/>
      <c r="G943" s="33">
        <f t="shared" si="147"/>
        <v>0</v>
      </c>
      <c r="H943" s="106"/>
      <c r="I943" s="106"/>
      <c r="J943" s="32"/>
      <c r="K943" s="17"/>
      <c r="L943" s="31" t="str">
        <f t="shared" si="145"/>
        <v/>
      </c>
      <c r="M943" s="31" t="str">
        <f t="shared" si="153"/>
        <v/>
      </c>
      <c r="N943" s="31" t="str">
        <f t="shared" si="153"/>
        <v/>
      </c>
      <c r="O943" s="30"/>
      <c r="P943" s="34"/>
      <c r="Q943" s="31" t="str">
        <f t="shared" si="148"/>
        <v/>
      </c>
      <c r="R943" s="31" t="str">
        <f t="shared" si="149"/>
        <v/>
      </c>
      <c r="S943" s="31" t="str">
        <f t="shared" si="150"/>
        <v/>
      </c>
      <c r="T943" s="31" t="str">
        <f t="shared" si="151"/>
        <v/>
      </c>
    </row>
    <row r="944" spans="1:20">
      <c r="A944" s="34"/>
      <c r="B944" s="34"/>
      <c r="C944" s="1" t="str">
        <f t="shared" si="146"/>
        <v/>
      </c>
      <c r="D944" s="34"/>
      <c r="E944" s="35"/>
      <c r="F944" s="36"/>
      <c r="G944" s="33">
        <f t="shared" si="147"/>
        <v>0</v>
      </c>
      <c r="H944" s="106"/>
      <c r="I944" s="106"/>
      <c r="J944" s="32"/>
      <c r="K944" s="17"/>
      <c r="L944" s="31" t="str">
        <f t="shared" si="145"/>
        <v/>
      </c>
      <c r="M944" s="31" t="str">
        <f t="shared" si="153"/>
        <v/>
      </c>
      <c r="N944" s="31" t="str">
        <f t="shared" si="153"/>
        <v/>
      </c>
      <c r="O944" s="30"/>
      <c r="P944" s="34"/>
      <c r="Q944" s="31" t="str">
        <f t="shared" si="148"/>
        <v/>
      </c>
      <c r="R944" s="31" t="str">
        <f t="shared" si="149"/>
        <v/>
      </c>
      <c r="S944" s="31" t="str">
        <f t="shared" si="150"/>
        <v/>
      </c>
      <c r="T944" s="31" t="str">
        <f t="shared" si="151"/>
        <v/>
      </c>
    </row>
    <row r="945" spans="1:20">
      <c r="A945" s="34"/>
      <c r="B945" s="34"/>
      <c r="C945" s="1" t="str">
        <f t="shared" si="146"/>
        <v/>
      </c>
      <c r="D945" s="34"/>
      <c r="E945" s="35"/>
      <c r="F945" s="36"/>
      <c r="G945" s="33">
        <f t="shared" si="147"/>
        <v>0</v>
      </c>
      <c r="H945" s="106"/>
      <c r="I945" s="106"/>
      <c r="J945" s="32"/>
      <c r="K945" s="17"/>
      <c r="L945" s="31" t="str">
        <f t="shared" si="145"/>
        <v/>
      </c>
      <c r="M945" s="31" t="str">
        <f t="shared" si="153"/>
        <v/>
      </c>
      <c r="N945" s="31" t="str">
        <f t="shared" si="153"/>
        <v/>
      </c>
      <c r="O945" s="30"/>
      <c r="P945" s="34"/>
      <c r="Q945" s="31" t="str">
        <f t="shared" si="148"/>
        <v/>
      </c>
      <c r="R945" s="31" t="str">
        <f t="shared" si="149"/>
        <v/>
      </c>
      <c r="S945" s="31" t="str">
        <f t="shared" si="150"/>
        <v/>
      </c>
      <c r="T945" s="31" t="str">
        <f t="shared" si="151"/>
        <v/>
      </c>
    </row>
    <row r="946" spans="1:20">
      <c r="A946" s="34"/>
      <c r="B946" s="34"/>
      <c r="C946" s="1" t="str">
        <f t="shared" si="146"/>
        <v/>
      </c>
      <c r="D946" s="34"/>
      <c r="E946" s="35"/>
      <c r="F946" s="36"/>
      <c r="G946" s="33">
        <f t="shared" si="147"/>
        <v>0</v>
      </c>
      <c r="H946" s="106"/>
      <c r="I946" s="106"/>
      <c r="J946" s="32"/>
      <c r="K946" s="17"/>
      <c r="L946" s="31" t="str">
        <f t="shared" si="145"/>
        <v/>
      </c>
      <c r="M946" s="31" t="str">
        <f t="shared" si="153"/>
        <v/>
      </c>
      <c r="N946" s="31" t="str">
        <f t="shared" si="153"/>
        <v/>
      </c>
      <c r="O946" s="30"/>
      <c r="P946" s="34"/>
      <c r="Q946" s="31" t="str">
        <f t="shared" si="148"/>
        <v/>
      </c>
      <c r="R946" s="31" t="str">
        <f t="shared" si="149"/>
        <v/>
      </c>
      <c r="S946" s="31" t="str">
        <f t="shared" si="150"/>
        <v/>
      </c>
      <c r="T946" s="31" t="str">
        <f t="shared" si="151"/>
        <v/>
      </c>
    </row>
    <row r="947" spans="1:20">
      <c r="A947" s="34"/>
      <c r="B947" s="34"/>
      <c r="C947" s="1" t="str">
        <f t="shared" si="146"/>
        <v/>
      </c>
      <c r="D947" s="34"/>
      <c r="E947" s="35"/>
      <c r="F947" s="36"/>
      <c r="G947" s="33">
        <f t="shared" si="147"/>
        <v>0</v>
      </c>
      <c r="H947" s="106"/>
      <c r="I947" s="106"/>
      <c r="J947" s="32"/>
      <c r="K947" s="17"/>
      <c r="L947" s="31" t="str">
        <f t="shared" si="145"/>
        <v/>
      </c>
      <c r="M947" s="31" t="str">
        <f t="shared" si="153"/>
        <v/>
      </c>
      <c r="N947" s="31" t="str">
        <f t="shared" si="153"/>
        <v/>
      </c>
      <c r="O947" s="30"/>
      <c r="P947" s="34"/>
      <c r="Q947" s="31" t="str">
        <f t="shared" si="148"/>
        <v/>
      </c>
      <c r="R947" s="31" t="str">
        <f t="shared" si="149"/>
        <v/>
      </c>
      <c r="S947" s="31" t="str">
        <f t="shared" si="150"/>
        <v/>
      </c>
      <c r="T947" s="31" t="str">
        <f t="shared" si="151"/>
        <v/>
      </c>
    </row>
    <row r="948" spans="1:20">
      <c r="A948" s="34"/>
      <c r="B948" s="34"/>
      <c r="C948" s="1" t="str">
        <f t="shared" si="146"/>
        <v/>
      </c>
      <c r="D948" s="34"/>
      <c r="E948" s="35"/>
      <c r="F948" s="36"/>
      <c r="G948" s="33">
        <f t="shared" si="147"/>
        <v>0</v>
      </c>
      <c r="H948" s="106"/>
      <c r="I948" s="106"/>
      <c r="J948" s="32"/>
      <c r="K948" s="17"/>
      <c r="L948" s="31" t="str">
        <f t="shared" si="145"/>
        <v/>
      </c>
      <c r="M948" s="31" t="str">
        <f t="shared" si="153"/>
        <v/>
      </c>
      <c r="N948" s="31" t="str">
        <f t="shared" si="153"/>
        <v/>
      </c>
      <c r="O948" s="30"/>
      <c r="P948" s="34"/>
      <c r="Q948" s="31" t="str">
        <f t="shared" si="148"/>
        <v/>
      </c>
      <c r="R948" s="31" t="str">
        <f t="shared" si="149"/>
        <v/>
      </c>
      <c r="S948" s="31" t="str">
        <f t="shared" si="150"/>
        <v/>
      </c>
      <c r="T948" s="31" t="str">
        <f t="shared" si="151"/>
        <v/>
      </c>
    </row>
    <row r="949" spans="1:20">
      <c r="A949" s="34"/>
      <c r="B949" s="34"/>
      <c r="C949" s="1" t="str">
        <f t="shared" si="146"/>
        <v/>
      </c>
      <c r="D949" s="34"/>
      <c r="E949" s="35"/>
      <c r="F949" s="36"/>
      <c r="G949" s="33">
        <f t="shared" si="147"/>
        <v>0</v>
      </c>
      <c r="H949" s="106"/>
      <c r="I949" s="106"/>
      <c r="J949" s="32"/>
      <c r="K949" s="17"/>
      <c r="L949" s="31" t="str">
        <f t="shared" si="145"/>
        <v/>
      </c>
      <c r="M949" s="31" t="str">
        <f t="shared" si="153"/>
        <v/>
      </c>
      <c r="N949" s="31" t="str">
        <f t="shared" si="153"/>
        <v/>
      </c>
      <c r="O949" s="30"/>
      <c r="P949" s="34"/>
      <c r="Q949" s="31" t="str">
        <f t="shared" si="148"/>
        <v/>
      </c>
      <c r="R949" s="31" t="str">
        <f t="shared" si="149"/>
        <v/>
      </c>
      <c r="S949" s="31" t="str">
        <f t="shared" si="150"/>
        <v/>
      </c>
      <c r="T949" s="31" t="str">
        <f t="shared" si="151"/>
        <v/>
      </c>
    </row>
    <row r="950" spans="1:20">
      <c r="A950" s="34"/>
      <c r="B950" s="34"/>
      <c r="C950" s="1" t="str">
        <f t="shared" si="146"/>
        <v/>
      </c>
      <c r="D950" s="34"/>
      <c r="E950" s="35"/>
      <c r="F950" s="36"/>
      <c r="G950" s="33">
        <f t="shared" si="147"/>
        <v>0</v>
      </c>
      <c r="H950" s="106"/>
      <c r="I950" s="106"/>
      <c r="J950" s="32"/>
      <c r="K950" s="17"/>
      <c r="L950" s="31" t="str">
        <f t="shared" si="145"/>
        <v/>
      </c>
      <c r="M950" s="31" t="str">
        <f t="shared" si="153"/>
        <v/>
      </c>
      <c r="N950" s="31" t="str">
        <f t="shared" si="153"/>
        <v/>
      </c>
      <c r="O950" s="30"/>
      <c r="P950" s="34"/>
      <c r="Q950" s="31" t="str">
        <f t="shared" si="148"/>
        <v/>
      </c>
      <c r="R950" s="31" t="str">
        <f t="shared" si="149"/>
        <v/>
      </c>
      <c r="S950" s="31" t="str">
        <f t="shared" si="150"/>
        <v/>
      </c>
      <c r="T950" s="31" t="str">
        <f t="shared" si="151"/>
        <v/>
      </c>
    </row>
    <row r="951" spans="1:20">
      <c r="A951" s="34"/>
      <c r="B951" s="34"/>
      <c r="C951" s="1" t="str">
        <f t="shared" si="146"/>
        <v/>
      </c>
      <c r="D951" s="34"/>
      <c r="E951" s="35"/>
      <c r="F951" s="36"/>
      <c r="G951" s="33">
        <f t="shared" si="147"/>
        <v>0</v>
      </c>
      <c r="H951" s="106"/>
      <c r="I951" s="106"/>
      <c r="J951" s="32"/>
      <c r="K951" s="17"/>
      <c r="L951" s="31" t="str">
        <f t="shared" si="145"/>
        <v/>
      </c>
      <c r="M951" s="31" t="str">
        <f t="shared" si="153"/>
        <v/>
      </c>
      <c r="N951" s="31" t="str">
        <f t="shared" si="153"/>
        <v/>
      </c>
      <c r="O951" s="30"/>
      <c r="P951" s="34"/>
      <c r="Q951" s="31" t="str">
        <f t="shared" si="148"/>
        <v/>
      </c>
      <c r="R951" s="31" t="str">
        <f t="shared" si="149"/>
        <v/>
      </c>
      <c r="S951" s="31" t="str">
        <f t="shared" si="150"/>
        <v/>
      </c>
      <c r="T951" s="31" t="str">
        <f t="shared" si="151"/>
        <v/>
      </c>
    </row>
    <row r="952" spans="1:20">
      <c r="A952" s="34"/>
      <c r="B952" s="34"/>
      <c r="C952" s="1" t="str">
        <f t="shared" si="146"/>
        <v/>
      </c>
      <c r="D952" s="34"/>
      <c r="E952" s="35"/>
      <c r="F952" s="36"/>
      <c r="G952" s="33">
        <f t="shared" si="147"/>
        <v>0</v>
      </c>
      <c r="H952" s="106"/>
      <c r="I952" s="106"/>
      <c r="J952" s="32"/>
      <c r="K952" s="17"/>
      <c r="L952" s="31" t="str">
        <f t="shared" si="145"/>
        <v/>
      </c>
      <c r="M952" s="31" t="str">
        <f t="shared" si="153"/>
        <v/>
      </c>
      <c r="N952" s="31" t="str">
        <f t="shared" si="153"/>
        <v/>
      </c>
      <c r="O952" s="30"/>
      <c r="P952" s="34"/>
      <c r="Q952" s="31" t="str">
        <f t="shared" si="148"/>
        <v/>
      </c>
      <c r="R952" s="31" t="str">
        <f t="shared" si="149"/>
        <v/>
      </c>
      <c r="S952" s="31" t="str">
        <f t="shared" si="150"/>
        <v/>
      </c>
      <c r="T952" s="31" t="str">
        <f t="shared" si="151"/>
        <v/>
      </c>
    </row>
    <row r="953" spans="1:20">
      <c r="A953" s="34"/>
      <c r="B953" s="34"/>
      <c r="C953" s="1" t="str">
        <f t="shared" si="146"/>
        <v/>
      </c>
      <c r="D953" s="34"/>
      <c r="E953" s="35"/>
      <c r="F953" s="36"/>
      <c r="G953" s="33">
        <f t="shared" si="147"/>
        <v>0</v>
      </c>
      <c r="H953" s="106"/>
      <c r="I953" s="106"/>
      <c r="J953" s="32"/>
      <c r="K953" s="17"/>
      <c r="L953" s="31" t="str">
        <f t="shared" si="145"/>
        <v/>
      </c>
      <c r="M953" s="31" t="str">
        <f t="shared" si="153"/>
        <v/>
      </c>
      <c r="N953" s="31" t="str">
        <f t="shared" si="153"/>
        <v/>
      </c>
      <c r="O953" s="30"/>
      <c r="P953" s="34"/>
      <c r="Q953" s="31" t="str">
        <f t="shared" si="148"/>
        <v/>
      </c>
      <c r="R953" s="31" t="str">
        <f t="shared" si="149"/>
        <v/>
      </c>
      <c r="S953" s="31" t="str">
        <f t="shared" si="150"/>
        <v/>
      </c>
      <c r="T953" s="31" t="str">
        <f t="shared" si="151"/>
        <v/>
      </c>
    </row>
    <row r="954" spans="1:20">
      <c r="A954" s="34"/>
      <c r="B954" s="34"/>
      <c r="C954" s="1" t="str">
        <f t="shared" si="146"/>
        <v/>
      </c>
      <c r="D954" s="34"/>
      <c r="E954" s="35"/>
      <c r="F954" s="36"/>
      <c r="G954" s="33">
        <f t="shared" si="147"/>
        <v>0</v>
      </c>
      <c r="H954" s="106"/>
      <c r="I954" s="106"/>
      <c r="J954" s="32"/>
      <c r="K954" s="17"/>
      <c r="L954" s="31" t="str">
        <f t="shared" si="145"/>
        <v/>
      </c>
      <c r="M954" s="31" t="str">
        <f t="shared" si="153"/>
        <v/>
      </c>
      <c r="N954" s="31" t="str">
        <f t="shared" si="153"/>
        <v/>
      </c>
      <c r="O954" s="30"/>
      <c r="P954" s="34"/>
      <c r="Q954" s="31" t="str">
        <f t="shared" si="148"/>
        <v/>
      </c>
      <c r="R954" s="31" t="str">
        <f t="shared" si="149"/>
        <v/>
      </c>
      <c r="S954" s="31" t="str">
        <f t="shared" si="150"/>
        <v/>
      </c>
      <c r="T954" s="31" t="str">
        <f t="shared" si="151"/>
        <v/>
      </c>
    </row>
    <row r="955" spans="1:20">
      <c r="A955" s="34"/>
      <c r="B955" s="34"/>
      <c r="C955" s="1" t="str">
        <f t="shared" si="146"/>
        <v/>
      </c>
      <c r="D955" s="34"/>
      <c r="E955" s="35"/>
      <c r="F955" s="36"/>
      <c r="G955" s="33">
        <f t="shared" si="147"/>
        <v>0</v>
      </c>
      <c r="H955" s="106"/>
      <c r="I955" s="106"/>
      <c r="J955" s="32"/>
      <c r="K955" s="17"/>
      <c r="L955" s="31" t="str">
        <f t="shared" si="145"/>
        <v/>
      </c>
      <c r="M955" s="31" t="str">
        <f t="shared" si="153"/>
        <v/>
      </c>
      <c r="N955" s="31" t="str">
        <f t="shared" si="153"/>
        <v/>
      </c>
      <c r="O955" s="30"/>
      <c r="P955" s="34"/>
      <c r="Q955" s="31" t="str">
        <f t="shared" si="148"/>
        <v/>
      </c>
      <c r="R955" s="31" t="str">
        <f t="shared" si="149"/>
        <v/>
      </c>
      <c r="S955" s="31" t="str">
        <f t="shared" si="150"/>
        <v/>
      </c>
      <c r="T955" s="31" t="str">
        <f t="shared" si="151"/>
        <v/>
      </c>
    </row>
    <row r="956" spans="1:20">
      <c r="A956" s="34"/>
      <c r="B956" s="34"/>
      <c r="C956" s="1" t="str">
        <f t="shared" si="146"/>
        <v/>
      </c>
      <c r="D956" s="34"/>
      <c r="E956" s="35"/>
      <c r="F956" s="36"/>
      <c r="G956" s="33">
        <f t="shared" si="147"/>
        <v>0</v>
      </c>
      <c r="H956" s="106"/>
      <c r="I956" s="106"/>
      <c r="J956" s="32"/>
      <c r="K956" s="17"/>
      <c r="L956" s="31" t="str">
        <f t="shared" si="145"/>
        <v/>
      </c>
      <c r="M956" s="31" t="str">
        <f t="shared" si="153"/>
        <v/>
      </c>
      <c r="N956" s="31" t="str">
        <f t="shared" si="153"/>
        <v/>
      </c>
      <c r="O956" s="30"/>
      <c r="P956" s="34"/>
      <c r="Q956" s="31" t="str">
        <f t="shared" si="148"/>
        <v/>
      </c>
      <c r="R956" s="31" t="str">
        <f t="shared" si="149"/>
        <v/>
      </c>
      <c r="S956" s="31" t="str">
        <f t="shared" si="150"/>
        <v/>
      </c>
      <c r="T956" s="31" t="str">
        <f t="shared" si="151"/>
        <v/>
      </c>
    </row>
    <row r="957" spans="1:20">
      <c r="A957" s="34"/>
      <c r="B957" s="34"/>
      <c r="C957" s="1" t="str">
        <f t="shared" si="146"/>
        <v/>
      </c>
      <c r="D957" s="34"/>
      <c r="E957" s="35"/>
      <c r="F957" s="36"/>
      <c r="G957" s="33">
        <f t="shared" si="147"/>
        <v>0</v>
      </c>
      <c r="H957" s="106"/>
      <c r="I957" s="106"/>
      <c r="J957" s="32"/>
      <c r="K957" s="17"/>
      <c r="L957" s="31" t="str">
        <f t="shared" si="145"/>
        <v/>
      </c>
      <c r="M957" s="31" t="str">
        <f t="shared" si="153"/>
        <v/>
      </c>
      <c r="N957" s="31" t="str">
        <f t="shared" si="153"/>
        <v/>
      </c>
      <c r="O957" s="30"/>
      <c r="P957" s="34"/>
      <c r="Q957" s="31" t="str">
        <f t="shared" si="148"/>
        <v/>
      </c>
      <c r="R957" s="31" t="str">
        <f t="shared" si="149"/>
        <v/>
      </c>
      <c r="S957" s="31" t="str">
        <f t="shared" si="150"/>
        <v/>
      </c>
      <c r="T957" s="31" t="str">
        <f t="shared" si="151"/>
        <v/>
      </c>
    </row>
    <row r="958" spans="1:20">
      <c r="A958" s="34"/>
      <c r="B958" s="34"/>
      <c r="C958" s="1" t="str">
        <f t="shared" si="146"/>
        <v/>
      </c>
      <c r="D958" s="34"/>
      <c r="E958" s="35"/>
      <c r="F958" s="36"/>
      <c r="G958" s="33">
        <f t="shared" si="147"/>
        <v>0</v>
      </c>
      <c r="H958" s="106"/>
      <c r="I958" s="106"/>
      <c r="J958" s="32"/>
      <c r="K958" s="17"/>
      <c r="L958" s="31" t="str">
        <f t="shared" si="145"/>
        <v/>
      </c>
      <c r="M958" s="31" t="str">
        <f t="shared" si="153"/>
        <v/>
      </c>
      <c r="N958" s="31" t="str">
        <f t="shared" si="153"/>
        <v/>
      </c>
      <c r="O958" s="30"/>
      <c r="P958" s="34"/>
      <c r="Q958" s="31" t="str">
        <f t="shared" si="148"/>
        <v/>
      </c>
      <c r="R958" s="31" t="str">
        <f t="shared" si="149"/>
        <v/>
      </c>
      <c r="S958" s="31" t="str">
        <f t="shared" si="150"/>
        <v/>
      </c>
      <c r="T958" s="31" t="str">
        <f t="shared" si="151"/>
        <v/>
      </c>
    </row>
    <row r="959" spans="1:20">
      <c r="A959" s="34"/>
      <c r="B959" s="34"/>
      <c r="C959" s="1" t="str">
        <f t="shared" si="146"/>
        <v/>
      </c>
      <c r="D959" s="34"/>
      <c r="E959" s="35"/>
      <c r="F959" s="36"/>
      <c r="G959" s="33">
        <f t="shared" si="147"/>
        <v>0</v>
      </c>
      <c r="H959" s="106"/>
      <c r="I959" s="106"/>
      <c r="J959" s="32"/>
      <c r="K959" s="17"/>
      <c r="L959" s="31" t="str">
        <f t="shared" si="145"/>
        <v/>
      </c>
      <c r="M959" s="31" t="str">
        <f t="shared" si="153"/>
        <v/>
      </c>
      <c r="N959" s="31" t="str">
        <f t="shared" si="153"/>
        <v/>
      </c>
      <c r="O959" s="30"/>
      <c r="P959" s="34"/>
      <c r="Q959" s="31" t="str">
        <f t="shared" si="148"/>
        <v/>
      </c>
      <c r="R959" s="31" t="str">
        <f t="shared" si="149"/>
        <v/>
      </c>
      <c r="S959" s="31" t="str">
        <f t="shared" si="150"/>
        <v/>
      </c>
      <c r="T959" s="31" t="str">
        <f t="shared" si="151"/>
        <v/>
      </c>
    </row>
    <row r="960" spans="1:20">
      <c r="A960" s="34"/>
      <c r="B960" s="34"/>
      <c r="C960" s="1" t="str">
        <f t="shared" si="146"/>
        <v/>
      </c>
      <c r="D960" s="34"/>
      <c r="E960" s="35"/>
      <c r="F960" s="36"/>
      <c r="G960" s="33">
        <f t="shared" si="147"/>
        <v>0</v>
      </c>
      <c r="H960" s="106"/>
      <c r="I960" s="106"/>
      <c r="J960" s="32"/>
      <c r="K960" s="17"/>
      <c r="L960" s="31" t="str">
        <f t="shared" si="145"/>
        <v/>
      </c>
      <c r="M960" s="31" t="str">
        <f t="shared" ref="M960:N979" si="154">IF($A960&gt;0,IF((LEFT($A960,2)=LEFT(gstin,2)),($K960*($J960/2)),""),"")</f>
        <v/>
      </c>
      <c r="N960" s="31" t="str">
        <f t="shared" si="154"/>
        <v/>
      </c>
      <c r="O960" s="30"/>
      <c r="P960" s="34"/>
      <c r="Q960" s="31" t="str">
        <f t="shared" si="148"/>
        <v/>
      </c>
      <c r="R960" s="31" t="str">
        <f t="shared" si="149"/>
        <v/>
      </c>
      <c r="S960" s="31" t="str">
        <f t="shared" si="150"/>
        <v/>
      </c>
      <c r="T960" s="31" t="str">
        <f t="shared" si="151"/>
        <v/>
      </c>
    </row>
    <row r="961" spans="1:20">
      <c r="A961" s="34"/>
      <c r="B961" s="34"/>
      <c r="C961" s="1" t="str">
        <f t="shared" si="146"/>
        <v/>
      </c>
      <c r="D961" s="34"/>
      <c r="E961" s="35"/>
      <c r="F961" s="36"/>
      <c r="G961" s="33">
        <f t="shared" si="147"/>
        <v>0</v>
      </c>
      <c r="H961" s="106"/>
      <c r="I961" s="106"/>
      <c r="J961" s="32"/>
      <c r="K961" s="17"/>
      <c r="L961" s="31" t="str">
        <f t="shared" si="145"/>
        <v/>
      </c>
      <c r="M961" s="31" t="str">
        <f t="shared" si="154"/>
        <v/>
      </c>
      <c r="N961" s="31" t="str">
        <f t="shared" si="154"/>
        <v/>
      </c>
      <c r="O961" s="30"/>
      <c r="P961" s="34"/>
      <c r="Q961" s="31" t="str">
        <f t="shared" si="148"/>
        <v/>
      </c>
      <c r="R961" s="31" t="str">
        <f t="shared" si="149"/>
        <v/>
      </c>
      <c r="S961" s="31" t="str">
        <f t="shared" si="150"/>
        <v/>
      </c>
      <c r="T961" s="31" t="str">
        <f t="shared" si="151"/>
        <v/>
      </c>
    </row>
    <row r="962" spans="1:20">
      <c r="A962" s="34"/>
      <c r="B962" s="34"/>
      <c r="C962" s="1" t="str">
        <f t="shared" si="146"/>
        <v/>
      </c>
      <c r="D962" s="34"/>
      <c r="E962" s="35"/>
      <c r="F962" s="36"/>
      <c r="G962" s="33">
        <f t="shared" si="147"/>
        <v>0</v>
      </c>
      <c r="H962" s="106"/>
      <c r="I962" s="106"/>
      <c r="J962" s="32"/>
      <c r="K962" s="17"/>
      <c r="L962" s="31" t="str">
        <f t="shared" si="145"/>
        <v/>
      </c>
      <c r="M962" s="31" t="str">
        <f t="shared" si="154"/>
        <v/>
      </c>
      <c r="N962" s="31" t="str">
        <f t="shared" si="154"/>
        <v/>
      </c>
      <c r="O962" s="30"/>
      <c r="P962" s="34"/>
      <c r="Q962" s="31" t="str">
        <f t="shared" si="148"/>
        <v/>
      </c>
      <c r="R962" s="31" t="str">
        <f t="shared" si="149"/>
        <v/>
      </c>
      <c r="S962" s="31" t="str">
        <f t="shared" si="150"/>
        <v/>
      </c>
      <c r="T962" s="31" t="str">
        <f t="shared" si="151"/>
        <v/>
      </c>
    </row>
    <row r="963" spans="1:20">
      <c r="A963" s="34"/>
      <c r="B963" s="34"/>
      <c r="C963" s="1" t="str">
        <f t="shared" si="146"/>
        <v/>
      </c>
      <c r="D963" s="34"/>
      <c r="E963" s="35"/>
      <c r="F963" s="36"/>
      <c r="G963" s="33">
        <f t="shared" si="147"/>
        <v>0</v>
      </c>
      <c r="H963" s="106"/>
      <c r="I963" s="106"/>
      <c r="J963" s="32"/>
      <c r="K963" s="17"/>
      <c r="L963" s="31" t="str">
        <f t="shared" si="145"/>
        <v/>
      </c>
      <c r="M963" s="31" t="str">
        <f t="shared" si="154"/>
        <v/>
      </c>
      <c r="N963" s="31" t="str">
        <f t="shared" si="154"/>
        <v/>
      </c>
      <c r="O963" s="30"/>
      <c r="P963" s="34"/>
      <c r="Q963" s="31" t="str">
        <f t="shared" si="148"/>
        <v/>
      </c>
      <c r="R963" s="31" t="str">
        <f t="shared" si="149"/>
        <v/>
      </c>
      <c r="S963" s="31" t="str">
        <f t="shared" si="150"/>
        <v/>
      </c>
      <c r="T963" s="31" t="str">
        <f t="shared" si="151"/>
        <v/>
      </c>
    </row>
    <row r="964" spans="1:20">
      <c r="A964" s="34"/>
      <c r="B964" s="34"/>
      <c r="C964" s="1" t="str">
        <f t="shared" si="146"/>
        <v/>
      </c>
      <c r="D964" s="34"/>
      <c r="E964" s="35"/>
      <c r="F964" s="36"/>
      <c r="G964" s="33">
        <f t="shared" si="147"/>
        <v>0</v>
      </c>
      <c r="H964" s="106"/>
      <c r="I964" s="106"/>
      <c r="J964" s="32"/>
      <c r="K964" s="17"/>
      <c r="L964" s="31" t="str">
        <f t="shared" si="145"/>
        <v/>
      </c>
      <c r="M964" s="31" t="str">
        <f t="shared" si="154"/>
        <v/>
      </c>
      <c r="N964" s="31" t="str">
        <f t="shared" si="154"/>
        <v/>
      </c>
      <c r="O964" s="30"/>
      <c r="P964" s="34"/>
      <c r="Q964" s="31" t="str">
        <f t="shared" si="148"/>
        <v/>
      </c>
      <c r="R964" s="31" t="str">
        <f t="shared" si="149"/>
        <v/>
      </c>
      <c r="S964" s="31" t="str">
        <f t="shared" si="150"/>
        <v/>
      </c>
      <c r="T964" s="31" t="str">
        <f t="shared" si="151"/>
        <v/>
      </c>
    </row>
    <row r="965" spans="1:20">
      <c r="A965" s="34"/>
      <c r="B965" s="34"/>
      <c r="C965" s="1" t="str">
        <f t="shared" si="146"/>
        <v/>
      </c>
      <c r="D965" s="34"/>
      <c r="E965" s="35"/>
      <c r="F965" s="36"/>
      <c r="G965" s="33">
        <f t="shared" si="147"/>
        <v>0</v>
      </c>
      <c r="H965" s="106"/>
      <c r="I965" s="106"/>
      <c r="J965" s="32"/>
      <c r="K965" s="17"/>
      <c r="L965" s="31" t="str">
        <f t="shared" si="145"/>
        <v/>
      </c>
      <c r="M965" s="31" t="str">
        <f t="shared" si="154"/>
        <v/>
      </c>
      <c r="N965" s="31" t="str">
        <f t="shared" si="154"/>
        <v/>
      </c>
      <c r="O965" s="30"/>
      <c r="P965" s="34"/>
      <c r="Q965" s="31" t="str">
        <f t="shared" si="148"/>
        <v/>
      </c>
      <c r="R965" s="31" t="str">
        <f t="shared" si="149"/>
        <v/>
      </c>
      <c r="S965" s="31" t="str">
        <f t="shared" si="150"/>
        <v/>
      </c>
      <c r="T965" s="31" t="str">
        <f t="shared" si="151"/>
        <v/>
      </c>
    </row>
    <row r="966" spans="1:20">
      <c r="A966" s="34"/>
      <c r="B966" s="34"/>
      <c r="C966" s="1" t="str">
        <f t="shared" si="146"/>
        <v/>
      </c>
      <c r="D966" s="34"/>
      <c r="E966" s="35"/>
      <c r="F966" s="36"/>
      <c r="G966" s="33">
        <f t="shared" si="147"/>
        <v>0</v>
      </c>
      <c r="H966" s="106"/>
      <c r="I966" s="106"/>
      <c r="J966" s="32"/>
      <c r="K966" s="17"/>
      <c r="L966" s="31" t="str">
        <f t="shared" si="145"/>
        <v/>
      </c>
      <c r="M966" s="31" t="str">
        <f t="shared" si="154"/>
        <v/>
      </c>
      <c r="N966" s="31" t="str">
        <f t="shared" si="154"/>
        <v/>
      </c>
      <c r="O966" s="30"/>
      <c r="P966" s="34"/>
      <c r="Q966" s="31" t="str">
        <f t="shared" si="148"/>
        <v/>
      </c>
      <c r="R966" s="31" t="str">
        <f t="shared" si="149"/>
        <v/>
      </c>
      <c r="S966" s="31" t="str">
        <f t="shared" si="150"/>
        <v/>
      </c>
      <c r="T966" s="31" t="str">
        <f t="shared" si="151"/>
        <v/>
      </c>
    </row>
    <row r="967" spans="1:20">
      <c r="A967" s="34"/>
      <c r="B967" s="34"/>
      <c r="C967" s="1" t="str">
        <f t="shared" si="146"/>
        <v/>
      </c>
      <c r="D967" s="34"/>
      <c r="E967" s="35"/>
      <c r="F967" s="36"/>
      <c r="G967" s="33">
        <f t="shared" si="147"/>
        <v>0</v>
      </c>
      <c r="H967" s="106"/>
      <c r="I967" s="106"/>
      <c r="J967" s="32"/>
      <c r="K967" s="17"/>
      <c r="L967" s="31" t="str">
        <f t="shared" si="145"/>
        <v/>
      </c>
      <c r="M967" s="31" t="str">
        <f t="shared" si="154"/>
        <v/>
      </c>
      <c r="N967" s="31" t="str">
        <f t="shared" si="154"/>
        <v/>
      </c>
      <c r="O967" s="30"/>
      <c r="P967" s="34"/>
      <c r="Q967" s="31" t="str">
        <f t="shared" si="148"/>
        <v/>
      </c>
      <c r="R967" s="31" t="str">
        <f t="shared" si="149"/>
        <v/>
      </c>
      <c r="S967" s="31" t="str">
        <f t="shared" si="150"/>
        <v/>
      </c>
      <c r="T967" s="31" t="str">
        <f t="shared" si="151"/>
        <v/>
      </c>
    </row>
    <row r="968" spans="1:20">
      <c r="A968" s="34"/>
      <c r="B968" s="34"/>
      <c r="C968" s="1" t="str">
        <f t="shared" si="146"/>
        <v/>
      </c>
      <c r="D968" s="34"/>
      <c r="E968" s="35"/>
      <c r="F968" s="36"/>
      <c r="G968" s="33">
        <f t="shared" si="147"/>
        <v>0</v>
      </c>
      <c r="H968" s="106"/>
      <c r="I968" s="106"/>
      <c r="J968" s="32"/>
      <c r="K968" s="17"/>
      <c r="L968" s="31" t="str">
        <f t="shared" si="145"/>
        <v/>
      </c>
      <c r="M968" s="31" t="str">
        <f t="shared" si="154"/>
        <v/>
      </c>
      <c r="N968" s="31" t="str">
        <f t="shared" si="154"/>
        <v/>
      </c>
      <c r="O968" s="30"/>
      <c r="P968" s="34"/>
      <c r="Q968" s="31" t="str">
        <f t="shared" si="148"/>
        <v/>
      </c>
      <c r="R968" s="31" t="str">
        <f t="shared" si="149"/>
        <v/>
      </c>
      <c r="S968" s="31" t="str">
        <f t="shared" si="150"/>
        <v/>
      </c>
      <c r="T968" s="31" t="str">
        <f t="shared" si="151"/>
        <v/>
      </c>
    </row>
    <row r="969" spans="1:20">
      <c r="A969" s="34"/>
      <c r="B969" s="34"/>
      <c r="C969" s="1" t="str">
        <f t="shared" si="146"/>
        <v/>
      </c>
      <c r="D969" s="34"/>
      <c r="E969" s="35"/>
      <c r="F969" s="36"/>
      <c r="G969" s="33">
        <f t="shared" si="147"/>
        <v>0</v>
      </c>
      <c r="H969" s="106"/>
      <c r="I969" s="106"/>
      <c r="J969" s="32"/>
      <c r="K969" s="17"/>
      <c r="L969" s="31" t="str">
        <f t="shared" si="145"/>
        <v/>
      </c>
      <c r="M969" s="31" t="str">
        <f t="shared" si="154"/>
        <v/>
      </c>
      <c r="N969" s="31" t="str">
        <f t="shared" si="154"/>
        <v/>
      </c>
      <c r="O969" s="30"/>
      <c r="P969" s="34"/>
      <c r="Q969" s="31" t="str">
        <f t="shared" si="148"/>
        <v/>
      </c>
      <c r="R969" s="31" t="str">
        <f t="shared" si="149"/>
        <v/>
      </c>
      <c r="S969" s="31" t="str">
        <f t="shared" si="150"/>
        <v/>
      </c>
      <c r="T969" s="31" t="str">
        <f t="shared" si="151"/>
        <v/>
      </c>
    </row>
    <row r="970" spans="1:20">
      <c r="A970" s="34"/>
      <c r="B970" s="34"/>
      <c r="C970" s="1" t="str">
        <f t="shared" si="146"/>
        <v/>
      </c>
      <c r="D970" s="34"/>
      <c r="E970" s="35"/>
      <c r="F970" s="36"/>
      <c r="G970" s="33">
        <f t="shared" si="147"/>
        <v>0</v>
      </c>
      <c r="H970" s="106"/>
      <c r="I970" s="106"/>
      <c r="J970" s="32"/>
      <c r="K970" s="17"/>
      <c r="L970" s="31" t="str">
        <f t="shared" si="145"/>
        <v/>
      </c>
      <c r="M970" s="31" t="str">
        <f t="shared" si="154"/>
        <v/>
      </c>
      <c r="N970" s="31" t="str">
        <f t="shared" si="154"/>
        <v/>
      </c>
      <c r="O970" s="30"/>
      <c r="P970" s="34"/>
      <c r="Q970" s="31" t="str">
        <f t="shared" si="148"/>
        <v/>
      </c>
      <c r="R970" s="31" t="str">
        <f t="shared" si="149"/>
        <v/>
      </c>
      <c r="S970" s="31" t="str">
        <f t="shared" si="150"/>
        <v/>
      </c>
      <c r="T970" s="31" t="str">
        <f t="shared" si="151"/>
        <v/>
      </c>
    </row>
    <row r="971" spans="1:20">
      <c r="A971" s="34"/>
      <c r="B971" s="34"/>
      <c r="C971" s="1" t="str">
        <f t="shared" si="146"/>
        <v/>
      </c>
      <c r="D971" s="34"/>
      <c r="E971" s="35"/>
      <c r="F971" s="36"/>
      <c r="G971" s="33">
        <f t="shared" si="147"/>
        <v>0</v>
      </c>
      <c r="H971" s="106"/>
      <c r="I971" s="106"/>
      <c r="J971" s="32"/>
      <c r="K971" s="17"/>
      <c r="L971" s="31" t="str">
        <f t="shared" si="145"/>
        <v/>
      </c>
      <c r="M971" s="31" t="str">
        <f t="shared" si="154"/>
        <v/>
      </c>
      <c r="N971" s="31" t="str">
        <f t="shared" si="154"/>
        <v/>
      </c>
      <c r="O971" s="30"/>
      <c r="P971" s="34"/>
      <c r="Q971" s="31" t="str">
        <f t="shared" si="148"/>
        <v/>
      </c>
      <c r="R971" s="31" t="str">
        <f t="shared" si="149"/>
        <v/>
      </c>
      <c r="S971" s="31" t="str">
        <f t="shared" si="150"/>
        <v/>
      </c>
      <c r="T971" s="31" t="str">
        <f t="shared" si="151"/>
        <v/>
      </c>
    </row>
    <row r="972" spans="1:20">
      <c r="A972" s="34"/>
      <c r="B972" s="34"/>
      <c r="C972" s="1" t="str">
        <f t="shared" si="146"/>
        <v/>
      </c>
      <c r="D972" s="34"/>
      <c r="E972" s="35"/>
      <c r="F972" s="36"/>
      <c r="G972" s="33">
        <f t="shared" si="147"/>
        <v>0</v>
      </c>
      <c r="H972" s="106"/>
      <c r="I972" s="106"/>
      <c r="J972" s="32"/>
      <c r="K972" s="17"/>
      <c r="L972" s="31" t="str">
        <f t="shared" si="145"/>
        <v/>
      </c>
      <c r="M972" s="31" t="str">
        <f t="shared" si="154"/>
        <v/>
      </c>
      <c r="N972" s="31" t="str">
        <f t="shared" si="154"/>
        <v/>
      </c>
      <c r="O972" s="30"/>
      <c r="P972" s="34"/>
      <c r="Q972" s="31" t="str">
        <f t="shared" si="148"/>
        <v/>
      </c>
      <c r="R972" s="31" t="str">
        <f t="shared" si="149"/>
        <v/>
      </c>
      <c r="S972" s="31" t="str">
        <f t="shared" si="150"/>
        <v/>
      </c>
      <c r="T972" s="31" t="str">
        <f t="shared" si="151"/>
        <v/>
      </c>
    </row>
    <row r="973" spans="1:20">
      <c r="A973" s="34"/>
      <c r="B973" s="34"/>
      <c r="C973" s="1" t="str">
        <f t="shared" si="146"/>
        <v/>
      </c>
      <c r="D973" s="34"/>
      <c r="E973" s="35"/>
      <c r="F973" s="36"/>
      <c r="G973" s="33">
        <f t="shared" si="147"/>
        <v>0</v>
      </c>
      <c r="H973" s="106"/>
      <c r="I973" s="106"/>
      <c r="J973" s="32"/>
      <c r="K973" s="17"/>
      <c r="L973" s="31" t="str">
        <f t="shared" si="145"/>
        <v/>
      </c>
      <c r="M973" s="31" t="str">
        <f t="shared" si="154"/>
        <v/>
      </c>
      <c r="N973" s="31" t="str">
        <f t="shared" si="154"/>
        <v/>
      </c>
      <c r="O973" s="30"/>
      <c r="P973" s="34"/>
      <c r="Q973" s="31" t="str">
        <f t="shared" si="148"/>
        <v/>
      </c>
      <c r="R973" s="31" t="str">
        <f t="shared" si="149"/>
        <v/>
      </c>
      <c r="S973" s="31" t="str">
        <f t="shared" si="150"/>
        <v/>
      </c>
      <c r="T973" s="31" t="str">
        <f t="shared" si="151"/>
        <v/>
      </c>
    </row>
    <row r="974" spans="1:20">
      <c r="A974" s="34"/>
      <c r="B974" s="34"/>
      <c r="C974" s="1" t="str">
        <f t="shared" si="146"/>
        <v/>
      </c>
      <c r="D974" s="34"/>
      <c r="E974" s="35"/>
      <c r="F974" s="36"/>
      <c r="G974" s="33">
        <f t="shared" si="147"/>
        <v>0</v>
      </c>
      <c r="H974" s="106"/>
      <c r="I974" s="106"/>
      <c r="J974" s="32"/>
      <c r="K974" s="17"/>
      <c r="L974" s="31" t="str">
        <f t="shared" si="145"/>
        <v/>
      </c>
      <c r="M974" s="31" t="str">
        <f t="shared" si="154"/>
        <v/>
      </c>
      <c r="N974" s="31" t="str">
        <f t="shared" si="154"/>
        <v/>
      </c>
      <c r="O974" s="30"/>
      <c r="P974" s="34"/>
      <c r="Q974" s="31" t="str">
        <f t="shared" si="148"/>
        <v/>
      </c>
      <c r="R974" s="31" t="str">
        <f t="shared" si="149"/>
        <v/>
      </c>
      <c r="S974" s="31" t="str">
        <f t="shared" si="150"/>
        <v/>
      </c>
      <c r="T974" s="31" t="str">
        <f t="shared" si="151"/>
        <v/>
      </c>
    </row>
    <row r="975" spans="1:20">
      <c r="A975" s="34"/>
      <c r="B975" s="34"/>
      <c r="C975" s="1" t="str">
        <f t="shared" si="146"/>
        <v/>
      </c>
      <c r="D975" s="34"/>
      <c r="E975" s="35"/>
      <c r="F975" s="36"/>
      <c r="G975" s="33">
        <f t="shared" si="147"/>
        <v>0</v>
      </c>
      <c r="H975" s="106"/>
      <c r="I975" s="106"/>
      <c r="J975" s="32"/>
      <c r="K975" s="17"/>
      <c r="L975" s="31" t="str">
        <f t="shared" si="145"/>
        <v/>
      </c>
      <c r="M975" s="31" t="str">
        <f t="shared" si="154"/>
        <v/>
      </c>
      <c r="N975" s="31" t="str">
        <f t="shared" si="154"/>
        <v/>
      </c>
      <c r="O975" s="30"/>
      <c r="P975" s="34"/>
      <c r="Q975" s="31" t="str">
        <f t="shared" si="148"/>
        <v/>
      </c>
      <c r="R975" s="31" t="str">
        <f t="shared" si="149"/>
        <v/>
      </c>
      <c r="S975" s="31" t="str">
        <f t="shared" si="150"/>
        <v/>
      </c>
      <c r="T975" s="31" t="str">
        <f t="shared" si="151"/>
        <v/>
      </c>
    </row>
    <row r="976" spans="1:20">
      <c r="A976" s="34"/>
      <c r="B976" s="34"/>
      <c r="C976" s="1" t="str">
        <f t="shared" si="146"/>
        <v/>
      </c>
      <c r="D976" s="34"/>
      <c r="E976" s="35"/>
      <c r="F976" s="36"/>
      <c r="G976" s="33">
        <f t="shared" si="147"/>
        <v>0</v>
      </c>
      <c r="H976" s="106"/>
      <c r="I976" s="106"/>
      <c r="J976" s="32"/>
      <c r="K976" s="17"/>
      <c r="L976" s="31" t="str">
        <f t="shared" si="145"/>
        <v/>
      </c>
      <c r="M976" s="31" t="str">
        <f t="shared" si="154"/>
        <v/>
      </c>
      <c r="N976" s="31" t="str">
        <f t="shared" si="154"/>
        <v/>
      </c>
      <c r="O976" s="30"/>
      <c r="P976" s="34"/>
      <c r="Q976" s="31" t="str">
        <f t="shared" si="148"/>
        <v/>
      </c>
      <c r="R976" s="31" t="str">
        <f t="shared" si="149"/>
        <v/>
      </c>
      <c r="S976" s="31" t="str">
        <f t="shared" si="150"/>
        <v/>
      </c>
      <c r="T976" s="31" t="str">
        <f t="shared" si="151"/>
        <v/>
      </c>
    </row>
    <row r="977" spans="1:20">
      <c r="A977" s="34"/>
      <c r="B977" s="34"/>
      <c r="C977" s="1" t="str">
        <f t="shared" si="146"/>
        <v/>
      </c>
      <c r="D977" s="34"/>
      <c r="E977" s="35"/>
      <c r="F977" s="36"/>
      <c r="G977" s="33">
        <f t="shared" si="147"/>
        <v>0</v>
      </c>
      <c r="H977" s="106"/>
      <c r="I977" s="106"/>
      <c r="J977" s="32"/>
      <c r="K977" s="17"/>
      <c r="L977" s="31" t="str">
        <f t="shared" si="145"/>
        <v/>
      </c>
      <c r="M977" s="31" t="str">
        <f t="shared" si="154"/>
        <v/>
      </c>
      <c r="N977" s="31" t="str">
        <f t="shared" si="154"/>
        <v/>
      </c>
      <c r="O977" s="30"/>
      <c r="P977" s="34"/>
      <c r="Q977" s="31" t="str">
        <f t="shared" si="148"/>
        <v/>
      </c>
      <c r="R977" s="31" t="str">
        <f t="shared" si="149"/>
        <v/>
      </c>
      <c r="S977" s="31" t="str">
        <f t="shared" si="150"/>
        <v/>
      </c>
      <c r="T977" s="31" t="str">
        <f t="shared" si="151"/>
        <v/>
      </c>
    </row>
    <row r="978" spans="1:20">
      <c r="A978" s="34"/>
      <c r="B978" s="34"/>
      <c r="C978" s="1" t="str">
        <f t="shared" si="146"/>
        <v/>
      </c>
      <c r="D978" s="34"/>
      <c r="E978" s="35"/>
      <c r="F978" s="36"/>
      <c r="G978" s="33">
        <f t="shared" si="147"/>
        <v>0</v>
      </c>
      <c r="H978" s="106"/>
      <c r="I978" s="106"/>
      <c r="J978" s="32"/>
      <c r="K978" s="17"/>
      <c r="L978" s="31" t="str">
        <f t="shared" si="145"/>
        <v/>
      </c>
      <c r="M978" s="31" t="str">
        <f t="shared" si="154"/>
        <v/>
      </c>
      <c r="N978" s="31" t="str">
        <f t="shared" si="154"/>
        <v/>
      </c>
      <c r="O978" s="30"/>
      <c r="P978" s="34"/>
      <c r="Q978" s="31" t="str">
        <f t="shared" si="148"/>
        <v/>
      </c>
      <c r="R978" s="31" t="str">
        <f t="shared" si="149"/>
        <v/>
      </c>
      <c r="S978" s="31" t="str">
        <f t="shared" si="150"/>
        <v/>
      </c>
      <c r="T978" s="31" t="str">
        <f t="shared" si="151"/>
        <v/>
      </c>
    </row>
    <row r="979" spans="1:20">
      <c r="A979" s="34"/>
      <c r="B979" s="34"/>
      <c r="C979" s="1" t="str">
        <f t="shared" si="146"/>
        <v/>
      </c>
      <c r="D979" s="34"/>
      <c r="E979" s="35"/>
      <c r="F979" s="36"/>
      <c r="G979" s="33">
        <f t="shared" si="147"/>
        <v>0</v>
      </c>
      <c r="H979" s="106"/>
      <c r="I979" s="106"/>
      <c r="J979" s="32"/>
      <c r="K979" s="17"/>
      <c r="L979" s="31" t="str">
        <f t="shared" si="145"/>
        <v/>
      </c>
      <c r="M979" s="31" t="str">
        <f t="shared" si="154"/>
        <v/>
      </c>
      <c r="N979" s="31" t="str">
        <f t="shared" si="154"/>
        <v/>
      </c>
      <c r="O979" s="30"/>
      <c r="P979" s="34"/>
      <c r="Q979" s="31" t="str">
        <f t="shared" si="148"/>
        <v/>
      </c>
      <c r="R979" s="31" t="str">
        <f t="shared" si="149"/>
        <v/>
      </c>
      <c r="S979" s="31" t="str">
        <f t="shared" si="150"/>
        <v/>
      </c>
      <c r="T979" s="31" t="str">
        <f t="shared" si="151"/>
        <v/>
      </c>
    </row>
    <row r="980" spans="1:20">
      <c r="A980" s="34"/>
      <c r="B980" s="34"/>
      <c r="C980" s="1" t="str">
        <f t="shared" si="146"/>
        <v/>
      </c>
      <c r="D980" s="34"/>
      <c r="E980" s="35"/>
      <c r="F980" s="36"/>
      <c r="G980" s="33">
        <f t="shared" si="147"/>
        <v>0</v>
      </c>
      <c r="H980" s="106"/>
      <c r="I980" s="106"/>
      <c r="J980" s="32"/>
      <c r="K980" s="17"/>
      <c r="L980" s="31" t="str">
        <f t="shared" ref="L980:L1020" si="155">IF($A980&gt;0,IF((LEFT($A980,2)&lt;&gt;LEFT(gstin,2)),($K980*$J980),""),"")</f>
        <v/>
      </c>
      <c r="M980" s="31" t="str">
        <f t="shared" ref="M980:N999" si="156">IF($A980&gt;0,IF((LEFT($A980,2)=LEFT(gstin,2)),($K980*($J980/2)),""),"")</f>
        <v/>
      </c>
      <c r="N980" s="31" t="str">
        <f t="shared" si="156"/>
        <v/>
      </c>
      <c r="O980" s="30"/>
      <c r="P980" s="34"/>
      <c r="Q980" s="31" t="str">
        <f t="shared" si="148"/>
        <v/>
      </c>
      <c r="R980" s="31" t="str">
        <f t="shared" si="149"/>
        <v/>
      </c>
      <c r="S980" s="31" t="str">
        <f t="shared" si="150"/>
        <v/>
      </c>
      <c r="T980" s="31" t="str">
        <f t="shared" si="151"/>
        <v/>
      </c>
    </row>
    <row r="981" spans="1:20">
      <c r="A981" s="34"/>
      <c r="B981" s="34"/>
      <c r="C981" s="1" t="str">
        <f t="shared" ref="C981:C1020" si="157">IF($A981&lt;&gt;"",(VLOOKUP(LEFT($A981,2),$A$5000:$C$5037,3,TRUE)),(""))</f>
        <v/>
      </c>
      <c r="D981" s="34"/>
      <c r="E981" s="35"/>
      <c r="F981" s="36"/>
      <c r="G981" s="33">
        <f t="shared" ref="G981:G1020" si="158">ROUND(SUM(K981:O981),0)</f>
        <v>0</v>
      </c>
      <c r="H981" s="106"/>
      <c r="I981" s="106"/>
      <c r="J981" s="32"/>
      <c r="K981" s="17"/>
      <c r="L981" s="31" t="str">
        <f t="shared" si="155"/>
        <v/>
      </c>
      <c r="M981" s="31" t="str">
        <f t="shared" si="156"/>
        <v/>
      </c>
      <c r="N981" s="31" t="str">
        <f t="shared" si="156"/>
        <v/>
      </c>
      <c r="O981" s="30"/>
      <c r="P981" s="34"/>
      <c r="Q981" s="31" t="str">
        <f t="shared" ref="Q981:Q1020" si="159">IF(P981="Accept",L981,"")</f>
        <v/>
      </c>
      <c r="R981" s="31" t="str">
        <f t="shared" ref="R981:R1020" si="160">IF(P981="Accept",M981,"")</f>
        <v/>
      </c>
      <c r="S981" s="31" t="str">
        <f t="shared" ref="S981:S1020" si="161">IF(P981="Accept",N981,"")</f>
        <v/>
      </c>
      <c r="T981" s="31" t="str">
        <f t="shared" ref="T981:T1020" si="162">IF(P981="Accept",O981,"")</f>
        <v/>
      </c>
    </row>
    <row r="982" spans="1:20">
      <c r="A982" s="34"/>
      <c r="B982" s="34"/>
      <c r="C982" s="1" t="str">
        <f t="shared" si="157"/>
        <v/>
      </c>
      <c r="D982" s="34"/>
      <c r="E982" s="35"/>
      <c r="F982" s="36"/>
      <c r="G982" s="33">
        <f t="shared" si="158"/>
        <v>0</v>
      </c>
      <c r="H982" s="106"/>
      <c r="I982" s="106"/>
      <c r="J982" s="32"/>
      <c r="K982" s="17"/>
      <c r="L982" s="31" t="str">
        <f t="shared" si="155"/>
        <v/>
      </c>
      <c r="M982" s="31" t="str">
        <f t="shared" si="156"/>
        <v/>
      </c>
      <c r="N982" s="31" t="str">
        <f t="shared" si="156"/>
        <v/>
      </c>
      <c r="O982" s="30"/>
      <c r="P982" s="34"/>
      <c r="Q982" s="31" t="str">
        <f t="shared" si="159"/>
        <v/>
      </c>
      <c r="R982" s="31" t="str">
        <f t="shared" si="160"/>
        <v/>
      </c>
      <c r="S982" s="31" t="str">
        <f t="shared" si="161"/>
        <v/>
      </c>
      <c r="T982" s="31" t="str">
        <f t="shared" si="162"/>
        <v/>
      </c>
    </row>
    <row r="983" spans="1:20">
      <c r="A983" s="34"/>
      <c r="B983" s="34"/>
      <c r="C983" s="1" t="str">
        <f t="shared" si="157"/>
        <v/>
      </c>
      <c r="D983" s="34"/>
      <c r="E983" s="35"/>
      <c r="F983" s="36"/>
      <c r="G983" s="33">
        <f t="shared" si="158"/>
        <v>0</v>
      </c>
      <c r="H983" s="106"/>
      <c r="I983" s="106"/>
      <c r="J983" s="32"/>
      <c r="K983" s="17"/>
      <c r="L983" s="31" t="str">
        <f t="shared" si="155"/>
        <v/>
      </c>
      <c r="M983" s="31" t="str">
        <f t="shared" si="156"/>
        <v/>
      </c>
      <c r="N983" s="31" t="str">
        <f t="shared" si="156"/>
        <v/>
      </c>
      <c r="O983" s="30"/>
      <c r="P983" s="34"/>
      <c r="Q983" s="31" t="str">
        <f t="shared" si="159"/>
        <v/>
      </c>
      <c r="R983" s="31" t="str">
        <f t="shared" si="160"/>
        <v/>
      </c>
      <c r="S983" s="31" t="str">
        <f t="shared" si="161"/>
        <v/>
      </c>
      <c r="T983" s="31" t="str">
        <f t="shared" si="162"/>
        <v/>
      </c>
    </row>
    <row r="984" spans="1:20">
      <c r="A984" s="34"/>
      <c r="B984" s="34"/>
      <c r="C984" s="1" t="str">
        <f t="shared" si="157"/>
        <v/>
      </c>
      <c r="D984" s="34"/>
      <c r="E984" s="35"/>
      <c r="F984" s="36"/>
      <c r="G984" s="33">
        <f t="shared" si="158"/>
        <v>0</v>
      </c>
      <c r="H984" s="106"/>
      <c r="I984" s="106"/>
      <c r="J984" s="32"/>
      <c r="K984" s="17"/>
      <c r="L984" s="31" t="str">
        <f t="shared" si="155"/>
        <v/>
      </c>
      <c r="M984" s="31" t="str">
        <f t="shared" si="156"/>
        <v/>
      </c>
      <c r="N984" s="31" t="str">
        <f t="shared" si="156"/>
        <v/>
      </c>
      <c r="O984" s="30"/>
      <c r="P984" s="34"/>
      <c r="Q984" s="31" t="str">
        <f t="shared" si="159"/>
        <v/>
      </c>
      <c r="R984" s="31" t="str">
        <f t="shared" si="160"/>
        <v/>
      </c>
      <c r="S984" s="31" t="str">
        <f t="shared" si="161"/>
        <v/>
      </c>
      <c r="T984" s="31" t="str">
        <f t="shared" si="162"/>
        <v/>
      </c>
    </row>
    <row r="985" spans="1:20">
      <c r="A985" s="34"/>
      <c r="B985" s="34"/>
      <c r="C985" s="1" t="str">
        <f t="shared" si="157"/>
        <v/>
      </c>
      <c r="D985" s="34"/>
      <c r="E985" s="35"/>
      <c r="F985" s="36"/>
      <c r="G985" s="33">
        <f t="shared" si="158"/>
        <v>0</v>
      </c>
      <c r="H985" s="106"/>
      <c r="I985" s="106"/>
      <c r="J985" s="32"/>
      <c r="K985" s="17"/>
      <c r="L985" s="31" t="str">
        <f t="shared" si="155"/>
        <v/>
      </c>
      <c r="M985" s="31" t="str">
        <f t="shared" si="156"/>
        <v/>
      </c>
      <c r="N985" s="31" t="str">
        <f t="shared" si="156"/>
        <v/>
      </c>
      <c r="O985" s="30"/>
      <c r="P985" s="34"/>
      <c r="Q985" s="31" t="str">
        <f t="shared" si="159"/>
        <v/>
      </c>
      <c r="R985" s="31" t="str">
        <f t="shared" si="160"/>
        <v/>
      </c>
      <c r="S985" s="31" t="str">
        <f t="shared" si="161"/>
        <v/>
      </c>
      <c r="T985" s="31" t="str">
        <f t="shared" si="162"/>
        <v/>
      </c>
    </row>
    <row r="986" spans="1:20">
      <c r="A986" s="34"/>
      <c r="B986" s="34"/>
      <c r="C986" s="1" t="str">
        <f t="shared" si="157"/>
        <v/>
      </c>
      <c r="D986" s="34"/>
      <c r="E986" s="35"/>
      <c r="F986" s="36"/>
      <c r="G986" s="33">
        <f t="shared" si="158"/>
        <v>0</v>
      </c>
      <c r="H986" s="106"/>
      <c r="I986" s="106"/>
      <c r="J986" s="32"/>
      <c r="K986" s="17"/>
      <c r="L986" s="31" t="str">
        <f t="shared" si="155"/>
        <v/>
      </c>
      <c r="M986" s="31" t="str">
        <f t="shared" si="156"/>
        <v/>
      </c>
      <c r="N986" s="31" t="str">
        <f t="shared" si="156"/>
        <v/>
      </c>
      <c r="O986" s="30"/>
      <c r="P986" s="34"/>
      <c r="Q986" s="31" t="str">
        <f t="shared" si="159"/>
        <v/>
      </c>
      <c r="R986" s="31" t="str">
        <f t="shared" si="160"/>
        <v/>
      </c>
      <c r="S986" s="31" t="str">
        <f t="shared" si="161"/>
        <v/>
      </c>
      <c r="T986" s="31" t="str">
        <f t="shared" si="162"/>
        <v/>
      </c>
    </row>
    <row r="987" spans="1:20">
      <c r="A987" s="34"/>
      <c r="B987" s="34"/>
      <c r="C987" s="1" t="str">
        <f t="shared" si="157"/>
        <v/>
      </c>
      <c r="D987" s="34"/>
      <c r="E987" s="35"/>
      <c r="F987" s="36"/>
      <c r="G987" s="33">
        <f t="shared" si="158"/>
        <v>0</v>
      </c>
      <c r="H987" s="106"/>
      <c r="I987" s="106"/>
      <c r="J987" s="32"/>
      <c r="K987" s="17"/>
      <c r="L987" s="31" t="str">
        <f t="shared" si="155"/>
        <v/>
      </c>
      <c r="M987" s="31" t="str">
        <f t="shared" si="156"/>
        <v/>
      </c>
      <c r="N987" s="31" t="str">
        <f t="shared" si="156"/>
        <v/>
      </c>
      <c r="O987" s="30"/>
      <c r="P987" s="34"/>
      <c r="Q987" s="31" t="str">
        <f t="shared" si="159"/>
        <v/>
      </c>
      <c r="R987" s="31" t="str">
        <f t="shared" si="160"/>
        <v/>
      </c>
      <c r="S987" s="31" t="str">
        <f t="shared" si="161"/>
        <v/>
      </c>
      <c r="T987" s="31" t="str">
        <f t="shared" si="162"/>
        <v/>
      </c>
    </row>
    <row r="988" spans="1:20">
      <c r="A988" s="34"/>
      <c r="B988" s="34"/>
      <c r="C988" s="1" t="str">
        <f t="shared" si="157"/>
        <v/>
      </c>
      <c r="D988" s="34"/>
      <c r="E988" s="35"/>
      <c r="F988" s="36"/>
      <c r="G988" s="33">
        <f t="shared" si="158"/>
        <v>0</v>
      </c>
      <c r="H988" s="106"/>
      <c r="I988" s="106"/>
      <c r="J988" s="32"/>
      <c r="K988" s="17"/>
      <c r="L988" s="31" t="str">
        <f t="shared" si="155"/>
        <v/>
      </c>
      <c r="M988" s="31" t="str">
        <f t="shared" si="156"/>
        <v/>
      </c>
      <c r="N988" s="31" t="str">
        <f t="shared" si="156"/>
        <v/>
      </c>
      <c r="O988" s="30"/>
      <c r="P988" s="34"/>
      <c r="Q988" s="31" t="str">
        <f t="shared" si="159"/>
        <v/>
      </c>
      <c r="R988" s="31" t="str">
        <f t="shared" si="160"/>
        <v/>
      </c>
      <c r="S988" s="31" t="str">
        <f t="shared" si="161"/>
        <v/>
      </c>
      <c r="T988" s="31" t="str">
        <f t="shared" si="162"/>
        <v/>
      </c>
    </row>
    <row r="989" spans="1:20">
      <c r="A989" s="34"/>
      <c r="B989" s="34"/>
      <c r="C989" s="1" t="str">
        <f t="shared" si="157"/>
        <v/>
      </c>
      <c r="D989" s="34"/>
      <c r="E989" s="35"/>
      <c r="F989" s="36"/>
      <c r="G989" s="33">
        <f t="shared" si="158"/>
        <v>0</v>
      </c>
      <c r="H989" s="106"/>
      <c r="I989" s="106"/>
      <c r="J989" s="32"/>
      <c r="K989" s="17"/>
      <c r="L989" s="31" t="str">
        <f t="shared" si="155"/>
        <v/>
      </c>
      <c r="M989" s="31" t="str">
        <f t="shared" si="156"/>
        <v/>
      </c>
      <c r="N989" s="31" t="str">
        <f t="shared" si="156"/>
        <v/>
      </c>
      <c r="O989" s="30"/>
      <c r="P989" s="34"/>
      <c r="Q989" s="31" t="str">
        <f t="shared" si="159"/>
        <v/>
      </c>
      <c r="R989" s="31" t="str">
        <f t="shared" si="160"/>
        <v/>
      </c>
      <c r="S989" s="31" t="str">
        <f t="shared" si="161"/>
        <v/>
      </c>
      <c r="T989" s="31" t="str">
        <f t="shared" si="162"/>
        <v/>
      </c>
    </row>
    <row r="990" spans="1:20">
      <c r="A990" s="34"/>
      <c r="B990" s="34"/>
      <c r="C990" s="1" t="str">
        <f t="shared" si="157"/>
        <v/>
      </c>
      <c r="D990" s="34"/>
      <c r="E990" s="35"/>
      <c r="F990" s="36"/>
      <c r="G990" s="33">
        <f t="shared" si="158"/>
        <v>0</v>
      </c>
      <c r="H990" s="106"/>
      <c r="I990" s="106"/>
      <c r="J990" s="32"/>
      <c r="K990" s="17"/>
      <c r="L990" s="31" t="str">
        <f t="shared" si="155"/>
        <v/>
      </c>
      <c r="M990" s="31" t="str">
        <f t="shared" si="156"/>
        <v/>
      </c>
      <c r="N990" s="31" t="str">
        <f t="shared" si="156"/>
        <v/>
      </c>
      <c r="O990" s="30"/>
      <c r="P990" s="34"/>
      <c r="Q990" s="31" t="str">
        <f t="shared" si="159"/>
        <v/>
      </c>
      <c r="R990" s="31" t="str">
        <f t="shared" si="160"/>
        <v/>
      </c>
      <c r="S990" s="31" t="str">
        <f t="shared" si="161"/>
        <v/>
      </c>
      <c r="T990" s="31" t="str">
        <f t="shared" si="162"/>
        <v/>
      </c>
    </row>
    <row r="991" spans="1:20">
      <c r="A991" s="34"/>
      <c r="B991" s="34"/>
      <c r="C991" s="1" t="str">
        <f t="shared" si="157"/>
        <v/>
      </c>
      <c r="D991" s="34"/>
      <c r="E991" s="35"/>
      <c r="F991" s="36"/>
      <c r="G991" s="33">
        <f t="shared" si="158"/>
        <v>0</v>
      </c>
      <c r="H991" s="106"/>
      <c r="I991" s="106"/>
      <c r="J991" s="32"/>
      <c r="K991" s="17"/>
      <c r="L991" s="31" t="str">
        <f t="shared" si="155"/>
        <v/>
      </c>
      <c r="M991" s="31" t="str">
        <f t="shared" si="156"/>
        <v/>
      </c>
      <c r="N991" s="31" t="str">
        <f t="shared" si="156"/>
        <v/>
      </c>
      <c r="O991" s="30"/>
      <c r="P991" s="34"/>
      <c r="Q991" s="31" t="str">
        <f t="shared" si="159"/>
        <v/>
      </c>
      <c r="R991" s="31" t="str">
        <f t="shared" si="160"/>
        <v/>
      </c>
      <c r="S991" s="31" t="str">
        <f t="shared" si="161"/>
        <v/>
      </c>
      <c r="T991" s="31" t="str">
        <f t="shared" si="162"/>
        <v/>
      </c>
    </row>
    <row r="992" spans="1:20">
      <c r="A992" s="34"/>
      <c r="B992" s="34"/>
      <c r="C992" s="1" t="str">
        <f t="shared" si="157"/>
        <v/>
      </c>
      <c r="D992" s="34"/>
      <c r="E992" s="35"/>
      <c r="F992" s="36"/>
      <c r="G992" s="33">
        <f t="shared" si="158"/>
        <v>0</v>
      </c>
      <c r="H992" s="106"/>
      <c r="I992" s="106"/>
      <c r="J992" s="32"/>
      <c r="K992" s="17"/>
      <c r="L992" s="31" t="str">
        <f t="shared" si="155"/>
        <v/>
      </c>
      <c r="M992" s="31" t="str">
        <f t="shared" si="156"/>
        <v/>
      </c>
      <c r="N992" s="31" t="str">
        <f t="shared" si="156"/>
        <v/>
      </c>
      <c r="O992" s="30"/>
      <c r="P992" s="34"/>
      <c r="Q992" s="31" t="str">
        <f t="shared" si="159"/>
        <v/>
      </c>
      <c r="R992" s="31" t="str">
        <f t="shared" si="160"/>
        <v/>
      </c>
      <c r="S992" s="31" t="str">
        <f t="shared" si="161"/>
        <v/>
      </c>
      <c r="T992" s="31" t="str">
        <f t="shared" si="162"/>
        <v/>
      </c>
    </row>
    <row r="993" spans="1:20">
      <c r="A993" s="34"/>
      <c r="B993" s="34"/>
      <c r="C993" s="1" t="str">
        <f t="shared" si="157"/>
        <v/>
      </c>
      <c r="D993" s="34"/>
      <c r="E993" s="35"/>
      <c r="F993" s="36"/>
      <c r="G993" s="33">
        <f t="shared" si="158"/>
        <v>0</v>
      </c>
      <c r="H993" s="106"/>
      <c r="I993" s="106"/>
      <c r="J993" s="32"/>
      <c r="K993" s="17"/>
      <c r="L993" s="31" t="str">
        <f t="shared" si="155"/>
        <v/>
      </c>
      <c r="M993" s="31" t="str">
        <f t="shared" si="156"/>
        <v/>
      </c>
      <c r="N993" s="31" t="str">
        <f t="shared" si="156"/>
        <v/>
      </c>
      <c r="O993" s="30"/>
      <c r="P993" s="34"/>
      <c r="Q993" s="31" t="str">
        <f t="shared" si="159"/>
        <v/>
      </c>
      <c r="R993" s="31" t="str">
        <f t="shared" si="160"/>
        <v/>
      </c>
      <c r="S993" s="31" t="str">
        <f t="shared" si="161"/>
        <v/>
      </c>
      <c r="T993" s="31" t="str">
        <f t="shared" si="162"/>
        <v/>
      </c>
    </row>
    <row r="994" spans="1:20">
      <c r="A994" s="34"/>
      <c r="B994" s="34"/>
      <c r="C994" s="1" t="str">
        <f t="shared" si="157"/>
        <v/>
      </c>
      <c r="D994" s="34"/>
      <c r="E994" s="35"/>
      <c r="F994" s="36"/>
      <c r="G994" s="33">
        <f t="shared" si="158"/>
        <v>0</v>
      </c>
      <c r="H994" s="106"/>
      <c r="I994" s="106"/>
      <c r="J994" s="32"/>
      <c r="K994" s="17"/>
      <c r="L994" s="31" t="str">
        <f t="shared" si="155"/>
        <v/>
      </c>
      <c r="M994" s="31" t="str">
        <f t="shared" si="156"/>
        <v/>
      </c>
      <c r="N994" s="31" t="str">
        <f t="shared" si="156"/>
        <v/>
      </c>
      <c r="O994" s="30"/>
      <c r="P994" s="34"/>
      <c r="Q994" s="31" t="str">
        <f t="shared" si="159"/>
        <v/>
      </c>
      <c r="R994" s="31" t="str">
        <f t="shared" si="160"/>
        <v/>
      </c>
      <c r="S994" s="31" t="str">
        <f t="shared" si="161"/>
        <v/>
      </c>
      <c r="T994" s="31" t="str">
        <f t="shared" si="162"/>
        <v/>
      </c>
    </row>
    <row r="995" spans="1:20">
      <c r="A995" s="34"/>
      <c r="B995" s="34"/>
      <c r="C995" s="1" t="str">
        <f t="shared" si="157"/>
        <v/>
      </c>
      <c r="D995" s="34"/>
      <c r="E995" s="35"/>
      <c r="F995" s="36"/>
      <c r="G995" s="33">
        <f t="shared" si="158"/>
        <v>0</v>
      </c>
      <c r="H995" s="106"/>
      <c r="I995" s="106"/>
      <c r="J995" s="32"/>
      <c r="K995" s="17"/>
      <c r="L995" s="31" t="str">
        <f t="shared" si="155"/>
        <v/>
      </c>
      <c r="M995" s="31" t="str">
        <f t="shared" si="156"/>
        <v/>
      </c>
      <c r="N995" s="31" t="str">
        <f t="shared" si="156"/>
        <v/>
      </c>
      <c r="O995" s="30"/>
      <c r="P995" s="34"/>
      <c r="Q995" s="31" t="str">
        <f t="shared" si="159"/>
        <v/>
      </c>
      <c r="R995" s="31" t="str">
        <f t="shared" si="160"/>
        <v/>
      </c>
      <c r="S995" s="31" t="str">
        <f t="shared" si="161"/>
        <v/>
      </c>
      <c r="T995" s="31" t="str">
        <f t="shared" si="162"/>
        <v/>
      </c>
    </row>
    <row r="996" spans="1:20">
      <c r="A996" s="34"/>
      <c r="B996" s="34"/>
      <c r="C996" s="1" t="str">
        <f t="shared" si="157"/>
        <v/>
      </c>
      <c r="D996" s="34"/>
      <c r="E996" s="35"/>
      <c r="F996" s="36"/>
      <c r="G996" s="33">
        <f t="shared" si="158"/>
        <v>0</v>
      </c>
      <c r="H996" s="106"/>
      <c r="I996" s="106"/>
      <c r="J996" s="32"/>
      <c r="K996" s="17"/>
      <c r="L996" s="31" t="str">
        <f t="shared" si="155"/>
        <v/>
      </c>
      <c r="M996" s="31" t="str">
        <f t="shared" si="156"/>
        <v/>
      </c>
      <c r="N996" s="31" t="str">
        <f t="shared" si="156"/>
        <v/>
      </c>
      <c r="O996" s="30"/>
      <c r="P996" s="34"/>
      <c r="Q996" s="31" t="str">
        <f t="shared" si="159"/>
        <v/>
      </c>
      <c r="R996" s="31" t="str">
        <f t="shared" si="160"/>
        <v/>
      </c>
      <c r="S996" s="31" t="str">
        <f t="shared" si="161"/>
        <v/>
      </c>
      <c r="T996" s="31" t="str">
        <f t="shared" si="162"/>
        <v/>
      </c>
    </row>
    <row r="997" spans="1:20">
      <c r="A997" s="34"/>
      <c r="B997" s="34"/>
      <c r="C997" s="1" t="str">
        <f t="shared" si="157"/>
        <v/>
      </c>
      <c r="D997" s="34"/>
      <c r="E997" s="35"/>
      <c r="F997" s="36"/>
      <c r="G997" s="33">
        <f t="shared" si="158"/>
        <v>0</v>
      </c>
      <c r="H997" s="106"/>
      <c r="I997" s="106"/>
      <c r="J997" s="32"/>
      <c r="K997" s="17"/>
      <c r="L997" s="31" t="str">
        <f t="shared" si="155"/>
        <v/>
      </c>
      <c r="M997" s="31" t="str">
        <f t="shared" si="156"/>
        <v/>
      </c>
      <c r="N997" s="31" t="str">
        <f t="shared" si="156"/>
        <v/>
      </c>
      <c r="O997" s="30"/>
      <c r="P997" s="34"/>
      <c r="Q997" s="31" t="str">
        <f t="shared" si="159"/>
        <v/>
      </c>
      <c r="R997" s="31" t="str">
        <f t="shared" si="160"/>
        <v/>
      </c>
      <c r="S997" s="31" t="str">
        <f t="shared" si="161"/>
        <v/>
      </c>
      <c r="T997" s="31" t="str">
        <f t="shared" si="162"/>
        <v/>
      </c>
    </row>
    <row r="998" spans="1:20">
      <c r="A998" s="34"/>
      <c r="B998" s="34"/>
      <c r="C998" s="1" t="str">
        <f t="shared" si="157"/>
        <v/>
      </c>
      <c r="D998" s="34"/>
      <c r="E998" s="35"/>
      <c r="F998" s="36"/>
      <c r="G998" s="33">
        <f t="shared" si="158"/>
        <v>0</v>
      </c>
      <c r="H998" s="106"/>
      <c r="I998" s="106"/>
      <c r="J998" s="32"/>
      <c r="K998" s="17"/>
      <c r="L998" s="31" t="str">
        <f t="shared" si="155"/>
        <v/>
      </c>
      <c r="M998" s="31" t="str">
        <f t="shared" si="156"/>
        <v/>
      </c>
      <c r="N998" s="31" t="str">
        <f t="shared" si="156"/>
        <v/>
      </c>
      <c r="O998" s="30"/>
      <c r="P998" s="34"/>
      <c r="Q998" s="31" t="str">
        <f t="shared" si="159"/>
        <v/>
      </c>
      <c r="R998" s="31" t="str">
        <f t="shared" si="160"/>
        <v/>
      </c>
      <c r="S998" s="31" t="str">
        <f t="shared" si="161"/>
        <v/>
      </c>
      <c r="T998" s="31" t="str">
        <f t="shared" si="162"/>
        <v/>
      </c>
    </row>
    <row r="999" spans="1:20">
      <c r="A999" s="34"/>
      <c r="B999" s="34"/>
      <c r="C999" s="1" t="str">
        <f t="shared" si="157"/>
        <v/>
      </c>
      <c r="D999" s="34"/>
      <c r="E999" s="35"/>
      <c r="F999" s="36"/>
      <c r="G999" s="33">
        <f t="shared" si="158"/>
        <v>0</v>
      </c>
      <c r="H999" s="106"/>
      <c r="I999" s="106"/>
      <c r="J999" s="32"/>
      <c r="K999" s="17"/>
      <c r="L999" s="31" t="str">
        <f t="shared" si="155"/>
        <v/>
      </c>
      <c r="M999" s="31" t="str">
        <f t="shared" si="156"/>
        <v/>
      </c>
      <c r="N999" s="31" t="str">
        <f t="shared" si="156"/>
        <v/>
      </c>
      <c r="O999" s="30"/>
      <c r="P999" s="34"/>
      <c r="Q999" s="31" t="str">
        <f t="shared" si="159"/>
        <v/>
      </c>
      <c r="R999" s="31" t="str">
        <f t="shared" si="160"/>
        <v/>
      </c>
      <c r="S999" s="31" t="str">
        <f t="shared" si="161"/>
        <v/>
      </c>
      <c r="T999" s="31" t="str">
        <f t="shared" si="162"/>
        <v/>
      </c>
    </row>
    <row r="1000" spans="1:20">
      <c r="A1000" s="34"/>
      <c r="B1000" s="34"/>
      <c r="C1000" s="1" t="str">
        <f t="shared" si="157"/>
        <v/>
      </c>
      <c r="D1000" s="34"/>
      <c r="E1000" s="35"/>
      <c r="F1000" s="36"/>
      <c r="G1000" s="33">
        <f t="shared" si="158"/>
        <v>0</v>
      </c>
      <c r="H1000" s="106"/>
      <c r="I1000" s="106"/>
      <c r="J1000" s="32"/>
      <c r="K1000" s="17"/>
      <c r="L1000" s="31" t="str">
        <f t="shared" si="155"/>
        <v/>
      </c>
      <c r="M1000" s="31" t="str">
        <f t="shared" ref="M1000:N1020" si="163">IF($A1000&gt;0,IF((LEFT($A1000,2)=LEFT(gstin,2)),($K1000*($J1000/2)),""),"")</f>
        <v/>
      </c>
      <c r="N1000" s="31" t="str">
        <f t="shared" si="163"/>
        <v/>
      </c>
      <c r="O1000" s="30"/>
      <c r="P1000" s="34"/>
      <c r="Q1000" s="31" t="str">
        <f t="shared" si="159"/>
        <v/>
      </c>
      <c r="R1000" s="31" t="str">
        <f t="shared" si="160"/>
        <v/>
      </c>
      <c r="S1000" s="31" t="str">
        <f t="shared" si="161"/>
        <v/>
      </c>
      <c r="T1000" s="31" t="str">
        <f t="shared" si="162"/>
        <v/>
      </c>
    </row>
    <row r="1001" spans="1:20">
      <c r="A1001" s="34"/>
      <c r="B1001" s="34"/>
      <c r="C1001" s="1" t="str">
        <f t="shared" si="157"/>
        <v/>
      </c>
      <c r="D1001" s="34"/>
      <c r="E1001" s="35"/>
      <c r="F1001" s="36"/>
      <c r="G1001" s="33">
        <f t="shared" si="158"/>
        <v>0</v>
      </c>
      <c r="H1001" s="106"/>
      <c r="I1001" s="106"/>
      <c r="J1001" s="32"/>
      <c r="K1001" s="17"/>
      <c r="L1001" s="31" t="str">
        <f t="shared" si="155"/>
        <v/>
      </c>
      <c r="M1001" s="31" t="str">
        <f t="shared" si="163"/>
        <v/>
      </c>
      <c r="N1001" s="31" t="str">
        <f t="shared" si="163"/>
        <v/>
      </c>
      <c r="O1001" s="30"/>
      <c r="P1001" s="34"/>
      <c r="Q1001" s="31" t="str">
        <f t="shared" si="159"/>
        <v/>
      </c>
      <c r="R1001" s="31" t="str">
        <f t="shared" si="160"/>
        <v/>
      </c>
      <c r="S1001" s="31" t="str">
        <f t="shared" si="161"/>
        <v/>
      </c>
      <c r="T1001" s="31" t="str">
        <f t="shared" si="162"/>
        <v/>
      </c>
    </row>
    <row r="1002" spans="1:20">
      <c r="A1002" s="34"/>
      <c r="B1002" s="34"/>
      <c r="C1002" s="1" t="str">
        <f t="shared" si="157"/>
        <v/>
      </c>
      <c r="D1002" s="34"/>
      <c r="E1002" s="35"/>
      <c r="F1002" s="36"/>
      <c r="G1002" s="33">
        <f t="shared" si="158"/>
        <v>0</v>
      </c>
      <c r="H1002" s="106"/>
      <c r="I1002" s="106"/>
      <c r="J1002" s="32"/>
      <c r="K1002" s="17"/>
      <c r="L1002" s="31" t="str">
        <f t="shared" si="155"/>
        <v/>
      </c>
      <c r="M1002" s="31" t="str">
        <f t="shared" si="163"/>
        <v/>
      </c>
      <c r="N1002" s="31" t="str">
        <f t="shared" si="163"/>
        <v/>
      </c>
      <c r="O1002" s="30"/>
      <c r="P1002" s="34"/>
      <c r="Q1002" s="31" t="str">
        <f t="shared" si="159"/>
        <v/>
      </c>
      <c r="R1002" s="31" t="str">
        <f t="shared" si="160"/>
        <v/>
      </c>
      <c r="S1002" s="31" t="str">
        <f t="shared" si="161"/>
        <v/>
      </c>
      <c r="T1002" s="31" t="str">
        <f t="shared" si="162"/>
        <v/>
      </c>
    </row>
    <row r="1003" spans="1:20">
      <c r="A1003" s="34"/>
      <c r="B1003" s="34"/>
      <c r="C1003" s="1" t="str">
        <f t="shared" si="157"/>
        <v/>
      </c>
      <c r="D1003" s="34"/>
      <c r="E1003" s="35"/>
      <c r="F1003" s="36"/>
      <c r="G1003" s="33">
        <f t="shared" si="158"/>
        <v>0</v>
      </c>
      <c r="H1003" s="106"/>
      <c r="I1003" s="106"/>
      <c r="J1003" s="32"/>
      <c r="K1003" s="17"/>
      <c r="L1003" s="31" t="str">
        <f t="shared" si="155"/>
        <v/>
      </c>
      <c r="M1003" s="31" t="str">
        <f t="shared" si="163"/>
        <v/>
      </c>
      <c r="N1003" s="31" t="str">
        <f t="shared" si="163"/>
        <v/>
      </c>
      <c r="O1003" s="30"/>
      <c r="P1003" s="34"/>
      <c r="Q1003" s="31" t="str">
        <f t="shared" si="159"/>
        <v/>
      </c>
      <c r="R1003" s="31" t="str">
        <f t="shared" si="160"/>
        <v/>
      </c>
      <c r="S1003" s="31" t="str">
        <f t="shared" si="161"/>
        <v/>
      </c>
      <c r="T1003" s="31" t="str">
        <f t="shared" si="162"/>
        <v/>
      </c>
    </row>
    <row r="1004" spans="1:20">
      <c r="A1004" s="34"/>
      <c r="B1004" s="34"/>
      <c r="C1004" s="1" t="str">
        <f t="shared" si="157"/>
        <v/>
      </c>
      <c r="D1004" s="34"/>
      <c r="E1004" s="35"/>
      <c r="F1004" s="36"/>
      <c r="G1004" s="33">
        <f t="shared" si="158"/>
        <v>0</v>
      </c>
      <c r="H1004" s="106"/>
      <c r="I1004" s="106"/>
      <c r="J1004" s="32"/>
      <c r="K1004" s="17"/>
      <c r="L1004" s="31" t="str">
        <f t="shared" si="155"/>
        <v/>
      </c>
      <c r="M1004" s="31" t="str">
        <f t="shared" si="163"/>
        <v/>
      </c>
      <c r="N1004" s="31" t="str">
        <f t="shared" si="163"/>
        <v/>
      </c>
      <c r="O1004" s="30"/>
      <c r="P1004" s="34"/>
      <c r="Q1004" s="31" t="str">
        <f t="shared" si="159"/>
        <v/>
      </c>
      <c r="R1004" s="31" t="str">
        <f t="shared" si="160"/>
        <v/>
      </c>
      <c r="S1004" s="31" t="str">
        <f t="shared" si="161"/>
        <v/>
      </c>
      <c r="T1004" s="31" t="str">
        <f t="shared" si="162"/>
        <v/>
      </c>
    </row>
    <row r="1005" spans="1:20">
      <c r="A1005" s="34"/>
      <c r="B1005" s="34"/>
      <c r="C1005" s="1" t="str">
        <f t="shared" si="157"/>
        <v/>
      </c>
      <c r="D1005" s="34"/>
      <c r="E1005" s="35"/>
      <c r="F1005" s="36"/>
      <c r="G1005" s="33">
        <f t="shared" si="158"/>
        <v>0</v>
      </c>
      <c r="H1005" s="106"/>
      <c r="I1005" s="106"/>
      <c r="J1005" s="32"/>
      <c r="K1005" s="17"/>
      <c r="L1005" s="31" t="str">
        <f t="shared" si="155"/>
        <v/>
      </c>
      <c r="M1005" s="31" t="str">
        <f t="shared" si="163"/>
        <v/>
      </c>
      <c r="N1005" s="31" t="str">
        <f t="shared" si="163"/>
        <v/>
      </c>
      <c r="O1005" s="30"/>
      <c r="P1005" s="34"/>
      <c r="Q1005" s="31" t="str">
        <f t="shared" si="159"/>
        <v/>
      </c>
      <c r="R1005" s="31" t="str">
        <f t="shared" si="160"/>
        <v/>
      </c>
      <c r="S1005" s="31" t="str">
        <f t="shared" si="161"/>
        <v/>
      </c>
      <c r="T1005" s="31" t="str">
        <f t="shared" si="162"/>
        <v/>
      </c>
    </row>
    <row r="1006" spans="1:20">
      <c r="A1006" s="34"/>
      <c r="B1006" s="34"/>
      <c r="C1006" s="1" t="str">
        <f t="shared" si="157"/>
        <v/>
      </c>
      <c r="D1006" s="34"/>
      <c r="E1006" s="35"/>
      <c r="F1006" s="36"/>
      <c r="G1006" s="33">
        <f t="shared" si="158"/>
        <v>0</v>
      </c>
      <c r="H1006" s="106"/>
      <c r="I1006" s="106"/>
      <c r="J1006" s="32"/>
      <c r="K1006" s="17"/>
      <c r="L1006" s="31" t="str">
        <f t="shared" si="155"/>
        <v/>
      </c>
      <c r="M1006" s="31" t="str">
        <f t="shared" si="163"/>
        <v/>
      </c>
      <c r="N1006" s="31" t="str">
        <f t="shared" si="163"/>
        <v/>
      </c>
      <c r="O1006" s="30"/>
      <c r="P1006" s="34"/>
      <c r="Q1006" s="31" t="str">
        <f t="shared" si="159"/>
        <v/>
      </c>
      <c r="R1006" s="31" t="str">
        <f t="shared" si="160"/>
        <v/>
      </c>
      <c r="S1006" s="31" t="str">
        <f t="shared" si="161"/>
        <v/>
      </c>
      <c r="T1006" s="31" t="str">
        <f t="shared" si="162"/>
        <v/>
      </c>
    </row>
    <row r="1007" spans="1:20">
      <c r="A1007" s="34"/>
      <c r="B1007" s="34"/>
      <c r="C1007" s="1" t="str">
        <f t="shared" si="157"/>
        <v/>
      </c>
      <c r="D1007" s="34"/>
      <c r="E1007" s="35"/>
      <c r="F1007" s="36"/>
      <c r="G1007" s="33">
        <f t="shared" si="158"/>
        <v>0</v>
      </c>
      <c r="H1007" s="106"/>
      <c r="I1007" s="106"/>
      <c r="J1007" s="32"/>
      <c r="K1007" s="17"/>
      <c r="L1007" s="31" t="str">
        <f t="shared" si="155"/>
        <v/>
      </c>
      <c r="M1007" s="31" t="str">
        <f t="shared" si="163"/>
        <v/>
      </c>
      <c r="N1007" s="31" t="str">
        <f t="shared" si="163"/>
        <v/>
      </c>
      <c r="O1007" s="30"/>
      <c r="P1007" s="34"/>
      <c r="Q1007" s="31" t="str">
        <f t="shared" si="159"/>
        <v/>
      </c>
      <c r="R1007" s="31" t="str">
        <f t="shared" si="160"/>
        <v/>
      </c>
      <c r="S1007" s="31" t="str">
        <f t="shared" si="161"/>
        <v/>
      </c>
      <c r="T1007" s="31" t="str">
        <f t="shared" si="162"/>
        <v/>
      </c>
    </row>
    <row r="1008" spans="1:20">
      <c r="A1008" s="34"/>
      <c r="B1008" s="34"/>
      <c r="C1008" s="1" t="str">
        <f t="shared" si="157"/>
        <v/>
      </c>
      <c r="D1008" s="34"/>
      <c r="E1008" s="35"/>
      <c r="F1008" s="36"/>
      <c r="G1008" s="33">
        <f t="shared" si="158"/>
        <v>0</v>
      </c>
      <c r="H1008" s="106"/>
      <c r="I1008" s="106"/>
      <c r="J1008" s="32"/>
      <c r="K1008" s="17"/>
      <c r="L1008" s="31" t="str">
        <f t="shared" si="155"/>
        <v/>
      </c>
      <c r="M1008" s="31" t="str">
        <f t="shared" si="163"/>
        <v/>
      </c>
      <c r="N1008" s="31" t="str">
        <f t="shared" si="163"/>
        <v/>
      </c>
      <c r="O1008" s="30"/>
      <c r="P1008" s="34"/>
      <c r="Q1008" s="31" t="str">
        <f t="shared" si="159"/>
        <v/>
      </c>
      <c r="R1008" s="31" t="str">
        <f t="shared" si="160"/>
        <v/>
      </c>
      <c r="S1008" s="31" t="str">
        <f t="shared" si="161"/>
        <v/>
      </c>
      <c r="T1008" s="31" t="str">
        <f t="shared" si="162"/>
        <v/>
      </c>
    </row>
    <row r="1009" spans="1:20">
      <c r="A1009" s="34"/>
      <c r="B1009" s="34"/>
      <c r="C1009" s="1" t="str">
        <f t="shared" si="157"/>
        <v/>
      </c>
      <c r="D1009" s="34"/>
      <c r="E1009" s="35"/>
      <c r="F1009" s="36"/>
      <c r="G1009" s="33">
        <f t="shared" si="158"/>
        <v>0</v>
      </c>
      <c r="H1009" s="106"/>
      <c r="I1009" s="106"/>
      <c r="J1009" s="32"/>
      <c r="K1009" s="17"/>
      <c r="L1009" s="31" t="str">
        <f t="shared" si="155"/>
        <v/>
      </c>
      <c r="M1009" s="31" t="str">
        <f t="shared" si="163"/>
        <v/>
      </c>
      <c r="N1009" s="31" t="str">
        <f t="shared" si="163"/>
        <v/>
      </c>
      <c r="O1009" s="30"/>
      <c r="P1009" s="34"/>
      <c r="Q1009" s="31" t="str">
        <f t="shared" si="159"/>
        <v/>
      </c>
      <c r="R1009" s="31" t="str">
        <f t="shared" si="160"/>
        <v/>
      </c>
      <c r="S1009" s="31" t="str">
        <f t="shared" si="161"/>
        <v/>
      </c>
      <c r="T1009" s="31" t="str">
        <f t="shared" si="162"/>
        <v/>
      </c>
    </row>
    <row r="1010" spans="1:20">
      <c r="A1010" s="34"/>
      <c r="B1010" s="34"/>
      <c r="C1010" s="1" t="str">
        <f t="shared" si="157"/>
        <v/>
      </c>
      <c r="D1010" s="34"/>
      <c r="E1010" s="35"/>
      <c r="F1010" s="36"/>
      <c r="G1010" s="33">
        <f t="shared" si="158"/>
        <v>0</v>
      </c>
      <c r="H1010" s="106"/>
      <c r="I1010" s="106"/>
      <c r="J1010" s="32"/>
      <c r="K1010" s="17"/>
      <c r="L1010" s="31" t="str">
        <f t="shared" si="155"/>
        <v/>
      </c>
      <c r="M1010" s="31" t="str">
        <f t="shared" si="163"/>
        <v/>
      </c>
      <c r="N1010" s="31" t="str">
        <f t="shared" si="163"/>
        <v/>
      </c>
      <c r="O1010" s="30"/>
      <c r="P1010" s="34"/>
      <c r="Q1010" s="31" t="str">
        <f t="shared" si="159"/>
        <v/>
      </c>
      <c r="R1010" s="31" t="str">
        <f t="shared" si="160"/>
        <v/>
      </c>
      <c r="S1010" s="31" t="str">
        <f t="shared" si="161"/>
        <v/>
      </c>
      <c r="T1010" s="31" t="str">
        <f t="shared" si="162"/>
        <v/>
      </c>
    </row>
    <row r="1011" spans="1:20">
      <c r="A1011" s="34"/>
      <c r="B1011" s="34"/>
      <c r="C1011" s="1" t="str">
        <f t="shared" si="157"/>
        <v/>
      </c>
      <c r="D1011" s="34"/>
      <c r="E1011" s="35"/>
      <c r="F1011" s="36"/>
      <c r="G1011" s="33">
        <f t="shared" si="158"/>
        <v>0</v>
      </c>
      <c r="H1011" s="106"/>
      <c r="I1011" s="106"/>
      <c r="J1011" s="32"/>
      <c r="K1011" s="17"/>
      <c r="L1011" s="31" t="str">
        <f t="shared" si="155"/>
        <v/>
      </c>
      <c r="M1011" s="31" t="str">
        <f t="shared" si="163"/>
        <v/>
      </c>
      <c r="N1011" s="31" t="str">
        <f t="shared" si="163"/>
        <v/>
      </c>
      <c r="O1011" s="30"/>
      <c r="P1011" s="34"/>
      <c r="Q1011" s="31" t="str">
        <f t="shared" si="159"/>
        <v/>
      </c>
      <c r="R1011" s="31" t="str">
        <f t="shared" si="160"/>
        <v/>
      </c>
      <c r="S1011" s="31" t="str">
        <f t="shared" si="161"/>
        <v/>
      </c>
      <c r="T1011" s="31" t="str">
        <f t="shared" si="162"/>
        <v/>
      </c>
    </row>
    <row r="1012" spans="1:20">
      <c r="A1012" s="34"/>
      <c r="B1012" s="34"/>
      <c r="C1012" s="1" t="str">
        <f t="shared" si="157"/>
        <v/>
      </c>
      <c r="D1012" s="34"/>
      <c r="E1012" s="35"/>
      <c r="F1012" s="36"/>
      <c r="G1012" s="33">
        <f t="shared" si="158"/>
        <v>0</v>
      </c>
      <c r="H1012" s="106"/>
      <c r="I1012" s="106"/>
      <c r="J1012" s="32"/>
      <c r="K1012" s="17"/>
      <c r="L1012" s="31" t="str">
        <f t="shared" si="155"/>
        <v/>
      </c>
      <c r="M1012" s="31" t="str">
        <f t="shared" si="163"/>
        <v/>
      </c>
      <c r="N1012" s="31" t="str">
        <f t="shared" si="163"/>
        <v/>
      </c>
      <c r="O1012" s="30"/>
      <c r="P1012" s="34"/>
      <c r="Q1012" s="31" t="str">
        <f t="shared" si="159"/>
        <v/>
      </c>
      <c r="R1012" s="31" t="str">
        <f t="shared" si="160"/>
        <v/>
      </c>
      <c r="S1012" s="31" t="str">
        <f t="shared" si="161"/>
        <v/>
      </c>
      <c r="T1012" s="31" t="str">
        <f t="shared" si="162"/>
        <v/>
      </c>
    </row>
    <row r="1013" spans="1:20">
      <c r="A1013" s="34"/>
      <c r="B1013" s="34"/>
      <c r="C1013" s="1" t="str">
        <f t="shared" si="157"/>
        <v/>
      </c>
      <c r="D1013" s="34"/>
      <c r="E1013" s="35"/>
      <c r="F1013" s="36"/>
      <c r="G1013" s="33">
        <f t="shared" si="158"/>
        <v>0</v>
      </c>
      <c r="H1013" s="106"/>
      <c r="I1013" s="106"/>
      <c r="J1013" s="32"/>
      <c r="K1013" s="17"/>
      <c r="L1013" s="31" t="str">
        <f t="shared" si="155"/>
        <v/>
      </c>
      <c r="M1013" s="31" t="str">
        <f t="shared" si="163"/>
        <v/>
      </c>
      <c r="N1013" s="31" t="str">
        <f t="shared" si="163"/>
        <v/>
      </c>
      <c r="O1013" s="30"/>
      <c r="P1013" s="34"/>
      <c r="Q1013" s="31" t="str">
        <f t="shared" si="159"/>
        <v/>
      </c>
      <c r="R1013" s="31" t="str">
        <f t="shared" si="160"/>
        <v/>
      </c>
      <c r="S1013" s="31" t="str">
        <f t="shared" si="161"/>
        <v/>
      </c>
      <c r="T1013" s="31" t="str">
        <f t="shared" si="162"/>
        <v/>
      </c>
    </row>
    <row r="1014" spans="1:20">
      <c r="A1014" s="34"/>
      <c r="B1014" s="34"/>
      <c r="C1014" s="1" t="str">
        <f t="shared" si="157"/>
        <v/>
      </c>
      <c r="D1014" s="34"/>
      <c r="E1014" s="35"/>
      <c r="F1014" s="36"/>
      <c r="G1014" s="33">
        <f t="shared" si="158"/>
        <v>0</v>
      </c>
      <c r="H1014" s="106"/>
      <c r="I1014" s="106"/>
      <c r="J1014" s="32"/>
      <c r="K1014" s="17"/>
      <c r="L1014" s="31" t="str">
        <f t="shared" si="155"/>
        <v/>
      </c>
      <c r="M1014" s="31" t="str">
        <f t="shared" si="163"/>
        <v/>
      </c>
      <c r="N1014" s="31" t="str">
        <f t="shared" si="163"/>
        <v/>
      </c>
      <c r="O1014" s="30"/>
      <c r="P1014" s="34"/>
      <c r="Q1014" s="31" t="str">
        <f t="shared" si="159"/>
        <v/>
      </c>
      <c r="R1014" s="31" t="str">
        <f t="shared" si="160"/>
        <v/>
      </c>
      <c r="S1014" s="31" t="str">
        <f t="shared" si="161"/>
        <v/>
      </c>
      <c r="T1014" s="31" t="str">
        <f t="shared" si="162"/>
        <v/>
      </c>
    </row>
    <row r="1015" spans="1:20">
      <c r="A1015" s="34"/>
      <c r="B1015" s="34"/>
      <c r="C1015" s="1" t="str">
        <f t="shared" si="157"/>
        <v/>
      </c>
      <c r="D1015" s="34"/>
      <c r="E1015" s="35"/>
      <c r="F1015" s="36"/>
      <c r="G1015" s="33">
        <f t="shared" si="158"/>
        <v>0</v>
      </c>
      <c r="H1015" s="106"/>
      <c r="I1015" s="106"/>
      <c r="J1015" s="32"/>
      <c r="K1015" s="17"/>
      <c r="L1015" s="31" t="str">
        <f t="shared" si="155"/>
        <v/>
      </c>
      <c r="M1015" s="31" t="str">
        <f t="shared" si="163"/>
        <v/>
      </c>
      <c r="N1015" s="31" t="str">
        <f t="shared" si="163"/>
        <v/>
      </c>
      <c r="O1015" s="30"/>
      <c r="P1015" s="34"/>
      <c r="Q1015" s="31" t="str">
        <f t="shared" si="159"/>
        <v/>
      </c>
      <c r="R1015" s="31" t="str">
        <f t="shared" si="160"/>
        <v/>
      </c>
      <c r="S1015" s="31" t="str">
        <f t="shared" si="161"/>
        <v/>
      </c>
      <c r="T1015" s="31" t="str">
        <f t="shared" si="162"/>
        <v/>
      </c>
    </row>
    <row r="1016" spans="1:20">
      <c r="A1016" s="34"/>
      <c r="B1016" s="34"/>
      <c r="C1016" s="1" t="str">
        <f t="shared" si="157"/>
        <v/>
      </c>
      <c r="D1016" s="34"/>
      <c r="E1016" s="35"/>
      <c r="F1016" s="36"/>
      <c r="G1016" s="33">
        <f t="shared" si="158"/>
        <v>0</v>
      </c>
      <c r="H1016" s="106"/>
      <c r="I1016" s="106"/>
      <c r="J1016" s="32"/>
      <c r="K1016" s="17"/>
      <c r="L1016" s="31" t="str">
        <f t="shared" si="155"/>
        <v/>
      </c>
      <c r="M1016" s="31" t="str">
        <f t="shared" si="163"/>
        <v/>
      </c>
      <c r="N1016" s="31" t="str">
        <f t="shared" si="163"/>
        <v/>
      </c>
      <c r="O1016" s="30"/>
      <c r="P1016" s="34"/>
      <c r="Q1016" s="31" t="str">
        <f t="shared" si="159"/>
        <v/>
      </c>
      <c r="R1016" s="31" t="str">
        <f t="shared" si="160"/>
        <v/>
      </c>
      <c r="S1016" s="31" t="str">
        <f t="shared" si="161"/>
        <v/>
      </c>
      <c r="T1016" s="31" t="str">
        <f t="shared" si="162"/>
        <v/>
      </c>
    </row>
    <row r="1017" spans="1:20">
      <c r="A1017" s="34"/>
      <c r="B1017" s="34"/>
      <c r="C1017" s="1" t="str">
        <f t="shared" si="157"/>
        <v/>
      </c>
      <c r="D1017" s="34"/>
      <c r="E1017" s="35"/>
      <c r="F1017" s="36"/>
      <c r="G1017" s="33">
        <f t="shared" si="158"/>
        <v>0</v>
      </c>
      <c r="H1017" s="106"/>
      <c r="I1017" s="106"/>
      <c r="J1017" s="32"/>
      <c r="K1017" s="17"/>
      <c r="L1017" s="31" t="str">
        <f t="shared" si="155"/>
        <v/>
      </c>
      <c r="M1017" s="31" t="str">
        <f t="shared" si="163"/>
        <v/>
      </c>
      <c r="N1017" s="31" t="str">
        <f t="shared" si="163"/>
        <v/>
      </c>
      <c r="O1017" s="30"/>
      <c r="P1017" s="34"/>
      <c r="Q1017" s="31" t="str">
        <f t="shared" si="159"/>
        <v/>
      </c>
      <c r="R1017" s="31" t="str">
        <f t="shared" si="160"/>
        <v/>
      </c>
      <c r="S1017" s="31" t="str">
        <f t="shared" si="161"/>
        <v/>
      </c>
      <c r="T1017" s="31" t="str">
        <f t="shared" si="162"/>
        <v/>
      </c>
    </row>
    <row r="1018" spans="1:20">
      <c r="A1018" s="34"/>
      <c r="B1018" s="34"/>
      <c r="C1018" s="1" t="str">
        <f t="shared" si="157"/>
        <v/>
      </c>
      <c r="D1018" s="34"/>
      <c r="E1018" s="35"/>
      <c r="F1018" s="36"/>
      <c r="G1018" s="33">
        <f t="shared" si="158"/>
        <v>0</v>
      </c>
      <c r="H1018" s="106"/>
      <c r="I1018" s="106"/>
      <c r="J1018" s="32"/>
      <c r="K1018" s="17"/>
      <c r="L1018" s="31" t="str">
        <f t="shared" si="155"/>
        <v/>
      </c>
      <c r="M1018" s="31" t="str">
        <f t="shared" si="163"/>
        <v/>
      </c>
      <c r="N1018" s="31" t="str">
        <f t="shared" si="163"/>
        <v/>
      </c>
      <c r="O1018" s="30"/>
      <c r="P1018" s="34"/>
      <c r="Q1018" s="31" t="str">
        <f t="shared" si="159"/>
        <v/>
      </c>
      <c r="R1018" s="31" t="str">
        <f t="shared" si="160"/>
        <v/>
      </c>
      <c r="S1018" s="31" t="str">
        <f t="shared" si="161"/>
        <v/>
      </c>
      <c r="T1018" s="31" t="str">
        <f t="shared" si="162"/>
        <v/>
      </c>
    </row>
    <row r="1019" spans="1:20">
      <c r="A1019" s="34"/>
      <c r="B1019" s="34"/>
      <c r="C1019" s="1" t="str">
        <f t="shared" si="157"/>
        <v/>
      </c>
      <c r="D1019" s="34"/>
      <c r="E1019" s="35"/>
      <c r="F1019" s="36"/>
      <c r="G1019" s="33">
        <f t="shared" si="158"/>
        <v>0</v>
      </c>
      <c r="H1019" s="106"/>
      <c r="I1019" s="106"/>
      <c r="J1019" s="32"/>
      <c r="K1019" s="17"/>
      <c r="L1019" s="31" t="str">
        <f t="shared" si="155"/>
        <v/>
      </c>
      <c r="M1019" s="31" t="str">
        <f t="shared" si="163"/>
        <v/>
      </c>
      <c r="N1019" s="31" t="str">
        <f t="shared" si="163"/>
        <v/>
      </c>
      <c r="O1019" s="30"/>
      <c r="P1019" s="34"/>
      <c r="Q1019" s="31" t="str">
        <f t="shared" si="159"/>
        <v/>
      </c>
      <c r="R1019" s="31" t="str">
        <f t="shared" si="160"/>
        <v/>
      </c>
      <c r="S1019" s="31" t="str">
        <f t="shared" si="161"/>
        <v/>
      </c>
      <c r="T1019" s="31" t="str">
        <f t="shared" si="162"/>
        <v/>
      </c>
    </row>
    <row r="1020" spans="1:20">
      <c r="A1020" s="34"/>
      <c r="B1020" s="34"/>
      <c r="C1020" s="1" t="str">
        <f t="shared" si="157"/>
        <v/>
      </c>
      <c r="D1020" s="34"/>
      <c r="E1020" s="35"/>
      <c r="F1020" s="36"/>
      <c r="G1020" s="33">
        <f t="shared" si="158"/>
        <v>0</v>
      </c>
      <c r="H1020" s="106"/>
      <c r="I1020" s="106"/>
      <c r="J1020" s="32"/>
      <c r="K1020" s="17"/>
      <c r="L1020" s="31" t="str">
        <f t="shared" si="155"/>
        <v/>
      </c>
      <c r="M1020" s="31" t="str">
        <f t="shared" si="163"/>
        <v/>
      </c>
      <c r="N1020" s="31" t="str">
        <f t="shared" si="163"/>
        <v/>
      </c>
      <c r="O1020" s="30"/>
      <c r="P1020" s="34"/>
      <c r="Q1020" s="31" t="str">
        <f t="shared" si="159"/>
        <v/>
      </c>
      <c r="R1020" s="31" t="str">
        <f t="shared" si="160"/>
        <v/>
      </c>
      <c r="S1020" s="31" t="str">
        <f t="shared" si="161"/>
        <v/>
      </c>
      <c r="T1020" s="31" t="str">
        <f t="shared" si="162"/>
        <v/>
      </c>
    </row>
    <row r="5001" spans="1:3" ht="30" hidden="1">
      <c r="A5001" s="71" t="s">
        <v>249</v>
      </c>
      <c r="B5001" s="71"/>
      <c r="C5001" s="27" t="s">
        <v>164</v>
      </c>
    </row>
    <row r="5002" spans="1:3" ht="30" hidden="1">
      <c r="A5002" s="71" t="s">
        <v>250</v>
      </c>
      <c r="B5002" s="71"/>
      <c r="C5002" s="27" t="s">
        <v>165</v>
      </c>
    </row>
    <row r="5003" spans="1:3" hidden="1">
      <c r="A5003" s="71" t="s">
        <v>251</v>
      </c>
      <c r="B5003" s="71"/>
      <c r="C5003" s="27" t="s">
        <v>166</v>
      </c>
    </row>
    <row r="5004" spans="1:3" hidden="1">
      <c r="A5004" s="71" t="s">
        <v>252</v>
      </c>
      <c r="B5004" s="71"/>
      <c r="C5004" s="27" t="s">
        <v>167</v>
      </c>
    </row>
    <row r="5005" spans="1:3" hidden="1">
      <c r="A5005" s="71" t="s">
        <v>253</v>
      </c>
      <c r="B5005" s="71"/>
      <c r="C5005" s="27" t="s">
        <v>168</v>
      </c>
    </row>
    <row r="5006" spans="1:3" hidden="1">
      <c r="A5006" s="71" t="s">
        <v>254</v>
      </c>
      <c r="B5006" s="71"/>
      <c r="C5006" s="27" t="s">
        <v>169</v>
      </c>
    </row>
    <row r="5007" spans="1:3" hidden="1">
      <c r="A5007" s="71" t="s">
        <v>255</v>
      </c>
      <c r="B5007" s="71"/>
      <c r="C5007" s="27" t="s">
        <v>170</v>
      </c>
    </row>
    <row r="5008" spans="1:3" hidden="1">
      <c r="A5008" s="71" t="s">
        <v>256</v>
      </c>
      <c r="B5008" s="71"/>
      <c r="C5008" s="27" t="s">
        <v>171</v>
      </c>
    </row>
    <row r="5009" spans="1:3" hidden="1">
      <c r="A5009" s="71" t="s">
        <v>257</v>
      </c>
      <c r="B5009" s="71"/>
      <c r="C5009" s="27" t="s">
        <v>172</v>
      </c>
    </row>
    <row r="5010" spans="1:3" hidden="1">
      <c r="A5010" s="71" t="s">
        <v>211</v>
      </c>
      <c r="B5010" s="71"/>
      <c r="C5010" s="27" t="s">
        <v>173</v>
      </c>
    </row>
    <row r="5011" spans="1:3" hidden="1">
      <c r="A5011" s="71" t="s">
        <v>258</v>
      </c>
      <c r="B5011" s="71"/>
      <c r="C5011" s="27" t="s">
        <v>174</v>
      </c>
    </row>
    <row r="5012" spans="1:3" ht="30" hidden="1">
      <c r="A5012" s="71" t="s">
        <v>259</v>
      </c>
      <c r="B5012" s="71"/>
      <c r="C5012" s="27" t="s">
        <v>175</v>
      </c>
    </row>
    <row r="5013" spans="1:3" hidden="1">
      <c r="A5013" s="71" t="s">
        <v>260</v>
      </c>
      <c r="B5013" s="71"/>
      <c r="C5013" s="27" t="s">
        <v>176</v>
      </c>
    </row>
    <row r="5014" spans="1:3" hidden="1">
      <c r="A5014" s="71" t="s">
        <v>261</v>
      </c>
      <c r="B5014" s="71"/>
      <c r="C5014" s="27" t="s">
        <v>177</v>
      </c>
    </row>
    <row r="5015" spans="1:3" hidden="1">
      <c r="A5015" s="71" t="s">
        <v>262</v>
      </c>
      <c r="B5015" s="71"/>
      <c r="C5015" s="27" t="s">
        <v>178</v>
      </c>
    </row>
    <row r="5016" spans="1:3" hidden="1">
      <c r="A5016" s="71" t="s">
        <v>263</v>
      </c>
      <c r="B5016" s="71"/>
      <c r="C5016" s="27" t="s">
        <v>179</v>
      </c>
    </row>
    <row r="5017" spans="1:3" hidden="1">
      <c r="A5017" s="71" t="s">
        <v>264</v>
      </c>
      <c r="B5017" s="71"/>
      <c r="C5017" s="27" t="s">
        <v>180</v>
      </c>
    </row>
    <row r="5018" spans="1:3" hidden="1">
      <c r="A5018" s="71" t="s">
        <v>265</v>
      </c>
      <c r="B5018" s="71"/>
      <c r="C5018" s="27" t="s">
        <v>181</v>
      </c>
    </row>
    <row r="5019" spans="1:3" hidden="1">
      <c r="A5019" s="71" t="s">
        <v>266</v>
      </c>
      <c r="B5019" s="71"/>
      <c r="C5019" s="27" t="s">
        <v>182</v>
      </c>
    </row>
    <row r="5020" spans="1:3" hidden="1">
      <c r="A5020" s="71" t="s">
        <v>267</v>
      </c>
      <c r="B5020" s="71"/>
      <c r="C5020" s="27" t="s">
        <v>183</v>
      </c>
    </row>
    <row r="5021" spans="1:3" hidden="1">
      <c r="A5021" s="71" t="s">
        <v>268</v>
      </c>
      <c r="B5021" s="71"/>
      <c r="C5021" s="27" t="s">
        <v>184</v>
      </c>
    </row>
    <row r="5022" spans="1:3" hidden="1">
      <c r="A5022" s="71" t="s">
        <v>269</v>
      </c>
      <c r="B5022" s="71"/>
      <c r="C5022" s="27" t="s">
        <v>185</v>
      </c>
    </row>
    <row r="5023" spans="1:3" ht="30" hidden="1">
      <c r="A5023" s="71" t="s">
        <v>270</v>
      </c>
      <c r="B5023" s="71"/>
      <c r="C5023" s="27" t="s">
        <v>186</v>
      </c>
    </row>
    <row r="5024" spans="1:3" hidden="1">
      <c r="A5024" s="71" t="s">
        <v>271</v>
      </c>
      <c r="B5024" s="71"/>
      <c r="C5024" s="27" t="s">
        <v>187</v>
      </c>
    </row>
    <row r="5025" spans="1:3" hidden="1">
      <c r="A5025" s="71" t="s">
        <v>272</v>
      </c>
      <c r="B5025" s="71"/>
      <c r="C5025" s="27" t="s">
        <v>188</v>
      </c>
    </row>
    <row r="5026" spans="1:3" hidden="1">
      <c r="A5026" s="71" t="s">
        <v>273</v>
      </c>
      <c r="B5026" s="71"/>
      <c r="C5026" s="29" t="s">
        <v>189</v>
      </c>
    </row>
    <row r="5027" spans="1:3" hidden="1">
      <c r="A5027" s="71" t="s">
        <v>274</v>
      </c>
      <c r="B5027" s="71"/>
      <c r="C5027" s="27" t="s">
        <v>190</v>
      </c>
    </row>
    <row r="5028" spans="1:3" hidden="1">
      <c r="A5028" s="71" t="s">
        <v>275</v>
      </c>
      <c r="B5028" s="71"/>
      <c r="C5028" s="27" t="s">
        <v>191</v>
      </c>
    </row>
    <row r="5029" spans="1:3" hidden="1">
      <c r="A5029" s="71" t="s">
        <v>276</v>
      </c>
      <c r="B5029" s="71"/>
      <c r="C5029" s="27" t="s">
        <v>192</v>
      </c>
    </row>
    <row r="5030" spans="1:3" hidden="1">
      <c r="A5030" s="71" t="s">
        <v>277</v>
      </c>
      <c r="B5030" s="71"/>
      <c r="C5030" s="27" t="s">
        <v>193</v>
      </c>
    </row>
    <row r="5031" spans="1:3" hidden="1">
      <c r="A5031" s="71" t="s">
        <v>278</v>
      </c>
      <c r="B5031" s="71"/>
      <c r="C5031" s="27" t="s">
        <v>194</v>
      </c>
    </row>
    <row r="5032" spans="1:3" hidden="1">
      <c r="A5032" s="71" t="s">
        <v>279</v>
      </c>
      <c r="B5032" s="71"/>
      <c r="C5032" s="27" t="s">
        <v>195</v>
      </c>
    </row>
    <row r="5033" spans="1:3" hidden="1">
      <c r="A5033" s="71" t="s">
        <v>280</v>
      </c>
      <c r="B5033" s="71"/>
      <c r="C5033" s="27" t="s">
        <v>196</v>
      </c>
    </row>
    <row r="5034" spans="1:3" ht="30" hidden="1">
      <c r="A5034" s="71" t="s">
        <v>281</v>
      </c>
      <c r="B5034" s="71"/>
      <c r="C5034" s="27" t="s">
        <v>197</v>
      </c>
    </row>
    <row r="5035" spans="1:3" hidden="1">
      <c r="A5035" s="71" t="s">
        <v>282</v>
      </c>
      <c r="B5035" s="71"/>
      <c r="C5035" s="27" t="s">
        <v>198</v>
      </c>
    </row>
    <row r="5036" spans="1:3" ht="30" hidden="1">
      <c r="A5036" s="71" t="s">
        <v>283</v>
      </c>
      <c r="B5036" s="71"/>
      <c r="C5036" s="27" t="s">
        <v>199</v>
      </c>
    </row>
    <row r="5037" spans="1:3" hidden="1">
      <c r="A5037" s="71" t="s">
        <v>284</v>
      </c>
      <c r="B5037" s="71"/>
      <c r="C5037" s="28" t="s">
        <v>200</v>
      </c>
    </row>
  </sheetData>
  <mergeCells count="28">
    <mergeCell ref="A14:O14"/>
    <mergeCell ref="D17:I17"/>
    <mergeCell ref="B17:B18"/>
    <mergeCell ref="A11:E11"/>
    <mergeCell ref="A12:E12"/>
    <mergeCell ref="F11:T11"/>
    <mergeCell ref="F12:T12"/>
    <mergeCell ref="Q17:T17"/>
    <mergeCell ref="P17:P18"/>
    <mergeCell ref="L17:O17"/>
    <mergeCell ref="A17:A18"/>
    <mergeCell ref="C17:C18"/>
    <mergeCell ref="J17:J18"/>
    <mergeCell ref="K17:K18"/>
    <mergeCell ref="A1:T1"/>
    <mergeCell ref="A2:T2"/>
    <mergeCell ref="A3:T3"/>
    <mergeCell ref="A4:O4"/>
    <mergeCell ref="F10:T10"/>
    <mergeCell ref="F8:T8"/>
    <mergeCell ref="F9:T9"/>
    <mergeCell ref="N5:O5"/>
    <mergeCell ref="F7:T7"/>
    <mergeCell ref="A7:E7"/>
    <mergeCell ref="A8:E8"/>
    <mergeCell ref="A9:E9"/>
    <mergeCell ref="A10:E10"/>
    <mergeCell ref="N6:O6"/>
  </mergeCells>
  <dataValidations count="7">
    <dataValidation type="textLength" operator="lessThanOrEqual" allowBlank="1" showInputMessage="1" showErrorMessage="1" promptTitle="Tax Invoice" prompt="a consecutive serial number not exceeding sixteen characters in one or multiple series, containing alphabets or numerals or special characters hyphen or dash and slash  and any combination thereof, unique for a financial year&#10;" sqref="E20:E1020">
      <formula1>16</formula1>
    </dataValidation>
    <dataValidation type="list" allowBlank="1" showInputMessage="1" showErrorMessage="1" sqref="J20:J1020">
      <formula1>"0.1%,0.25%,3%,5%,12%,18%,28%,65%"</formula1>
    </dataValidation>
    <dataValidation type="list" allowBlank="1" showInputMessage="1" showErrorMessage="1" sqref="D20:D1020">
      <formula1>"Tax Invoice,Dr Note,Cr Note,Bill of supply,Bill of entry"</formula1>
    </dataValidation>
    <dataValidation type="list" allowBlank="1" showInputMessage="1" showErrorMessage="1" sqref="N5:O5">
      <formula1>"2019-20,2020-21,2021-22"</formula1>
    </dataValidation>
    <dataValidation type="list" allowBlank="1" showInputMessage="1" showErrorMessage="1" sqref="N6:O6">
      <formula1>"January,February,March,April,May,June,July,August,September,October,November,December"</formula1>
    </dataValidation>
    <dataValidation type="list" allowBlank="1" showInputMessage="1" showErrorMessage="1" sqref="P20:P1020">
      <formula1>"Accept,Reject,Pending"</formula1>
    </dataValidation>
    <dataValidation type="textLength" operator="equal" allowBlank="1" showInputMessage="1" showErrorMessage="1" errorTitle="Please Enter A Valid GSTIN" error="State-wise PAN-based 15-digit Goods and Services Taxpayer Identification Number (GSTIN)." promptTitle="GSTIN" prompt="State-wise PAN-based 15-digit Goods and Services Taxpayer Identification Number (GSTIN)." sqref="A20:A1020">
      <formula1>15</formula1>
    </dataValidation>
  </dataValidations>
  <pageMargins left="0.16" right="0.15748031496062992" top="0.74803149606299213" bottom="0.74803149606299213" header="0.31496062992125984" footer="0.31496062992125984"/>
  <pageSetup paperSize="9" scale="80" orientation="landscape" verticalDpi="0" r:id="rId1"/>
  <ignoredErrors>
    <ignoredError sqref="B19:O19" numberStoredAsText="1"/>
  </ignoredErrors>
</worksheet>
</file>

<file path=xl/worksheets/sheet7.xml><?xml version="1.0" encoding="utf-8"?>
<worksheet xmlns="http://schemas.openxmlformats.org/spreadsheetml/2006/main" xmlns:r="http://schemas.openxmlformats.org/officeDocument/2006/relationships">
  <sheetPr codeName="Sheet8"/>
  <dimension ref="A1:L37"/>
  <sheetViews>
    <sheetView workbookViewId="0">
      <selection sqref="A1:I1"/>
    </sheetView>
  </sheetViews>
  <sheetFormatPr defaultRowHeight="15"/>
  <cols>
    <col min="1" max="4" width="9.140625" style="15"/>
    <col min="5" max="5" width="10.85546875" style="15" customWidth="1"/>
    <col min="6" max="6" width="11" style="15" customWidth="1"/>
    <col min="7" max="7" width="12.28515625" style="15" customWidth="1"/>
    <col min="8" max="8" width="13" style="15" customWidth="1"/>
    <col min="9" max="9" width="12.42578125" style="15" customWidth="1"/>
    <col min="10" max="16384" width="9.140625" style="15"/>
  </cols>
  <sheetData>
    <row r="1" spans="1:12">
      <c r="A1" s="224" t="s">
        <v>336</v>
      </c>
      <c r="B1" s="224"/>
      <c r="C1" s="224"/>
      <c r="D1" s="224"/>
      <c r="E1" s="224"/>
      <c r="F1" s="224"/>
      <c r="G1" s="224"/>
      <c r="H1" s="224"/>
      <c r="I1" s="224"/>
    </row>
    <row r="2" spans="1:12">
      <c r="A2" s="224" t="s">
        <v>337</v>
      </c>
      <c r="B2" s="224"/>
      <c r="C2" s="224"/>
      <c r="D2" s="224"/>
      <c r="E2" s="224"/>
      <c r="F2" s="224"/>
      <c r="G2" s="224"/>
      <c r="H2" s="224"/>
      <c r="I2" s="224"/>
    </row>
    <row r="3" spans="1:12">
      <c r="A3" s="224" t="s">
        <v>338</v>
      </c>
      <c r="B3" s="224"/>
      <c r="C3" s="224"/>
      <c r="D3" s="224"/>
      <c r="E3" s="224"/>
      <c r="F3" s="224"/>
      <c r="G3" s="224"/>
      <c r="H3" s="224"/>
      <c r="I3" s="224"/>
    </row>
    <row r="5" spans="1:12">
      <c r="H5" s="96" t="s">
        <v>20</v>
      </c>
      <c r="I5" s="97" t="str">
        <f>year</f>
        <v>2018-19</v>
      </c>
    </row>
    <row r="6" spans="1:12">
      <c r="H6" s="96" t="s">
        <v>117</v>
      </c>
      <c r="I6" s="97" t="str">
        <f>taxperiod</f>
        <v>October</v>
      </c>
    </row>
    <row r="7" spans="1:12">
      <c r="A7" s="234" t="s">
        <v>22</v>
      </c>
      <c r="B7" s="234"/>
      <c r="C7" s="234"/>
      <c r="D7" s="231"/>
      <c r="E7" s="228" t="str">
        <f>UPPER(gstin)</f>
        <v>33AAAAA0000A1ZA</v>
      </c>
      <c r="F7" s="228"/>
      <c r="G7" s="228"/>
      <c r="H7" s="228"/>
      <c r="I7" s="228"/>
      <c r="J7" s="98"/>
      <c r="K7" s="98"/>
      <c r="L7" s="98"/>
    </row>
    <row r="8" spans="1:12">
      <c r="A8" s="234" t="s">
        <v>23</v>
      </c>
      <c r="B8" s="234"/>
      <c r="C8" s="234"/>
      <c r="D8" s="231"/>
      <c r="E8" s="229" t="str">
        <f>PROPER(legal)</f>
        <v>Xxxxxxxxxxxxxx</v>
      </c>
      <c r="F8" s="229"/>
      <c r="G8" s="229"/>
      <c r="H8" s="229"/>
      <c r="I8" s="229"/>
      <c r="J8" s="98"/>
      <c r="K8" s="98"/>
      <c r="L8" s="98"/>
    </row>
    <row r="9" spans="1:12">
      <c r="A9" s="234" t="s">
        <v>24</v>
      </c>
      <c r="B9" s="234"/>
      <c r="C9" s="234"/>
      <c r="D9" s="231"/>
      <c r="E9" s="229" t="str">
        <f>PROPER(trade)</f>
        <v>Xxxxxxxxxxxxxx</v>
      </c>
      <c r="F9" s="229"/>
      <c r="G9" s="229"/>
      <c r="H9" s="229"/>
      <c r="I9" s="229"/>
      <c r="J9" s="98"/>
      <c r="K9" s="98"/>
      <c r="L9" s="98"/>
    </row>
    <row r="10" spans="1:12">
      <c r="A10" s="227"/>
      <c r="B10" s="227"/>
      <c r="C10" s="227"/>
      <c r="D10" s="230"/>
      <c r="E10" s="229"/>
      <c r="F10" s="229"/>
      <c r="G10" s="229"/>
      <c r="H10" s="229"/>
      <c r="I10" s="229"/>
      <c r="J10" s="98"/>
      <c r="K10" s="98"/>
      <c r="L10" s="98"/>
    </row>
    <row r="11" spans="1:12">
      <c r="A11" s="231" t="s">
        <v>25</v>
      </c>
      <c r="B11" s="232"/>
      <c r="C11" s="232"/>
      <c r="D11" s="232"/>
      <c r="E11" s="229"/>
      <c r="F11" s="229"/>
      <c r="G11" s="229"/>
      <c r="H11" s="229"/>
      <c r="I11" s="229"/>
      <c r="J11" s="98"/>
      <c r="K11" s="98"/>
      <c r="L11" s="98"/>
    </row>
    <row r="12" spans="1:12">
      <c r="A12" s="231" t="s">
        <v>26</v>
      </c>
      <c r="B12" s="233"/>
      <c r="C12" s="233"/>
      <c r="D12" s="233"/>
      <c r="E12" s="229"/>
      <c r="F12" s="229"/>
      <c r="G12" s="229"/>
      <c r="H12" s="229"/>
      <c r="I12" s="229"/>
      <c r="J12" s="98"/>
      <c r="K12" s="98"/>
      <c r="L12" s="98"/>
    </row>
    <row r="14" spans="1:12">
      <c r="A14" s="96" t="s">
        <v>339</v>
      </c>
    </row>
    <row r="16" spans="1:12" ht="30">
      <c r="A16" s="99" t="s">
        <v>28</v>
      </c>
      <c r="B16" s="220" t="s">
        <v>2</v>
      </c>
      <c r="C16" s="220"/>
      <c r="D16" s="220"/>
      <c r="E16" s="220"/>
      <c r="F16" s="100" t="s">
        <v>32</v>
      </c>
      <c r="G16" s="100" t="s">
        <v>33</v>
      </c>
      <c r="H16" s="100" t="s">
        <v>34</v>
      </c>
      <c r="I16" s="100" t="s">
        <v>35</v>
      </c>
    </row>
    <row r="17" spans="1:9">
      <c r="A17" s="101">
        <v>1</v>
      </c>
      <c r="B17" s="220">
        <v>2</v>
      </c>
      <c r="C17" s="220"/>
      <c r="D17" s="220"/>
      <c r="E17" s="220"/>
      <c r="F17" s="101">
        <v>3</v>
      </c>
      <c r="G17" s="101">
        <v>4</v>
      </c>
      <c r="H17" s="101">
        <v>5</v>
      </c>
      <c r="I17" s="101">
        <v>6</v>
      </c>
    </row>
    <row r="18" spans="1:9">
      <c r="A18" s="94" t="s">
        <v>340</v>
      </c>
      <c r="B18" s="227" t="s">
        <v>342</v>
      </c>
      <c r="C18" s="227"/>
      <c r="D18" s="227"/>
      <c r="E18" s="227"/>
      <c r="F18" s="31">
        <f>+MonthlyReturn!G42</f>
        <v>50056</v>
      </c>
      <c r="G18" s="31">
        <f>+MonthlyReturn!H42</f>
        <v>14822</v>
      </c>
      <c r="H18" s="31">
        <f>+MonthlyReturn!I42</f>
        <v>14822</v>
      </c>
      <c r="I18" s="31">
        <f>+MonthlyReturn!J42</f>
        <v>0</v>
      </c>
    </row>
    <row r="19" spans="1:9">
      <c r="A19" s="94" t="s">
        <v>341</v>
      </c>
      <c r="B19" s="227" t="s">
        <v>343</v>
      </c>
      <c r="C19" s="227"/>
      <c r="D19" s="227"/>
      <c r="E19" s="227"/>
      <c r="F19" s="31">
        <f>+MonthlyReturn!G73</f>
        <v>28020.000000000004</v>
      </c>
      <c r="G19" s="31">
        <f>+MonthlyReturn!H73</f>
        <v>16322</v>
      </c>
      <c r="H19" s="31">
        <f>+MonthlyReturn!I73</f>
        <v>16322</v>
      </c>
      <c r="I19" s="31">
        <f>+MonthlyReturn!J73</f>
        <v>0</v>
      </c>
    </row>
    <row r="21" spans="1:9">
      <c r="A21" s="96" t="s">
        <v>344</v>
      </c>
    </row>
    <row r="23" spans="1:9">
      <c r="A23" s="225" t="s">
        <v>28</v>
      </c>
      <c r="B23" s="225" t="s">
        <v>2</v>
      </c>
      <c r="C23" s="225"/>
      <c r="D23" s="225"/>
      <c r="E23" s="226" t="s">
        <v>97</v>
      </c>
      <c r="F23" s="220" t="s">
        <v>96</v>
      </c>
      <c r="G23" s="220"/>
      <c r="H23" s="220"/>
      <c r="I23" s="220"/>
    </row>
    <row r="24" spans="1:9" ht="30">
      <c r="A24" s="225"/>
      <c r="B24" s="225"/>
      <c r="C24" s="225"/>
      <c r="D24" s="225"/>
      <c r="E24" s="226"/>
      <c r="F24" s="100" t="s">
        <v>32</v>
      </c>
      <c r="G24" s="100" t="s">
        <v>33</v>
      </c>
      <c r="H24" s="100" t="s">
        <v>34</v>
      </c>
      <c r="I24" s="100" t="s">
        <v>35</v>
      </c>
    </row>
    <row r="25" spans="1:9">
      <c r="A25" s="101">
        <v>1</v>
      </c>
      <c r="B25" s="220">
        <v>2</v>
      </c>
      <c r="C25" s="220"/>
      <c r="D25" s="220"/>
      <c r="E25" s="101">
        <v>3</v>
      </c>
      <c r="F25" s="101">
        <v>4</v>
      </c>
      <c r="G25" s="101">
        <v>5</v>
      </c>
      <c r="H25" s="101">
        <v>6</v>
      </c>
      <c r="I25" s="101">
        <v>7</v>
      </c>
    </row>
    <row r="26" spans="1:9">
      <c r="A26" s="102" t="s">
        <v>340</v>
      </c>
      <c r="B26" s="221" t="s">
        <v>32</v>
      </c>
      <c r="C26" s="221"/>
      <c r="D26" s="221"/>
      <c r="E26" s="31">
        <f>+MonthlyReturn!K97</f>
        <v>376</v>
      </c>
      <c r="F26" s="31">
        <f>+MonthlyReturn!G97</f>
        <v>35520</v>
      </c>
      <c r="G26" s="31">
        <f>+MonthlyReturn!H97</f>
        <v>14000</v>
      </c>
      <c r="H26" s="31">
        <f>+MonthlyReturn!I97</f>
        <v>536</v>
      </c>
      <c r="I26" s="37"/>
    </row>
    <row r="27" spans="1:9">
      <c r="A27" s="102" t="s">
        <v>341</v>
      </c>
      <c r="B27" s="222" t="s">
        <v>33</v>
      </c>
      <c r="C27" s="222"/>
      <c r="D27" s="222"/>
      <c r="E27" s="31">
        <f>+MonthlyReturn!K98</f>
        <v>4322.0000000000009</v>
      </c>
      <c r="F27" s="31">
        <f>+MonthlyReturn!G98</f>
        <v>0</v>
      </c>
      <c r="G27" s="31">
        <f>+MonthlyReturn!H98</f>
        <v>14822</v>
      </c>
      <c r="H27" s="37"/>
      <c r="I27" s="37"/>
    </row>
    <row r="28" spans="1:9">
      <c r="A28" s="102" t="s">
        <v>345</v>
      </c>
      <c r="B28" s="222" t="s">
        <v>34</v>
      </c>
      <c r="C28" s="222"/>
      <c r="D28" s="222"/>
      <c r="E28" s="31">
        <f>+MonthlyReturn!K99</f>
        <v>4322.0000000000009</v>
      </c>
      <c r="F28" s="31">
        <f>+MonthlyReturn!G99</f>
        <v>0</v>
      </c>
      <c r="G28" s="37"/>
      <c r="H28" s="31">
        <f>+MonthlyReturn!I99</f>
        <v>14822</v>
      </c>
      <c r="I28" s="37"/>
    </row>
    <row r="29" spans="1:9">
      <c r="A29" s="102" t="s">
        <v>346</v>
      </c>
      <c r="B29" s="222" t="s">
        <v>35</v>
      </c>
      <c r="C29" s="222"/>
      <c r="D29" s="222"/>
      <c r="E29" s="31">
        <f>+MonthlyReturn!K100</f>
        <v>0</v>
      </c>
      <c r="F29" s="37"/>
      <c r="G29" s="37"/>
      <c r="H29" s="37"/>
      <c r="I29" s="31">
        <f>+MonthlyReturn!J100</f>
        <v>0</v>
      </c>
    </row>
    <row r="31" spans="1:9">
      <c r="A31" s="96" t="s">
        <v>347</v>
      </c>
    </row>
    <row r="33" spans="1:9" ht="30.75" customHeight="1">
      <c r="A33" s="223" t="s">
        <v>348</v>
      </c>
      <c r="B33" s="223"/>
      <c r="C33" s="223"/>
      <c r="D33" s="223"/>
      <c r="E33" s="223"/>
      <c r="F33" s="223"/>
      <c r="G33" s="223"/>
      <c r="H33" s="223"/>
      <c r="I33" s="223"/>
    </row>
    <row r="34" spans="1:9" ht="30.75" customHeight="1">
      <c r="A34" s="103"/>
      <c r="B34" s="103"/>
      <c r="C34" s="103"/>
      <c r="D34" s="103"/>
      <c r="E34" s="103"/>
      <c r="F34" s="103"/>
      <c r="G34" s="103"/>
      <c r="H34" s="103"/>
      <c r="I34" s="103"/>
    </row>
    <row r="36" spans="1:9" ht="28.5" customHeight="1">
      <c r="A36" s="15" t="s">
        <v>235</v>
      </c>
      <c r="E36" s="218" t="s">
        <v>236</v>
      </c>
      <c r="F36" s="218"/>
      <c r="G36" s="219" t="str">
        <f>UPPER(legal)</f>
        <v>XXXXXXXXXXXXXX</v>
      </c>
      <c r="H36" s="219"/>
      <c r="I36" s="219"/>
    </row>
    <row r="37" spans="1:9">
      <c r="A37" s="15" t="s">
        <v>349</v>
      </c>
      <c r="E37" s="15" t="s">
        <v>237</v>
      </c>
      <c r="G37" s="219"/>
      <c r="H37" s="219"/>
      <c r="I37" s="219"/>
    </row>
  </sheetData>
  <sheetProtection password="CA12" sheet="1" objects="1" scenarios="1"/>
  <mergeCells count="32">
    <mergeCell ref="E12:I12"/>
    <mergeCell ref="A10:D10"/>
    <mergeCell ref="A11:D11"/>
    <mergeCell ref="A12:D12"/>
    <mergeCell ref="A7:D7"/>
    <mergeCell ref="A8:D8"/>
    <mergeCell ref="A9:D9"/>
    <mergeCell ref="A1:I1"/>
    <mergeCell ref="A2:I2"/>
    <mergeCell ref="A3:I3"/>
    <mergeCell ref="F23:I23"/>
    <mergeCell ref="A23:A24"/>
    <mergeCell ref="B23:D24"/>
    <mergeCell ref="E23:E24"/>
    <mergeCell ref="B16:E16"/>
    <mergeCell ref="B17:E17"/>
    <mergeCell ref="B18:E18"/>
    <mergeCell ref="B19:E19"/>
    <mergeCell ref="E7:I7"/>
    <mergeCell ref="E8:I8"/>
    <mergeCell ref="E9:I9"/>
    <mergeCell ref="E10:I10"/>
    <mergeCell ref="E11:I11"/>
    <mergeCell ref="E36:F36"/>
    <mergeCell ref="G36:I36"/>
    <mergeCell ref="G37:I37"/>
    <mergeCell ref="B25:D25"/>
    <mergeCell ref="B26:D26"/>
    <mergeCell ref="B27:D27"/>
    <mergeCell ref="B28:D28"/>
    <mergeCell ref="B29:D29"/>
    <mergeCell ref="A33:I33"/>
  </mergeCells>
  <pageMargins left="0.24" right="0.22" top="0.75" bottom="0.75" header="0.3" footer="0.3"/>
  <pageSetup paperSize="9" orientation="portrait" verticalDpi="0" r:id="rId1"/>
  <ignoredErrors>
    <ignoredError sqref="A26:A29 A18:A19" numberStoredAsText="1"/>
  </ignoredErrors>
</worksheet>
</file>

<file path=xl/worksheets/sheet8.xml><?xml version="1.0" encoding="utf-8"?>
<worksheet xmlns="http://schemas.openxmlformats.org/spreadsheetml/2006/main" xmlns:r="http://schemas.openxmlformats.org/officeDocument/2006/relationships">
  <sheetPr codeName="Sheet7"/>
  <dimension ref="A1:C38"/>
  <sheetViews>
    <sheetView workbookViewId="0">
      <selection activeCell="H10" sqref="H10"/>
    </sheetView>
  </sheetViews>
  <sheetFormatPr defaultRowHeight="15"/>
  <cols>
    <col min="1" max="1" width="8.28515625" style="74" bestFit="1" customWidth="1"/>
    <col min="2" max="2" width="75.7109375" style="74" customWidth="1"/>
    <col min="3" max="16384" width="9.140625" style="74"/>
  </cols>
  <sheetData>
    <row r="1" spans="1:3" ht="30.75" thickBot="1">
      <c r="A1" s="72" t="s">
        <v>285</v>
      </c>
      <c r="B1" s="73" t="s">
        <v>286</v>
      </c>
      <c r="C1" s="73" t="s">
        <v>287</v>
      </c>
    </row>
    <row r="2" spans="1:3" ht="15.75" thickBot="1">
      <c r="A2" s="75">
        <v>1</v>
      </c>
      <c r="B2" s="76" t="s">
        <v>288</v>
      </c>
      <c r="C2" s="76">
        <v>1</v>
      </c>
    </row>
    <row r="3" spans="1:3" ht="15.75" customHeight="1" thickBot="1">
      <c r="A3" s="75">
        <v>2</v>
      </c>
      <c r="B3" s="76" t="s">
        <v>289</v>
      </c>
      <c r="C3" s="76">
        <v>2</v>
      </c>
    </row>
    <row r="4" spans="1:3" ht="15.75" customHeight="1" thickBot="1">
      <c r="A4" s="75">
        <v>3</v>
      </c>
      <c r="B4" s="76" t="s">
        <v>290</v>
      </c>
      <c r="C4" s="76">
        <v>3</v>
      </c>
    </row>
    <row r="5" spans="1:3" ht="15.75" customHeight="1" thickBot="1">
      <c r="A5" s="75">
        <v>4</v>
      </c>
      <c r="B5" s="76" t="s">
        <v>291</v>
      </c>
      <c r="C5" s="76">
        <v>4</v>
      </c>
    </row>
    <row r="6" spans="1:3" ht="15.75" customHeight="1" thickBot="1">
      <c r="A6" s="75">
        <v>5</v>
      </c>
      <c r="B6" s="76" t="s">
        <v>292</v>
      </c>
      <c r="C6" s="76">
        <v>5</v>
      </c>
    </row>
    <row r="7" spans="1:3" ht="15.75" customHeight="1" thickBot="1">
      <c r="A7" s="75">
        <v>6</v>
      </c>
      <c r="B7" s="76" t="s">
        <v>293</v>
      </c>
      <c r="C7" s="76">
        <v>6</v>
      </c>
    </row>
    <row r="8" spans="1:3" ht="15.75" customHeight="1" thickBot="1">
      <c r="A8" s="75">
        <v>7</v>
      </c>
      <c r="B8" s="76" t="s">
        <v>294</v>
      </c>
      <c r="C8" s="76">
        <v>7</v>
      </c>
    </row>
    <row r="9" spans="1:3" ht="15.75" customHeight="1" thickBot="1">
      <c r="A9" s="75">
        <v>8</v>
      </c>
      <c r="B9" s="76" t="s">
        <v>295</v>
      </c>
      <c r="C9" s="76">
        <v>8</v>
      </c>
    </row>
    <row r="10" spans="1:3" ht="15.75" customHeight="1" thickBot="1">
      <c r="A10" s="75">
        <v>9</v>
      </c>
      <c r="B10" s="76" t="s">
        <v>296</v>
      </c>
      <c r="C10" s="76">
        <v>9</v>
      </c>
    </row>
    <row r="11" spans="1:3" ht="15.75" customHeight="1" thickBot="1">
      <c r="A11" s="75">
        <v>10</v>
      </c>
      <c r="B11" s="76" t="s">
        <v>297</v>
      </c>
      <c r="C11" s="76">
        <v>10</v>
      </c>
    </row>
    <row r="12" spans="1:3" ht="15.75" customHeight="1" thickBot="1">
      <c r="A12" s="75">
        <v>11</v>
      </c>
      <c r="B12" s="76" t="s">
        <v>298</v>
      </c>
      <c r="C12" s="76">
        <v>11</v>
      </c>
    </row>
    <row r="13" spans="1:3" ht="15.75" customHeight="1" thickBot="1">
      <c r="A13" s="75">
        <v>12</v>
      </c>
      <c r="B13" s="76" t="s">
        <v>299</v>
      </c>
      <c r="C13" s="76">
        <v>12</v>
      </c>
    </row>
    <row r="14" spans="1:3" ht="15.75" customHeight="1" thickBot="1">
      <c r="A14" s="75">
        <v>13</v>
      </c>
      <c r="B14" s="76" t="s">
        <v>300</v>
      </c>
      <c r="C14" s="76">
        <v>13</v>
      </c>
    </row>
    <row r="15" spans="1:3" ht="15.75" customHeight="1" thickBot="1">
      <c r="A15" s="75">
        <v>14</v>
      </c>
      <c r="B15" s="76" t="s">
        <v>301</v>
      </c>
      <c r="C15" s="76">
        <v>14</v>
      </c>
    </row>
    <row r="16" spans="1:3" ht="15.75" customHeight="1" thickBot="1">
      <c r="A16" s="75">
        <v>15</v>
      </c>
      <c r="B16" s="76" t="s">
        <v>302</v>
      </c>
      <c r="C16" s="76">
        <v>15</v>
      </c>
    </row>
    <row r="17" spans="1:3" ht="15.75" customHeight="1" thickBot="1">
      <c r="A17" s="75">
        <v>16</v>
      </c>
      <c r="B17" s="76" t="s">
        <v>303</v>
      </c>
      <c r="C17" s="76">
        <v>16</v>
      </c>
    </row>
    <row r="18" spans="1:3" ht="15.75" customHeight="1" thickBot="1">
      <c r="A18" s="75">
        <v>17</v>
      </c>
      <c r="B18" s="76" t="s">
        <v>304</v>
      </c>
      <c r="C18" s="76">
        <v>17</v>
      </c>
    </row>
    <row r="19" spans="1:3" ht="15.75" customHeight="1" thickBot="1">
      <c r="A19" s="75">
        <v>18</v>
      </c>
      <c r="B19" s="76" t="s">
        <v>305</v>
      </c>
      <c r="C19" s="76">
        <v>18</v>
      </c>
    </row>
    <row r="20" spans="1:3" ht="15.75" customHeight="1" thickBot="1">
      <c r="A20" s="75">
        <v>19</v>
      </c>
      <c r="B20" s="76" t="s">
        <v>306</v>
      </c>
      <c r="C20" s="76">
        <v>19</v>
      </c>
    </row>
    <row r="21" spans="1:3" ht="15.75" customHeight="1" thickBot="1">
      <c r="A21" s="75">
        <v>20</v>
      </c>
      <c r="B21" s="76" t="s">
        <v>307</v>
      </c>
      <c r="C21" s="76">
        <v>20</v>
      </c>
    </row>
    <row r="22" spans="1:3" ht="15.75" customHeight="1" thickBot="1">
      <c r="A22" s="75">
        <v>21</v>
      </c>
      <c r="B22" s="76" t="s">
        <v>308</v>
      </c>
      <c r="C22" s="76">
        <v>21</v>
      </c>
    </row>
    <row r="23" spans="1:3" ht="15.75" customHeight="1" thickBot="1">
      <c r="A23" s="75">
        <v>22</v>
      </c>
      <c r="B23" s="76" t="s">
        <v>309</v>
      </c>
      <c r="C23" s="76">
        <v>22</v>
      </c>
    </row>
    <row r="24" spans="1:3" ht="15.75" customHeight="1" thickBot="1">
      <c r="A24" s="75">
        <v>23</v>
      </c>
      <c r="B24" s="76" t="s">
        <v>310</v>
      </c>
      <c r="C24" s="76">
        <v>23</v>
      </c>
    </row>
    <row r="25" spans="1:3" ht="15.75" customHeight="1" thickBot="1">
      <c r="A25" s="75">
        <v>24</v>
      </c>
      <c r="B25" s="76" t="s">
        <v>311</v>
      </c>
      <c r="C25" s="76">
        <v>24</v>
      </c>
    </row>
    <row r="26" spans="1:3" ht="15.75" customHeight="1" thickBot="1">
      <c r="A26" s="75">
        <v>25</v>
      </c>
      <c r="B26" s="76" t="s">
        <v>312</v>
      </c>
      <c r="C26" s="76">
        <v>25</v>
      </c>
    </row>
    <row r="27" spans="1:3" ht="15.75" customHeight="1" thickBot="1">
      <c r="A27" s="75">
        <v>26</v>
      </c>
      <c r="B27" s="76" t="s">
        <v>313</v>
      </c>
      <c r="C27" s="76">
        <v>26</v>
      </c>
    </row>
    <row r="28" spans="1:3" ht="15.75" customHeight="1" thickBot="1">
      <c r="A28" s="75">
        <v>27</v>
      </c>
      <c r="B28" s="76" t="s">
        <v>314</v>
      </c>
      <c r="C28" s="76">
        <v>27</v>
      </c>
    </row>
    <row r="29" spans="1:3" ht="15.75" customHeight="1" thickBot="1">
      <c r="A29" s="75">
        <v>28</v>
      </c>
      <c r="B29" s="76" t="s">
        <v>315</v>
      </c>
      <c r="C29" s="76">
        <v>28</v>
      </c>
    </row>
    <row r="30" spans="1:3" ht="15.75" customHeight="1" thickBot="1">
      <c r="A30" s="75">
        <v>29</v>
      </c>
      <c r="B30" s="76" t="s">
        <v>316</v>
      </c>
      <c r="C30" s="76">
        <v>29</v>
      </c>
    </row>
    <row r="31" spans="1:3" ht="15.75" customHeight="1" thickBot="1">
      <c r="A31" s="75">
        <v>30</v>
      </c>
      <c r="B31" s="76" t="s">
        <v>317</v>
      </c>
      <c r="C31" s="76">
        <v>30</v>
      </c>
    </row>
    <row r="32" spans="1:3" ht="15.75" customHeight="1" thickBot="1">
      <c r="A32" s="75">
        <v>31</v>
      </c>
      <c r="B32" s="76" t="s">
        <v>318</v>
      </c>
      <c r="C32" s="76">
        <v>31</v>
      </c>
    </row>
    <row r="33" spans="1:3" ht="15.75" customHeight="1" thickBot="1">
      <c r="A33" s="75">
        <v>32</v>
      </c>
      <c r="B33" s="76" t="s">
        <v>319</v>
      </c>
      <c r="C33" s="76">
        <v>32</v>
      </c>
    </row>
    <row r="34" spans="1:3" ht="15.75" customHeight="1" thickBot="1">
      <c r="A34" s="75">
        <v>33</v>
      </c>
      <c r="B34" s="76" t="s">
        <v>320</v>
      </c>
      <c r="C34" s="76">
        <v>33</v>
      </c>
    </row>
    <row r="35" spans="1:3" ht="15.75" customHeight="1" thickBot="1">
      <c r="A35" s="75">
        <v>34</v>
      </c>
      <c r="B35" s="76" t="s">
        <v>321</v>
      </c>
      <c r="C35" s="76">
        <v>34</v>
      </c>
    </row>
    <row r="36" spans="1:3" ht="15.75" customHeight="1" thickBot="1">
      <c r="A36" s="75">
        <v>35</v>
      </c>
      <c r="B36" s="76" t="s">
        <v>322</v>
      </c>
      <c r="C36" s="76">
        <v>35</v>
      </c>
    </row>
    <row r="37" spans="1:3" ht="15.75" customHeight="1" thickBot="1">
      <c r="A37" s="75">
        <v>36</v>
      </c>
      <c r="B37" s="76" t="s">
        <v>323</v>
      </c>
      <c r="C37" s="76">
        <v>36</v>
      </c>
    </row>
    <row r="38" spans="1:3" ht="15.75" customHeight="1" thickBot="1">
      <c r="A38" s="75">
        <v>37</v>
      </c>
      <c r="B38" s="76" t="s">
        <v>324</v>
      </c>
      <c r="C38" s="76">
        <v>37</v>
      </c>
    </row>
  </sheetData>
  <sheetProtection password="CA12" sheet="1" objects="1" scenarios="1"/>
  <pageMargins left="0.51" right="0.3" top="0.75" bottom="0.75" header="0.32"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Data</vt:lpstr>
      <vt:lpstr>Questionnaire</vt:lpstr>
      <vt:lpstr>MonthlyReturn</vt:lpstr>
      <vt:lpstr>Anex OUTWARD_B2B Table 3B</vt:lpstr>
      <vt:lpstr>Anex_OUTWARD_others</vt:lpstr>
      <vt:lpstr>Anex_Inward_B2B</vt:lpstr>
      <vt:lpstr>GSTPYMT</vt:lpstr>
      <vt:lpstr>POS</vt:lpstr>
      <vt:lpstr>filedon</vt:lpstr>
      <vt:lpstr>gstin</vt:lpstr>
      <vt:lpstr>legal</vt:lpstr>
      <vt:lpstr>'Anex OUTWARD_B2B Table 3B'!Print_Area</vt:lpstr>
      <vt:lpstr>MonthlyReturn!Print_Area</vt:lpstr>
      <vt:lpstr>taxperiod</vt:lpstr>
      <vt:lpstr>trade</vt:lpstr>
      <vt:lpstr>year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Raam FCA</cp:lastModifiedBy>
  <cp:lastPrinted>2019-03-07T06:46:56Z</cp:lastPrinted>
  <dcterms:created xsi:type="dcterms:W3CDTF">2006-09-16T00:00:00Z</dcterms:created>
  <dcterms:modified xsi:type="dcterms:W3CDTF">2019-03-08T08:03:13Z</dcterms:modified>
</cp:coreProperties>
</file>